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caseworks.ameren.com/255/ASFILED/Library/Rider filing/2017 Nov Filing/"/>
    </mc:Choice>
  </mc:AlternateContent>
  <bookViews>
    <workbookView xWindow="0" yWindow="0" windowWidth="28800" windowHeight="12885"/>
  </bookViews>
  <sheets>
    <sheet name="MonthlyNSBCalculation" sheetId="1" r:id="rId1"/>
  </sheets>
  <externalReferences>
    <externalReference r:id="rId2"/>
  </externalReferences>
  <definedNames>
    <definedName name="_xlnm.Print_Area" localSheetId="0">MonthlyNSBCalculation!$A$1:$AZ$38</definedName>
  </definedNames>
  <calcPr calcId="162913"/>
</workbook>
</file>

<file path=xl/calcChain.xml><?xml version="1.0" encoding="utf-8"?>
<calcChain xmlns="http://schemas.openxmlformats.org/spreadsheetml/2006/main">
  <c r="AY10" i="1" l="1"/>
  <c r="AY21" i="1"/>
  <c r="AX21" i="1" l="1"/>
  <c r="AW21" i="1" l="1"/>
  <c r="AV21" i="1" l="1"/>
  <c r="AY33" i="1" l="1"/>
  <c r="AU21" i="1" l="1"/>
  <c r="AT21" i="1" l="1"/>
  <c r="AS21" i="1" l="1"/>
  <c r="AR21" i="1" l="1"/>
  <c r="AQ21" i="1" l="1"/>
  <c r="AP21" i="1" l="1"/>
  <c r="AO10" i="1" l="1"/>
  <c r="AN10" i="1"/>
  <c r="AM10" i="1"/>
  <c r="AL10" i="1"/>
  <c r="AO21" i="1"/>
  <c r="AO8" i="1" l="1"/>
  <c r="AP8" i="1" l="1"/>
  <c r="AQ8" i="1" l="1"/>
  <c r="AR8" i="1" l="1"/>
  <c r="AS8" i="1" l="1"/>
  <c r="AM33" i="1"/>
  <c r="AN21" i="1"/>
  <c r="AT8" i="1" l="1"/>
  <c r="AM21" i="1"/>
  <c r="AU8" i="1" l="1"/>
  <c r="AM8" i="1"/>
  <c r="AM11" i="1" l="1"/>
  <c r="AM12" i="1" s="1"/>
  <c r="AN8" i="1"/>
  <c r="AV8" i="1"/>
  <c r="AL21" i="1"/>
  <c r="AL33" i="1"/>
  <c r="AN11" i="1" l="1"/>
  <c r="AN12" i="1" s="1"/>
  <c r="AN13" i="1" s="1"/>
  <c r="AN14" i="1" s="1"/>
  <c r="AW8" i="1"/>
  <c r="AL8" i="1"/>
  <c r="AN17" i="1" l="1"/>
  <c r="AX8" i="1"/>
  <c r="AY8" i="1" s="1"/>
  <c r="AY11" i="1" s="1"/>
  <c r="AY12" i="1" s="1"/>
  <c r="AN33" i="1"/>
  <c r="AO33" i="1"/>
  <c r="AO11" i="1" l="1"/>
  <c r="AO12" i="1" s="1"/>
  <c r="AO13" i="1" l="1"/>
  <c r="AP10" i="1"/>
  <c r="AP33" i="1"/>
  <c r="AP11" i="1" l="1"/>
  <c r="AP12" i="1" s="1"/>
  <c r="AP13" i="1" s="1"/>
  <c r="AP14" i="1" s="1"/>
  <c r="AO14" i="1"/>
  <c r="AQ10" i="1"/>
  <c r="AQ11" i="1" s="1"/>
  <c r="AQ12" i="1" s="1"/>
  <c r="AQ33" i="1"/>
  <c r="AP17" i="1" l="1"/>
  <c r="AQ13" i="1"/>
  <c r="AQ14" i="1" s="1"/>
  <c r="AO17" i="1"/>
  <c r="AR33" i="1"/>
  <c r="AR10" i="1"/>
  <c r="AR11" i="1" s="1"/>
  <c r="AR12" i="1" s="1"/>
  <c r="AR13" i="1" s="1"/>
  <c r="AQ17" i="1" l="1"/>
  <c r="AR14" i="1"/>
  <c r="AS33" i="1"/>
  <c r="AS10" i="1"/>
  <c r="AS11" i="1" s="1"/>
  <c r="AS12" i="1" s="1"/>
  <c r="AS13" i="1" s="1"/>
  <c r="AR17" i="1" l="1"/>
  <c r="AS14" i="1"/>
  <c r="AT10" i="1"/>
  <c r="AT11" i="1" s="1"/>
  <c r="AT12" i="1" s="1"/>
  <c r="AT13" i="1" s="1"/>
  <c r="AT33" i="1"/>
  <c r="AS17" i="1" l="1"/>
  <c r="AT14" i="1"/>
  <c r="AU10" i="1"/>
  <c r="AU11" i="1" s="1"/>
  <c r="AU12" i="1" s="1"/>
  <c r="AU13" i="1" s="1"/>
  <c r="AU33" i="1"/>
  <c r="AT17" i="1" l="1"/>
  <c r="AU14" i="1"/>
  <c r="AV33" i="1"/>
  <c r="AV10" i="1"/>
  <c r="AV11" i="1" s="1"/>
  <c r="AV12" i="1" s="1"/>
  <c r="AV13" i="1" s="1"/>
  <c r="AU17" i="1" l="1"/>
  <c r="AV14" i="1"/>
  <c r="AW33" i="1"/>
  <c r="AW10" i="1"/>
  <c r="AW11" i="1" s="1"/>
  <c r="AW12" i="1" s="1"/>
  <c r="AW13" i="1" s="1"/>
  <c r="AV17" i="1" l="1"/>
  <c r="AW14" i="1"/>
  <c r="AX10" i="1"/>
  <c r="AX11" i="1" s="1"/>
  <c r="AX12" i="1" s="1"/>
  <c r="AX33" i="1"/>
  <c r="AX13" i="1" l="1"/>
  <c r="AX14" i="1" s="1"/>
  <c r="AX17" i="1" s="1"/>
  <c r="AY13" i="1"/>
  <c r="AY14" i="1" s="1"/>
  <c r="AY17" i="1" s="1"/>
  <c r="AW17" i="1"/>
  <c r="AK21" i="1"/>
  <c r="AK8" i="1" l="1"/>
  <c r="AJ10" i="1" l="1"/>
  <c r="AJ21" i="1"/>
  <c r="AJ8" i="1" l="1"/>
  <c r="AJ11" i="1" s="1"/>
  <c r="AI21" i="1" l="1"/>
  <c r="AI8" i="1" l="1"/>
  <c r="AH21" i="1" l="1"/>
  <c r="AH8" i="1" l="1"/>
  <c r="AG21" i="1" l="1"/>
  <c r="AG8" i="1" l="1"/>
  <c r="AF8" i="1" l="1"/>
  <c r="AE21" i="1" l="1"/>
  <c r="AE8" i="1" l="1"/>
  <c r="AD21" i="1" l="1"/>
  <c r="AD8" i="1" l="1"/>
  <c r="AC21" i="1" l="1"/>
  <c r="AC8" i="1" l="1"/>
  <c r="AB21" i="1" l="1"/>
  <c r="AB8" i="1" l="1"/>
  <c r="AA21" i="1" l="1"/>
  <c r="AA33" i="1" l="1"/>
  <c r="AA8" i="1" l="1"/>
  <c r="Z21" i="1" l="1"/>
  <c r="Z8" i="1" l="1"/>
  <c r="Y33" i="1" l="1"/>
  <c r="X33" i="1" l="1"/>
  <c r="Y21" i="1"/>
  <c r="O40" i="1" l="1"/>
  <c r="W33" i="1"/>
  <c r="V33" i="1"/>
  <c r="U33" i="1"/>
  <c r="T33" i="1"/>
  <c r="S33" i="1"/>
  <c r="R33" i="1"/>
  <c r="Q33" i="1"/>
  <c r="P33" i="1"/>
  <c r="O33" i="1"/>
  <c r="X21" i="1"/>
  <c r="W21" i="1"/>
  <c r="V21" i="1"/>
  <c r="U21" i="1"/>
  <c r="T21" i="1"/>
  <c r="S21" i="1"/>
  <c r="R21" i="1"/>
  <c r="Q21" i="1"/>
  <c r="P21" i="1"/>
  <c r="X10" i="1"/>
  <c r="W10" i="1"/>
  <c r="V10" i="1"/>
  <c r="U10" i="1"/>
  <c r="T10" i="1"/>
  <c r="S10" i="1"/>
  <c r="R10" i="1"/>
  <c r="Q10" i="1"/>
  <c r="P10" i="1"/>
  <c r="O10" i="1"/>
  <c r="X8" i="1"/>
  <c r="W8" i="1"/>
  <c r="V8" i="1"/>
  <c r="U8" i="1"/>
  <c r="T8" i="1"/>
  <c r="S8" i="1"/>
  <c r="R8" i="1"/>
  <c r="Q8" i="1"/>
  <c r="P8" i="1"/>
  <c r="O8" i="1"/>
  <c r="N40" i="1"/>
  <c r="M40" i="1"/>
  <c r="L40" i="1"/>
  <c r="N33" i="1"/>
  <c r="M33" i="1"/>
  <c r="L33" i="1"/>
  <c r="K33" i="1"/>
  <c r="J33" i="1"/>
  <c r="I33" i="1"/>
  <c r="N10" i="1"/>
  <c r="N11" i="1" s="1"/>
  <c r="N12" i="1" s="1"/>
  <c r="M10" i="1"/>
  <c r="M11" i="1" s="1"/>
  <c r="M12" i="1" s="1"/>
  <c r="L10" i="1"/>
  <c r="L11" i="1" s="1"/>
  <c r="L12" i="1" s="1"/>
  <c r="K10" i="1"/>
  <c r="K11" i="1" s="1"/>
  <c r="K12" i="1" s="1"/>
  <c r="J10" i="1"/>
  <c r="J11" i="1" s="1"/>
  <c r="J12" i="1" s="1"/>
  <c r="I10" i="1"/>
  <c r="I11" i="1" s="1"/>
  <c r="I12" i="1" s="1"/>
  <c r="H33" i="1"/>
  <c r="G33" i="1"/>
  <c r="F33" i="1"/>
  <c r="E33" i="1"/>
  <c r="D33" i="1"/>
  <c r="C33" i="1"/>
  <c r="C35" i="1" s="1"/>
  <c r="H10" i="1"/>
  <c r="H11" i="1" s="1"/>
  <c r="H12" i="1" s="1"/>
  <c r="G10" i="1"/>
  <c r="G11" i="1" s="1"/>
  <c r="G12" i="1" s="1"/>
  <c r="F10" i="1"/>
  <c r="F11" i="1" s="1"/>
  <c r="F12" i="1" s="1"/>
  <c r="E10" i="1"/>
  <c r="E11" i="1" s="1"/>
  <c r="E12" i="1" s="1"/>
  <c r="D10" i="1"/>
  <c r="D11" i="1" s="1"/>
  <c r="D12" i="1" s="1"/>
  <c r="C10" i="1"/>
  <c r="C11" i="1" s="1"/>
  <c r="C12" i="1" s="1"/>
  <c r="C13" i="1" s="1"/>
  <c r="C14" i="1" s="1"/>
  <c r="C17" i="1" s="1"/>
  <c r="C37" i="1" l="1"/>
  <c r="C38" i="1" s="1"/>
  <c r="C36" i="1"/>
  <c r="K13" i="1"/>
  <c r="K14" i="1" s="1"/>
  <c r="P11" i="1"/>
  <c r="P12" i="1" s="1"/>
  <c r="O11" i="1"/>
  <c r="O12" i="1" s="1"/>
  <c r="O13" i="1" s="1"/>
  <c r="O14" i="1" s="1"/>
  <c r="Q11" i="1"/>
  <c r="Q12" i="1" s="1"/>
  <c r="S11" i="1"/>
  <c r="S12" i="1" s="1"/>
  <c r="V11" i="1"/>
  <c r="V12" i="1" s="1"/>
  <c r="X11" i="1"/>
  <c r="X12" i="1" s="1"/>
  <c r="R11" i="1"/>
  <c r="R12" i="1" s="1"/>
  <c r="R13" i="1" s="1"/>
  <c r="R14" i="1" s="1"/>
  <c r="U11" i="1"/>
  <c r="U12" i="1" s="1"/>
  <c r="T11" i="1"/>
  <c r="T12" i="1" s="1"/>
  <c r="T13" i="1" s="1"/>
  <c r="T14" i="1" s="1"/>
  <c r="W11" i="1"/>
  <c r="W12" i="1" s="1"/>
  <c r="I13" i="1"/>
  <c r="I14" i="1" s="1"/>
  <c r="I17" i="1" s="1"/>
  <c r="L13" i="1"/>
  <c r="L14" i="1" s="1"/>
  <c r="L15" i="1" s="1"/>
  <c r="L18" i="1" s="1"/>
  <c r="D13" i="1"/>
  <c r="D14" i="1" s="1"/>
  <c r="D17" i="1" s="1"/>
  <c r="H13" i="1"/>
  <c r="H14" i="1" s="1"/>
  <c r="H17" i="1" s="1"/>
  <c r="M13" i="1"/>
  <c r="M14" i="1" s="1"/>
  <c r="N13" i="1"/>
  <c r="N14" i="1" s="1"/>
  <c r="J13" i="1"/>
  <c r="J14" i="1" s="1"/>
  <c r="D35" i="1"/>
  <c r="D37" i="1" s="1"/>
  <c r="D38" i="1" s="1"/>
  <c r="E35" i="1" s="1"/>
  <c r="E37" i="1" s="1"/>
  <c r="E38" i="1" s="1"/>
  <c r="F35" i="1" s="1"/>
  <c r="F37" i="1" s="1"/>
  <c r="F38" i="1" s="1"/>
  <c r="G35" i="1" s="1"/>
  <c r="G37" i="1" s="1"/>
  <c r="G38" i="1" s="1"/>
  <c r="H35" i="1" s="1"/>
  <c r="H37" i="1" s="1"/>
  <c r="H38" i="1" s="1"/>
  <c r="I35" i="1" s="1"/>
  <c r="I37" i="1" s="1"/>
  <c r="I38" i="1" s="1"/>
  <c r="J35" i="1" s="1"/>
  <c r="J37" i="1" s="1"/>
  <c r="J38" i="1" s="1"/>
  <c r="E13" i="1"/>
  <c r="E14" i="1" s="1"/>
  <c r="E17" i="1" s="1"/>
  <c r="C22" i="1"/>
  <c r="C23" i="1"/>
  <c r="F13" i="1"/>
  <c r="F14" i="1" s="1"/>
  <c r="F17" i="1" s="1"/>
  <c r="G13" i="1"/>
  <c r="G14" i="1" s="1"/>
  <c r="G17" i="1" s="1"/>
  <c r="P13" i="1" l="1"/>
  <c r="P14" i="1" s="1"/>
  <c r="C28" i="1"/>
  <c r="C30" i="1" s="1"/>
  <c r="U13" i="1"/>
  <c r="U14" i="1" s="1"/>
  <c r="S13" i="1"/>
  <c r="S14" i="1" s="1"/>
  <c r="V13" i="1"/>
  <c r="V14" i="1" s="1"/>
  <c r="V17" i="1" s="1"/>
  <c r="W13" i="1"/>
  <c r="W14" i="1" s="1"/>
  <c r="Q13" i="1"/>
  <c r="Q14" i="1" s="1"/>
  <c r="Q17" i="1" s="1"/>
  <c r="S17" i="1"/>
  <c r="R17" i="1"/>
  <c r="W17" i="1"/>
  <c r="L17" i="1"/>
  <c r="X13" i="1"/>
  <c r="X14" i="1" s="1"/>
  <c r="T17" i="1"/>
  <c r="P17" i="1"/>
  <c r="U17" i="1"/>
  <c r="O17" i="1"/>
  <c r="J17" i="1"/>
  <c r="K17" i="1"/>
  <c r="K35" i="1"/>
  <c r="K37" i="1" s="1"/>
  <c r="K38" i="1" s="1"/>
  <c r="N17" i="1"/>
  <c r="D36" i="1"/>
  <c r="E36" i="1" s="1"/>
  <c r="F36" i="1" s="1"/>
  <c r="G36" i="1" s="1"/>
  <c r="H36" i="1" s="1"/>
  <c r="I36" i="1" s="1"/>
  <c r="J36" i="1" s="1"/>
  <c r="K36" i="1" s="1"/>
  <c r="C25" i="1"/>
  <c r="M15" i="1"/>
  <c r="M18" i="1" s="1"/>
  <c r="M17" i="1"/>
  <c r="D23" i="1"/>
  <c r="D22" i="1"/>
  <c r="D25" i="1" l="1"/>
  <c r="X17" i="1"/>
  <c r="L35" i="1"/>
  <c r="L37" i="1" s="1"/>
  <c r="L38" i="1" s="1"/>
  <c r="D28" i="1"/>
  <c r="D30" i="1" s="1"/>
  <c r="L36" i="1" l="1"/>
  <c r="M35" i="1"/>
  <c r="M37" i="1" s="1"/>
  <c r="M38" i="1" s="1"/>
  <c r="E22" i="1"/>
  <c r="E25" i="1" s="1"/>
  <c r="E23" i="1"/>
  <c r="E28" i="1" l="1"/>
  <c r="E30" i="1" s="1"/>
  <c r="N35" i="1"/>
  <c r="N37" i="1" s="1"/>
  <c r="N38" i="1" s="1"/>
  <c r="M36" i="1"/>
  <c r="F23" i="1"/>
  <c r="F22" i="1"/>
  <c r="F25" i="1" s="1"/>
  <c r="N36" i="1" l="1"/>
  <c r="O35" i="1"/>
  <c r="O37" i="1" s="1"/>
  <c r="O38" i="1" s="1"/>
  <c r="F28" i="1"/>
  <c r="F30" i="1" s="1"/>
  <c r="O36" i="1" l="1"/>
  <c r="P35" i="1"/>
  <c r="P37" i="1" s="1"/>
  <c r="P38" i="1" s="1"/>
  <c r="G22" i="1"/>
  <c r="G23" i="1"/>
  <c r="G28" i="1" l="1"/>
  <c r="G30" i="1" s="1"/>
  <c r="H22" i="1" s="1"/>
  <c r="G25" i="1"/>
  <c r="Q35" i="1"/>
  <c r="Q37" i="1" s="1"/>
  <c r="Q38" i="1" s="1"/>
  <c r="P36" i="1"/>
  <c r="H23" i="1"/>
  <c r="H28" i="1" l="1"/>
  <c r="H30" i="1" s="1"/>
  <c r="I22" i="1" s="1"/>
  <c r="Q36" i="1"/>
  <c r="R35" i="1"/>
  <c r="R37" i="1" s="1"/>
  <c r="R38" i="1" s="1"/>
  <c r="H25" i="1"/>
  <c r="I23" i="1"/>
  <c r="I28" i="1" l="1"/>
  <c r="I30" i="1" s="1"/>
  <c r="J22" i="1" s="1"/>
  <c r="I25" i="1"/>
  <c r="S35" i="1"/>
  <c r="S37" i="1" s="1"/>
  <c r="S38" i="1" s="1"/>
  <c r="R36" i="1"/>
  <c r="J23" i="1"/>
  <c r="J28" i="1" l="1"/>
  <c r="J30" i="1" s="1"/>
  <c r="S36" i="1"/>
  <c r="T35" i="1"/>
  <c r="T37" i="1" s="1"/>
  <c r="T38" i="1" s="1"/>
  <c r="J25" i="1"/>
  <c r="K23" i="1"/>
  <c r="K22" i="1" l="1"/>
  <c r="K28" i="1" s="1"/>
  <c r="K30" i="1" s="1"/>
  <c r="U35" i="1"/>
  <c r="U37" i="1" s="1"/>
  <c r="U38" i="1" s="1"/>
  <c r="T36" i="1"/>
  <c r="L22" i="1" l="1"/>
  <c r="L23" i="1"/>
  <c r="L27" i="1"/>
  <c r="L26" i="1"/>
  <c r="K25" i="1"/>
  <c r="U36" i="1"/>
  <c r="L28" i="1"/>
  <c r="L30" i="1" s="1"/>
  <c r="V35" i="1"/>
  <c r="V37" i="1" s="1"/>
  <c r="V38" i="1" s="1"/>
  <c r="L25" i="1"/>
  <c r="L48" i="1"/>
  <c r="L29" i="1"/>
  <c r="L31" i="1" s="1"/>
  <c r="L43" i="1"/>
  <c r="V36" i="1" l="1"/>
  <c r="M26" i="1"/>
  <c r="M23" i="1"/>
  <c r="M22" i="1"/>
  <c r="M25" i="1" s="1"/>
  <c r="L46" i="1"/>
  <c r="L47" i="1" s="1"/>
  <c r="M27" i="1"/>
  <c r="W35" i="1"/>
  <c r="W37" i="1" s="1"/>
  <c r="W38" i="1" s="1"/>
  <c r="L49" i="1"/>
  <c r="L50" i="1" s="1"/>
  <c r="L41" i="1"/>
  <c r="L42" i="1" s="1"/>
  <c r="L44" i="1" s="1"/>
  <c r="L45" i="1" s="1"/>
  <c r="M28" i="1" l="1"/>
  <c r="M30" i="1" s="1"/>
  <c r="M43" i="1"/>
  <c r="M48" i="1"/>
  <c r="N26" i="1"/>
  <c r="M46" i="1"/>
  <c r="M47" i="1" s="1"/>
  <c r="M49" i="1" s="1"/>
  <c r="M50" i="1" s="1"/>
  <c r="X35" i="1"/>
  <c r="W36" i="1"/>
  <c r="M29" i="1"/>
  <c r="M31" i="1" s="1"/>
  <c r="M41" i="1" s="1"/>
  <c r="M42" i="1" s="1"/>
  <c r="M44" i="1" s="1"/>
  <c r="M45" i="1" s="1"/>
  <c r="N22" i="1" l="1"/>
  <c r="N27" i="1"/>
  <c r="N23" i="1"/>
  <c r="N25" i="1" s="1"/>
  <c r="X37" i="1"/>
  <c r="X38" i="1" s="1"/>
  <c r="X36" i="1"/>
  <c r="N48" i="1" l="1"/>
  <c r="N28" i="1"/>
  <c r="N30" i="1" s="1"/>
  <c r="O23" i="1" s="1"/>
  <c r="Y8" i="1"/>
  <c r="N46" i="1" l="1"/>
  <c r="N47" i="1" s="1"/>
  <c r="N49" i="1" s="1"/>
  <c r="N50" i="1" s="1"/>
  <c r="O22" i="1"/>
  <c r="O28" i="1" s="1"/>
  <c r="O30" i="1" s="1"/>
  <c r="O48" i="1" l="1"/>
  <c r="P24" i="1"/>
  <c r="P22" i="1"/>
  <c r="O46" i="1"/>
  <c r="O47" i="1" s="1"/>
  <c r="O49"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AJ50" i="1" s="1"/>
  <c r="AK50" i="1" s="1"/>
  <c r="AL50" i="1" s="1"/>
  <c r="AM50" i="1" s="1"/>
  <c r="P23" i="1"/>
  <c r="O25" i="1"/>
  <c r="P25" i="1" s="1"/>
  <c r="P28" i="1"/>
  <c r="P30" i="1" s="1"/>
  <c r="Q24" i="1" s="1"/>
  <c r="Q23" i="1" l="1"/>
  <c r="Q22" i="1"/>
  <c r="Q25" i="1" s="1"/>
  <c r="Q28" i="1"/>
  <c r="Q30" i="1" s="1"/>
  <c r="R23" i="1" l="1"/>
  <c r="R22" i="1"/>
  <c r="R24" i="1"/>
  <c r="R28" i="1" l="1"/>
  <c r="R30" i="1" s="1"/>
  <c r="S23" i="1" s="1"/>
  <c r="R25" i="1"/>
  <c r="S22" i="1" l="1"/>
  <c r="S24" i="1"/>
  <c r="S28" i="1" s="1"/>
  <c r="S30" i="1" s="1"/>
  <c r="S25" i="1"/>
  <c r="T22" i="1" l="1"/>
  <c r="T24" i="1"/>
  <c r="T23" i="1"/>
  <c r="T28" i="1" s="1"/>
  <c r="T30" i="1" s="1"/>
  <c r="U24" i="1" l="1"/>
  <c r="U23" i="1"/>
  <c r="U22" i="1"/>
  <c r="T25" i="1"/>
  <c r="U25" i="1" l="1"/>
  <c r="U28" i="1"/>
  <c r="U30" i="1" s="1"/>
  <c r="V24" i="1" l="1"/>
  <c r="V22" i="1"/>
  <c r="V23" i="1"/>
  <c r="V25" i="1" l="1"/>
  <c r="V28" i="1"/>
  <c r="V30" i="1" s="1"/>
  <c r="W23" i="1" l="1"/>
  <c r="W22" i="1"/>
  <c r="W24" i="1"/>
  <c r="W25" i="1" l="1"/>
  <c r="W28" i="1"/>
  <c r="W30" i="1" s="1"/>
  <c r="X22" i="1" l="1"/>
  <c r="X24" i="1"/>
  <c r="X23" i="1"/>
  <c r="X25" i="1" l="1"/>
  <c r="X28" i="1"/>
  <c r="X30" i="1" s="1"/>
  <c r="Z33" i="1" l="1"/>
  <c r="AB33" i="1"/>
  <c r="AC33" i="1"/>
  <c r="AD33" i="1"/>
  <c r="AE33" i="1"/>
  <c r="AF33" i="1"/>
  <c r="AG33" i="1"/>
  <c r="AH33" i="1"/>
  <c r="AI33" i="1"/>
  <c r="AJ33" i="1"/>
  <c r="AK33" i="1"/>
  <c r="AI10" i="1" l="1"/>
  <c r="AL11" i="1" l="1"/>
  <c r="AL12" i="1" s="1"/>
  <c r="AK10" i="1"/>
  <c r="AK11" i="1" s="1"/>
  <c r="AK12" i="1" s="1"/>
  <c r="AK13" i="1" s="1"/>
  <c r="AJ12" i="1"/>
  <c r="AI11" i="1"/>
  <c r="AI12" i="1" s="1"/>
  <c r="AH10" i="1"/>
  <c r="AH11" i="1" s="1"/>
  <c r="AH12" i="1" s="1"/>
  <c r="AG10" i="1"/>
  <c r="AG11" i="1" s="1"/>
  <c r="AG12" i="1" s="1"/>
  <c r="AG13" i="1" s="1"/>
  <c r="AF10" i="1"/>
  <c r="AF11" i="1" s="1"/>
  <c r="AF12" i="1" s="1"/>
  <c r="AE10" i="1"/>
  <c r="AE11" i="1" s="1"/>
  <c r="AE12" i="1" s="1"/>
  <c r="AD10" i="1"/>
  <c r="AD11" i="1" s="1"/>
  <c r="AD12" i="1" s="1"/>
  <c r="AC10" i="1"/>
  <c r="AC11" i="1" s="1"/>
  <c r="AC12" i="1" s="1"/>
  <c r="AC13" i="1" s="1"/>
  <c r="AB10" i="1"/>
  <c r="AB11" i="1" s="1"/>
  <c r="AB12" i="1" s="1"/>
  <c r="AA10" i="1"/>
  <c r="AA11" i="1" s="1"/>
  <c r="AA12" i="1" s="1"/>
  <c r="Z10" i="1"/>
  <c r="Z11" i="1" s="1"/>
  <c r="Z12" i="1" s="1"/>
  <c r="Y10" i="1"/>
  <c r="AI13" i="1" l="1"/>
  <c r="AI14" i="1" s="1"/>
  <c r="AH13" i="1"/>
  <c r="AH14" i="1" s="1"/>
  <c r="AL13" i="1"/>
  <c r="AM13" i="1"/>
  <c r="AM14" i="1" s="1"/>
  <c r="AF13" i="1"/>
  <c r="AJ13" i="1"/>
  <c r="AJ14" i="1" s="1"/>
  <c r="AJ17" i="1" s="1"/>
  <c r="Y11" i="1"/>
  <c r="Y12" i="1" s="1"/>
  <c r="AB13" i="1"/>
  <c r="AB14" i="1" s="1"/>
  <c r="AA13" i="1"/>
  <c r="AA14" i="1" s="1"/>
  <c r="AE13" i="1"/>
  <c r="AE14" i="1" s="1"/>
  <c r="AD13" i="1"/>
  <c r="AD14" i="1" s="1"/>
  <c r="AG14" i="1"/>
  <c r="AF14" i="1"/>
  <c r="AC14" i="1"/>
  <c r="AL14" i="1"/>
  <c r="AK14" i="1"/>
  <c r="AH17" i="1" l="1"/>
  <c r="AD17" i="1"/>
  <c r="AM17" i="1"/>
  <c r="AL17" i="1"/>
  <c r="AF17" i="1"/>
  <c r="Y13" i="1"/>
  <c r="Y14" i="1" s="1"/>
  <c r="Z13" i="1"/>
  <c r="Z14" i="1" s="1"/>
  <c r="AA17" i="1"/>
  <c r="AB17" i="1"/>
  <c r="AG17" i="1"/>
  <c r="AI17" i="1"/>
  <c r="AC17" i="1"/>
  <c r="AK17" i="1"/>
  <c r="AE17" i="1"/>
  <c r="Z17" i="1" l="1"/>
  <c r="Y17" i="1"/>
  <c r="Y24" i="1" s="1"/>
  <c r="Y35" i="1" l="1"/>
  <c r="Y37" i="1" l="1"/>
  <c r="Y38" i="1" s="1"/>
  <c r="Y36" i="1"/>
  <c r="Z35" i="1" l="1"/>
  <c r="Z37" i="1" s="1"/>
  <c r="Z38" i="1" s="1"/>
  <c r="AA35" i="1" l="1"/>
  <c r="AA37" i="1" s="1"/>
  <c r="AA38" i="1" s="1"/>
  <c r="Z36" i="1"/>
  <c r="AA36" i="1" s="1"/>
  <c r="Y22" i="1" l="1"/>
  <c r="Y23" i="1"/>
  <c r="Y28" i="1" s="1"/>
  <c r="Y25" i="1" l="1"/>
  <c r="Y30" i="1"/>
  <c r="Z24" i="1" l="1"/>
  <c r="Z23" i="1"/>
  <c r="Z22" i="1"/>
  <c r="Z25" i="1" l="1"/>
  <c r="Z28" i="1"/>
  <c r="Z30" i="1" s="1"/>
  <c r="AA22" i="1" l="1"/>
  <c r="AA24" i="1"/>
  <c r="AA23" i="1"/>
  <c r="AA25" i="1" l="1"/>
  <c r="AA28" i="1"/>
  <c r="AA30" i="1" s="1"/>
  <c r="AB22" i="1" l="1"/>
  <c r="AB23" i="1"/>
  <c r="AB24" i="1" l="1"/>
  <c r="AB28" i="1" s="1"/>
  <c r="AB30" i="1" s="1"/>
  <c r="AC24" i="1" s="1"/>
  <c r="AB35" i="1"/>
  <c r="AB37" i="1" l="1"/>
  <c r="AB38" i="1" s="1"/>
  <c r="AB36" i="1"/>
  <c r="AB25" i="1"/>
  <c r="AC22" i="1"/>
  <c r="AC23" i="1"/>
  <c r="AC35" i="1" l="1"/>
  <c r="AC37" i="1" s="1"/>
  <c r="AC38" i="1" s="1"/>
  <c r="AC25" i="1"/>
  <c r="AC28" i="1"/>
  <c r="AC30" i="1" s="1"/>
  <c r="AD22" i="1" s="1"/>
  <c r="AD35" i="1"/>
  <c r="AC36" i="1" l="1"/>
  <c r="AD36" i="1" s="1"/>
  <c r="AD37" i="1"/>
  <c r="AD38" i="1" s="1"/>
  <c r="AD23" i="1"/>
  <c r="AD24" i="1"/>
  <c r="AE35" i="1" l="1"/>
  <c r="AE37" i="1" s="1"/>
  <c r="AE38" i="1" s="1"/>
  <c r="AD25" i="1"/>
  <c r="AD28" i="1"/>
  <c r="AD30" i="1" s="1"/>
  <c r="AE36" i="1" l="1"/>
  <c r="AE22" i="1"/>
  <c r="AE23" i="1"/>
  <c r="AE24" i="1"/>
  <c r="AE28" i="1" s="1"/>
  <c r="AE25" i="1" l="1"/>
  <c r="AE30" i="1"/>
  <c r="AF23" i="1" l="1"/>
  <c r="AF22" i="1"/>
  <c r="AF21" i="1" l="1"/>
  <c r="AF24" i="1" s="1"/>
  <c r="AF28" i="1" s="1"/>
  <c r="AF30" i="1" s="1"/>
  <c r="AF35" i="1"/>
  <c r="AF25" i="1" l="1"/>
  <c r="AF37" i="1"/>
  <c r="AF38" i="1" s="1"/>
  <c r="AG35" i="1" s="1"/>
  <c r="AG37" i="1" s="1"/>
  <c r="AG38" i="1" s="1"/>
  <c r="AF36" i="1"/>
  <c r="AG23" i="1"/>
  <c r="AG24" i="1"/>
  <c r="AG22" i="1"/>
  <c r="AG25" i="1" l="1"/>
  <c r="AG36" i="1"/>
  <c r="AG28" i="1"/>
  <c r="AG30" i="1" s="1"/>
  <c r="AH23" i="1" s="1"/>
  <c r="AH35" i="1"/>
  <c r="AH37" i="1" s="1"/>
  <c r="AH38" i="1" s="1"/>
  <c r="AH36" i="1" l="1"/>
  <c r="AH24" i="1"/>
  <c r="AH22" i="1"/>
  <c r="AH25" i="1" s="1"/>
  <c r="AI35" i="1"/>
  <c r="AI37" i="1" s="1"/>
  <c r="AI38" i="1" s="1"/>
  <c r="AI36" i="1" l="1"/>
  <c r="AH28" i="1"/>
  <c r="AH30" i="1" s="1"/>
  <c r="AI22" i="1" s="1"/>
  <c r="AJ35" i="1"/>
  <c r="AJ37" i="1" s="1"/>
  <c r="AJ38" i="1" s="1"/>
  <c r="AK35" i="1" s="1"/>
  <c r="AJ36" i="1" l="1"/>
  <c r="AK36" i="1" s="1"/>
  <c r="AI23" i="1"/>
  <c r="AI24" i="1"/>
  <c r="AK37" i="1"/>
  <c r="AK38" i="1" s="1"/>
  <c r="AI25" i="1" l="1"/>
  <c r="AI28" i="1"/>
  <c r="AI30" i="1" s="1"/>
  <c r="AJ23" i="1" s="1"/>
  <c r="AL35" i="1"/>
  <c r="AL37" i="1" l="1"/>
  <c r="AL38" i="1" s="1"/>
  <c r="AM35" i="1" s="1"/>
  <c r="AM37" i="1" s="1"/>
  <c r="AM38" i="1" s="1"/>
  <c r="AL36" i="1"/>
  <c r="AJ24" i="1"/>
  <c r="AJ22" i="1"/>
  <c r="AJ25" i="1" s="1"/>
  <c r="AN35" i="1" l="1"/>
  <c r="AN37" i="1" s="1"/>
  <c r="AN38" i="1" s="1"/>
  <c r="AM36" i="1"/>
  <c r="AJ28" i="1"/>
  <c r="AJ30" i="1" s="1"/>
  <c r="AK24" i="1" s="1"/>
  <c r="AN36" i="1" l="1"/>
  <c r="AO35" i="1"/>
  <c r="AO37" i="1" s="1"/>
  <c r="AO38" i="1" s="1"/>
  <c r="AK23" i="1"/>
  <c r="AK22" i="1"/>
  <c r="AK25" i="1" l="1"/>
  <c r="AP35" i="1"/>
  <c r="AP37" i="1" s="1"/>
  <c r="AP38" i="1" s="1"/>
  <c r="AO36" i="1"/>
  <c r="AK28" i="1"/>
  <c r="AK30" i="1" s="1"/>
  <c r="AP36" i="1" l="1"/>
  <c r="AQ35" i="1"/>
  <c r="AQ37" i="1" s="1"/>
  <c r="AQ38" i="1" s="1"/>
  <c r="AL22" i="1"/>
  <c r="AL24" i="1"/>
  <c r="AL23" i="1"/>
  <c r="AR35" i="1" l="1"/>
  <c r="AR37" i="1" s="1"/>
  <c r="AR38" i="1" s="1"/>
  <c r="AQ36" i="1"/>
  <c r="AL25" i="1"/>
  <c r="AL28" i="1"/>
  <c r="AL30" i="1" s="1"/>
  <c r="AM24" i="1" s="1"/>
  <c r="AS35" i="1" l="1"/>
  <c r="AS37" i="1" s="1"/>
  <c r="AS38" i="1" s="1"/>
  <c r="AR36" i="1"/>
  <c r="AM23" i="1"/>
  <c r="AM22" i="1"/>
  <c r="AM25" i="1" s="1"/>
  <c r="AT35" i="1" l="1"/>
  <c r="AT37" i="1" s="1"/>
  <c r="AT38" i="1" s="1"/>
  <c r="AS36" i="1"/>
  <c r="AM28" i="1"/>
  <c r="AM30" i="1" s="1"/>
  <c r="AT36" i="1" l="1"/>
  <c r="AU35" i="1"/>
  <c r="AU37" i="1" s="1"/>
  <c r="AU38" i="1" s="1"/>
  <c r="AN24" i="1"/>
  <c r="AN23" i="1"/>
  <c r="AN22" i="1"/>
  <c r="AV35" i="1" l="1"/>
  <c r="AV37" i="1" s="1"/>
  <c r="AV38" i="1" s="1"/>
  <c r="AU36" i="1"/>
  <c r="AN25" i="1"/>
  <c r="AN28" i="1"/>
  <c r="AN30" i="1" s="1"/>
  <c r="AV36" i="1" l="1"/>
  <c r="AW35" i="1"/>
  <c r="AW37" i="1" s="1"/>
  <c r="AW38" i="1" s="1"/>
  <c r="AO24" i="1"/>
  <c r="AO23" i="1"/>
  <c r="AO22" i="1"/>
  <c r="AO25" i="1" s="1"/>
  <c r="AX35" i="1" l="1"/>
  <c r="AX37" i="1" s="1"/>
  <c r="AX38" i="1" s="1"/>
  <c r="AW36" i="1"/>
  <c r="AO28" i="1"/>
  <c r="AO30" i="1" s="1"/>
  <c r="AY35" i="1" l="1"/>
  <c r="AY37" i="1" s="1"/>
  <c r="AY38" i="1" s="1"/>
  <c r="AX36" i="1"/>
  <c r="AP23" i="1"/>
  <c r="AP24" i="1"/>
  <c r="AP22" i="1"/>
  <c r="AY36" i="1" l="1"/>
  <c r="AP28" i="1"/>
  <c r="AP30" i="1" s="1"/>
  <c r="AQ22" i="1" s="1"/>
  <c r="AP25" i="1"/>
  <c r="AQ24" i="1" l="1"/>
  <c r="AQ23" i="1"/>
  <c r="AQ28" i="1" l="1"/>
  <c r="AQ30" i="1" s="1"/>
  <c r="AR23" i="1" s="1"/>
  <c r="AQ25" i="1"/>
  <c r="AR22" i="1" l="1"/>
  <c r="AR24" i="1"/>
  <c r="AR25" i="1" l="1"/>
  <c r="AR28" i="1"/>
  <c r="AR30" i="1" s="1"/>
  <c r="AS22" i="1" l="1"/>
  <c r="AS24" i="1"/>
  <c r="AS23" i="1"/>
  <c r="AS25" i="1" s="1"/>
  <c r="AS28" i="1" l="1"/>
  <c r="AS30" i="1" s="1"/>
  <c r="AT24" i="1" l="1"/>
  <c r="AT23" i="1"/>
  <c r="AT22" i="1"/>
  <c r="AT25" i="1" s="1"/>
  <c r="AT28" i="1" l="1"/>
  <c r="AT30" i="1" s="1"/>
  <c r="AU24" i="1" l="1"/>
  <c r="AU23" i="1"/>
  <c r="AU22" i="1"/>
  <c r="AU25" i="1" s="1"/>
  <c r="AU28" i="1" l="1"/>
  <c r="AU30" i="1" s="1"/>
  <c r="AV22" i="1" l="1"/>
  <c r="AV23" i="1"/>
  <c r="AV24" i="1"/>
  <c r="AV28" i="1" l="1"/>
  <c r="AV30" i="1" s="1"/>
  <c r="AW22" i="1" s="1"/>
  <c r="AV25" i="1"/>
  <c r="AW23" i="1" l="1"/>
  <c r="AW24" i="1"/>
  <c r="AW25" i="1"/>
  <c r="AW28" i="1" l="1"/>
  <c r="AW30" i="1" s="1"/>
  <c r="AX24" i="1" l="1"/>
  <c r="AX22" i="1"/>
  <c r="AX23" i="1"/>
  <c r="AX28" i="1" s="1"/>
  <c r="AX30" i="1" s="1"/>
  <c r="AY24" i="1" s="1"/>
  <c r="AY23" i="1" l="1"/>
  <c r="AX25" i="1"/>
  <c r="AY22" i="1"/>
  <c r="AY28" i="1" s="1"/>
  <c r="AY30" i="1" s="1"/>
  <c r="AY25" i="1" l="1"/>
</calcChain>
</file>

<file path=xl/comments1.xml><?xml version="1.0" encoding="utf-8"?>
<comments xmlns="http://schemas.openxmlformats.org/spreadsheetml/2006/main">
  <authors>
    <author>Oredugba, Karlynnta</author>
    <author>Raysene Logan</author>
    <author>Logan, Raysene</author>
  </authors>
  <commentList>
    <comment ref="Y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2013 to 2014, the accurate values in 2013 were actually less than what was reported, but since the values were already finalized for 2013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Z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2013 to 2014, the accurate values in 2013 were actually less than what was reported, but since the values were already finalized for 2013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A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B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C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D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F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G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H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I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J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K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L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M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O8" authorId="0" shapeId="0">
      <text>
        <r>
          <rPr>
            <b/>
            <sz val="9"/>
            <color indexed="81"/>
            <rFont val="Tahoma"/>
            <family val="2"/>
          </rPr>
          <t>Oredugba, Karlynnta:</t>
        </r>
        <r>
          <rPr>
            <sz val="9"/>
            <color indexed="81"/>
            <rFont val="Tahoma"/>
            <family val="2"/>
          </rPr>
          <t xml:space="preserve">
The value in this cell reflects the difference between the aggregate results of the data associated with the "positive" and "negative" supplied number of measures within the NSB_Residential_Reporting_Templates provided by Jeff Brueggemann. 
Due to adjustments to the accruals in the transition from 2014 to 2015, the accurate values in 2014 were actually less than what was reported, but since the values were already finalized for 2014 and the NSB team agreed to follow the concept that historical values should not change, the NSB team provided a solution to make adjustments cumulatively on a forward basis.  
Since DSMore does not handle negative values, the adjustments to decrease accruals to the accurate level were analyzed separately (as the absolute value) and subtracted from the positive benefits recorded.  </t>
        </r>
      </text>
    </comment>
    <comment ref="AA32" authorId="1" shapeId="0">
      <text>
        <r>
          <rPr>
            <b/>
            <sz val="9"/>
            <color indexed="81"/>
            <rFont val="Tahoma"/>
            <family val="2"/>
          </rPr>
          <t>Raysene Logan:</t>
        </r>
        <r>
          <rPr>
            <sz val="9"/>
            <color indexed="81"/>
            <rFont val="Tahoma"/>
            <family val="2"/>
          </rPr>
          <t xml:space="preserve">
updated in Feb for an entry that was pulled in revenue query but should not have been.  Changed revenue query to correct issue</t>
        </r>
      </text>
    </comment>
    <comment ref="AF50" authorId="2" shapeId="0">
      <text>
        <r>
          <rPr>
            <b/>
            <sz val="9"/>
            <color indexed="81"/>
            <rFont val="Tahoma"/>
            <family val="2"/>
          </rPr>
          <t>Logan, Raysene:</t>
        </r>
        <r>
          <rPr>
            <sz val="9"/>
            <color indexed="81"/>
            <rFont val="Tahoma"/>
            <family val="2"/>
          </rPr>
          <t xml:space="preserve">
amortizing over 12 months - should have started feb 15 so taking 5 months to catch up</t>
        </r>
      </text>
    </comment>
  </commentList>
</comments>
</file>

<file path=xl/sharedStrings.xml><?xml version="1.0" encoding="utf-8"?>
<sst xmlns="http://schemas.openxmlformats.org/spreadsheetml/2006/main" count="101" uniqueCount="62">
  <si>
    <t>Month</t>
  </si>
  <si>
    <t>Year</t>
  </si>
  <si>
    <t>Jan</t>
  </si>
  <si>
    <t>Feb</t>
  </si>
  <si>
    <t>Mar</t>
  </si>
  <si>
    <t>Apr</t>
  </si>
  <si>
    <t>May</t>
  </si>
  <si>
    <t>Jun</t>
  </si>
  <si>
    <t>Jul</t>
  </si>
  <si>
    <t>Aug</t>
  </si>
  <si>
    <t>Sep</t>
  </si>
  <si>
    <t>Oct</t>
  </si>
  <si>
    <t>Nov</t>
  </si>
  <si>
    <t>Dec</t>
  </si>
  <si>
    <t>Sharing Pct</t>
  </si>
  <si>
    <t>Net Shared Benefits Calculation</t>
  </si>
  <si>
    <t>Discount Rate</t>
  </si>
  <si>
    <t>DSMore Cumulative NPV of Benefits (2013 $)</t>
  </si>
  <si>
    <t>MEEIA Current Month Booked Costs with Accruals (Current $)</t>
  </si>
  <si>
    <t>MEEIA Cumulative Net Benefits (2013 $)</t>
  </si>
  <si>
    <t>MEEIA Cumulative Net Shared Benefits (2013 $)</t>
  </si>
  <si>
    <t>MEEIA Current Month Booked Net Shared Benefits (2013 $)</t>
  </si>
  <si>
    <t>MEEIA Current Month Booked Net Shared Benefits (Current $)</t>
  </si>
  <si>
    <t>Note:  Entries are made into DSMore Cumulative NPV of Benefits (Row 8) and MEEIA Current Month Booked Costs with Accruals (Row 9).   Results in Row 14.  (R.Willen 1/11/13)</t>
  </si>
  <si>
    <t>MEEIA Current Program Cost Revenue (Current $)</t>
  </si>
  <si>
    <t>MEEIA Current Throughput Disincentive (TD) Revenue (Current $)</t>
  </si>
  <si>
    <t>Difference in Shared Benefit Regulatory Asset/(Liability) (Current $)</t>
  </si>
  <si>
    <t>Difference in Program Cost Regulatory Asset/(Liability) (Current $)</t>
  </si>
  <si>
    <t xml:space="preserve">   Interest Rate (+/-)</t>
  </si>
  <si>
    <t xml:space="preserve">   Interest Equity portion (Current $)</t>
  </si>
  <si>
    <t xml:space="preserve">   Interest Debt portion (Current $)</t>
  </si>
  <si>
    <t xml:space="preserve">Throughput Disincentive </t>
  </si>
  <si>
    <t>Net Shared Benefits</t>
  </si>
  <si>
    <t>Program Cost</t>
  </si>
  <si>
    <t>Difference in Program Cost Regulatory Asset/(Liability) (Current $) w/ Interest</t>
  </si>
  <si>
    <t>Cumulative Balance in Program Cost Regulatory Asset/(Liability) w/ Interest</t>
  </si>
  <si>
    <t>Difference in Shared Benefit Regulatory Asset/(Liability) (Current $) w/ Interest</t>
  </si>
  <si>
    <t>Cumulative Balance in Shared Benefit Regulatory Asset/(Liability) w/ Interest</t>
  </si>
  <si>
    <t xml:space="preserve">   90% of Net Shared Benefits</t>
  </si>
  <si>
    <t xml:space="preserve">   Difference of 90% Net Sh Benefits and Revenue</t>
  </si>
  <si>
    <t>MEEIA Cumulative Booked Costs with Accruals and corrections (2013 $)</t>
  </si>
  <si>
    <t xml:space="preserve">   AFUDC Int Rate Equity on Difference of 90% Net Sh Benefits and Revenue</t>
  </si>
  <si>
    <t xml:space="preserve">   AFUDC Int Rate Debt on Difference of 90% Net Sh Benefits and Revenue</t>
  </si>
  <si>
    <t>Difference in 90% Sh Bene Reg Asset/(Liab) (Current $) w/ Interest</t>
  </si>
  <si>
    <t>Cumulative Balance in Shared Benefit Reg Asset/(Liab) with Interest at 90%</t>
  </si>
  <si>
    <t xml:space="preserve">   Capitalization Debt Rate (annual)</t>
  </si>
  <si>
    <t xml:space="preserve">   Capitalization Debt Rate (monthly)</t>
  </si>
  <si>
    <t>Total AFUDC Interest Debt and Equity (90% Net Sh Benefits)</t>
  </si>
  <si>
    <t>MEEIA Debt Cost (on 90% Shared Benefit Reg Asset) (Current $)</t>
  </si>
  <si>
    <t xml:space="preserve">Cumulative MEEIA Debt Cost Shared Benefit Contra Asset </t>
  </si>
  <si>
    <t>MEEIA Current month Debt Cost Shared Benefit Contra Asset (Current $)</t>
  </si>
  <si>
    <t xml:space="preserve">   Difference of 100% Net Sh Benefits and Revenue</t>
  </si>
  <si>
    <t>MEEIA Debt Cost (on 100% Shared Benefit Reg Asset) (Current $)</t>
  </si>
  <si>
    <t>Total AFUDC Interest Debt and Equity (100% Net Sh Benefits)</t>
  </si>
  <si>
    <t>MEEIA Current month Equity Portion Shared Benefit Contra Asset (Current $)</t>
  </si>
  <si>
    <t xml:space="preserve">Cumulative MEEIA Equity Portion Shared Benefit Contra Asset </t>
  </si>
  <si>
    <t xml:space="preserve">  AFUDC Interest Rate Equity portion (monthly rate)</t>
  </si>
  <si>
    <t xml:space="preserve">   AFUDC Interest Rate Debt portion (monthly rate)</t>
  </si>
  <si>
    <t>ST Borrowing rate (annual rate)</t>
  </si>
  <si>
    <t>Interest portion (Current $) - ST rate</t>
  </si>
  <si>
    <t>Cumulative interest LTD</t>
  </si>
  <si>
    <t xml:space="preserve">   Interest (Current $) - 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</si>
</sst>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00"/>
    <numFmt numFmtId="168" formatCode="0.000000%"/>
  </numFmts>
  <fonts count="69" x14ac:knownFonts="1">
    <font>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0"/>
      <name val="Calibri"/>
      <family val="2"/>
      <scheme val="minor"/>
    </font>
    <font>
      <b/>
      <sz val="9"/>
      <color indexed="81"/>
      <name val="Tahoma"/>
      <family val="2"/>
    </font>
    <font>
      <sz val="9"/>
      <color indexed="81"/>
      <name val="Tahoma"/>
      <family val="2"/>
    </font>
    <font>
      <sz val="10"/>
      <color theme="0"/>
      <name val="Calibri"/>
      <family val="2"/>
      <scheme val="minor"/>
    </font>
    <font>
      <sz val="11"/>
      <color theme="3" tint="-0.499984740745262"/>
      <name val="Calibri"/>
      <family val="2"/>
      <scheme val="minor"/>
    </font>
    <font>
      <sz val="11"/>
      <color theme="5" tint="-0.499984740745262"/>
      <name val="Calibri"/>
      <family val="2"/>
      <scheme val="minor"/>
    </font>
    <font>
      <sz val="10"/>
      <name val="Arial"/>
      <family val="2"/>
    </font>
    <font>
      <sz val="11"/>
      <color indexed="8"/>
      <name val="Calibri"/>
      <family val="2"/>
    </font>
    <font>
      <u/>
      <sz val="6"/>
      <color indexed="12"/>
      <name val="Arial"/>
      <family val="2"/>
    </font>
    <font>
      <u/>
      <sz val="8.5"/>
      <color indexed="12"/>
      <name val="Arial"/>
      <family val="2"/>
    </font>
    <font>
      <sz val="10"/>
      <name val="MS Sans Serif"/>
      <family val="2"/>
    </font>
    <font>
      <sz val="10"/>
      <color indexed="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sz val="11"/>
      <color theme="1"/>
      <name val="Book Antiqua"/>
      <family val="2"/>
    </font>
    <font>
      <i/>
      <sz val="11"/>
      <color indexed="23"/>
      <name val="Calibri"/>
      <family val="2"/>
    </font>
    <font>
      <i/>
      <sz val="10"/>
      <color rgb="FF7F7F7F"/>
      <name val="Calibri"/>
      <family val="2"/>
    </font>
    <font>
      <u/>
      <sz val="8"/>
      <color rgb="FF800080"/>
      <name val="Calibri"/>
      <family val="2"/>
      <scheme val="minor"/>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b/>
      <sz val="11"/>
      <color theme="3"/>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sz val="10"/>
      <color theme="1"/>
      <name val="Arial"/>
      <family val="2"/>
    </font>
    <font>
      <sz val="10"/>
      <color rgb="FF000000"/>
      <name val="Times New Roman"/>
      <family val="1"/>
    </font>
    <font>
      <b/>
      <sz val="11"/>
      <color indexed="63"/>
      <name val="Calibri"/>
      <family val="2"/>
    </font>
    <font>
      <b/>
      <sz val="10"/>
      <color rgb="FF3F3F3F"/>
      <name val="Calibri"/>
      <family val="2"/>
    </font>
    <font>
      <b/>
      <sz val="18"/>
      <color indexed="56"/>
      <name val="Cambria"/>
      <family val="2"/>
    </font>
    <font>
      <b/>
      <sz val="11"/>
      <color indexed="8"/>
      <name val="Calibri"/>
      <family val="2"/>
    </font>
    <font>
      <b/>
      <sz val="10"/>
      <color theme="1"/>
      <name val="Calibri"/>
      <family val="2"/>
    </font>
    <font>
      <sz val="11"/>
      <color indexed="10"/>
      <name val="Calibri"/>
      <family val="2"/>
    </font>
    <font>
      <sz val="10"/>
      <color rgb="FFFF0000"/>
      <name val="Calibri"/>
      <family val="2"/>
    </font>
  </fonts>
  <fills count="71">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0" tint="-0.24994659260841701"/>
        <bgColor indexed="64"/>
      </patternFill>
    </fill>
    <fill>
      <patternFill patternType="solid">
        <fgColor rgb="FFF7C5BB"/>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BDFFBD"/>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indexed="44"/>
        <bgColor indexed="64"/>
      </patternFill>
    </fill>
    <fill>
      <patternFill patternType="solid">
        <fgColor indexed="4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thick">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top style="thin">
        <color auto="1"/>
      </top>
      <bottom/>
      <diagonal/>
    </border>
    <border>
      <left style="thick">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ck">
        <color theme="0" tint="-0.499984740745262"/>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ck">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tint="-0.499984740745262"/>
      </left>
      <right/>
      <top style="thick">
        <color theme="0" tint="-0.499984740745262"/>
      </top>
      <bottom style="thin">
        <color theme="0" tint="-0.499984740745262"/>
      </bottom>
      <diagonal/>
    </border>
  </borders>
  <cellStyleXfs count="37657">
    <xf numFmtId="0" fontId="0" fillId="0" borderId="0"/>
    <xf numFmtId="0" fontId="2" fillId="2" borderId="1" applyNumberFormat="0" applyAlignment="0" applyProtection="0"/>
    <xf numFmtId="0" fontId="3" fillId="3" borderId="1" applyNumberFormat="0" applyAlignment="0" applyProtection="0"/>
    <xf numFmtId="0" fontId="1" fillId="4" borderId="2" applyNumberFormat="0" applyFont="0" applyAlignment="0" applyProtection="0"/>
    <xf numFmtId="0" fontId="1" fillId="0" borderId="0"/>
    <xf numFmtId="9" fontId="1" fillId="0" borderId="0" applyFont="0" applyFill="0" applyBorder="0" applyAlignment="0" applyProtection="0"/>
    <xf numFmtId="0" fontId="13"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2" fontId="13"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3" fillId="19" borderId="0" applyNumberFormat="0" applyAlignment="0">
      <alignment horizontal="right"/>
    </xf>
    <xf numFmtId="0" fontId="13" fillId="20" borderId="0" applyNumberFormat="0" applyAlignment="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3" fillId="0" borderId="0"/>
    <xf numFmtId="0" fontId="13" fillId="0" borderId="0"/>
    <xf numFmtId="0" fontId="13" fillId="0" borderId="0"/>
    <xf numFmtId="0" fontId="1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3" fillId="0" borderId="0"/>
    <xf numFmtId="0" fontId="13" fillId="0" borderId="0"/>
    <xf numFmtId="0" fontId="13" fillId="0" borderId="0"/>
    <xf numFmtId="0" fontId="13" fillId="0" borderId="0"/>
    <xf numFmtId="0" fontId="18"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8" fillId="0" borderId="0"/>
    <xf numFmtId="0" fontId="18"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8"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18" fillId="0" borderId="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30"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0"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 fillId="2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30"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0"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30"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0"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 fillId="34"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30"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0"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8"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30"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0"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 fillId="4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30"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0"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 fillId="46"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30"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0"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30"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0"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30"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0"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 fillId="35"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30"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0"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 fillId="39"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3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0"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 fillId="43"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30"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30"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 fillId="4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2" fillId="28" borderId="0" applyNumberFormat="0" applyBorder="0" applyAlignment="0" applyProtection="0"/>
    <xf numFmtId="0" fontId="7" fillId="28"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7" fillId="28"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2" fillId="32" borderId="0" applyNumberFormat="0" applyBorder="0" applyAlignment="0" applyProtection="0"/>
    <xf numFmtId="0" fontId="7" fillId="32"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7" fillId="32"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2" fillId="36" borderId="0" applyNumberFormat="0" applyBorder="0" applyAlignment="0" applyProtection="0"/>
    <xf numFmtId="0" fontId="7" fillId="36"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7" fillId="36"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2" fillId="40" borderId="0" applyNumberFormat="0" applyBorder="0" applyAlignment="0" applyProtection="0"/>
    <xf numFmtId="0" fontId="7" fillId="4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7" fillId="4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2" fillId="44" borderId="0" applyNumberFormat="0" applyBorder="0" applyAlignment="0" applyProtection="0"/>
    <xf numFmtId="0" fontId="7" fillId="44"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7" fillId="44"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2" fillId="48" borderId="0" applyNumberFormat="0" applyBorder="0" applyAlignment="0" applyProtection="0"/>
    <xf numFmtId="0" fontId="7" fillId="48"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7" fillId="48"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2" fillId="25" borderId="0" applyNumberFormat="0" applyBorder="0" applyAlignment="0" applyProtection="0"/>
    <xf numFmtId="0" fontId="7" fillId="25"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7" fillId="25"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2" fillId="29" borderId="0" applyNumberFormat="0" applyBorder="0" applyAlignment="0" applyProtection="0"/>
    <xf numFmtId="0" fontId="7" fillId="29"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7" fillId="29"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2" fillId="33" borderId="0" applyNumberFormat="0" applyBorder="0" applyAlignment="0" applyProtection="0"/>
    <xf numFmtId="0" fontId="7" fillId="33"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7" fillId="33"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5"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2" fillId="37" borderId="0" applyNumberFormat="0" applyBorder="0" applyAlignment="0" applyProtection="0"/>
    <xf numFmtId="0" fontId="7" fillId="37"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7" fillId="37"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2" fillId="41" borderId="0" applyNumberFormat="0" applyBorder="0" applyAlignment="0" applyProtection="0"/>
    <xf numFmtId="0" fontId="7" fillId="4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7" fillId="4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2" fillId="45" borderId="0" applyNumberFormat="0" applyBorder="0" applyAlignment="0" applyProtection="0"/>
    <xf numFmtId="0" fontId="7" fillId="45"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7" fillId="45"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4" fillId="22" borderId="0" applyNumberFormat="0" applyBorder="0" applyAlignment="0" applyProtection="0"/>
    <xf numFmtId="0" fontId="24" fillId="22"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24" fillId="22"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6" fillId="3" borderId="1" applyNumberFormat="0" applyAlignment="0" applyProtection="0"/>
    <xf numFmtId="0" fontId="3" fillId="3" borderId="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 fillId="3" borderId="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5" fillId="67" borderId="31"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8" fillId="24" borderId="29" applyNumberFormat="0" applyAlignment="0" applyProtection="0"/>
    <xf numFmtId="0" fontId="28" fillId="24" borderId="29"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28" fillId="24" borderId="29"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0" fontId="37" fillId="68" borderId="32"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4"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7" fontId="17"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6"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6" fontId="17"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6"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0" fontId="13" fillId="19" borderId="0" applyNumberFormat="0" applyAlignment="0">
      <alignment horizontal="right"/>
    </xf>
    <xf numFmtId="0" fontId="13" fillId="20" borderId="0" applyNumberFormat="0" applyAlignment="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4" fillId="21" borderId="0" applyNumberFormat="0" applyBorder="0" applyAlignment="0" applyProtection="0"/>
    <xf numFmtId="0" fontId="23" fillId="2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23" fillId="2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6" fillId="0" borderId="24" applyNumberFormat="0" applyFill="0" applyAlignment="0" applyProtection="0"/>
    <xf numFmtId="0" fontId="20" fillId="0" borderId="24"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20" fillId="0" borderId="24"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5" fillId="0" borderId="33"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8" fillId="0" borderId="25" applyNumberFormat="0" applyFill="0" applyAlignment="0" applyProtection="0"/>
    <xf numFmtId="0" fontId="47" fillId="0" borderId="34" applyNumberFormat="0" applyFill="0" applyAlignment="0" applyProtection="0"/>
    <xf numFmtId="0" fontId="21" fillId="0" borderId="25"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21" fillId="0" borderId="25"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50" fillId="0" borderId="26" applyNumberFormat="0" applyFill="0" applyAlignment="0" applyProtection="0"/>
    <xf numFmtId="0" fontId="22" fillId="0" borderId="26"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22" fillId="0" borderId="26"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3" fillId="0" borderId="0" applyNumberFormat="0" applyFill="0" applyBorder="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5" fillId="2" borderId="1" applyNumberFormat="0" applyAlignment="0" applyProtection="0"/>
    <xf numFmtId="0" fontId="2" fillId="2" borderId="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2" fillId="2" borderId="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4" fillId="54" borderId="31" applyNumberFormat="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7" fillId="0" borderId="28" applyNumberFormat="0" applyFill="0" applyAlignment="0" applyProtection="0"/>
    <xf numFmtId="0" fontId="27" fillId="0" borderId="28"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27" fillId="0" borderId="28"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9" fillId="23" borderId="0" applyNumberFormat="0" applyBorder="0" applyAlignment="0" applyProtection="0"/>
    <xf numFmtId="0" fontId="25" fillId="23"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25" fillId="23"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58" fillId="69"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39" fillId="0" borderId="0"/>
    <xf numFmtId="0" fontId="1"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3" fillId="0" borderId="0"/>
    <xf numFmtId="0" fontId="13"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8"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18"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8"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8"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4"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3" fillId="0" borderId="0"/>
    <xf numFmtId="0" fontId="18" fillId="0" borderId="0"/>
    <xf numFmtId="0" fontId="13" fillId="0" borderId="0"/>
    <xf numFmtId="0" fontId="18" fillId="0" borderId="0"/>
    <xf numFmtId="0" fontId="13" fillId="0" borderId="0"/>
    <xf numFmtId="0" fontId="18" fillId="0" borderId="0"/>
    <xf numFmtId="0" fontId="13" fillId="0" borderId="0"/>
    <xf numFmtId="0" fontId="18" fillId="0" borderId="0"/>
    <xf numFmtId="0" fontId="13" fillId="0" borderId="0"/>
    <xf numFmtId="0" fontId="18"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6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3" fillId="0" borderId="0"/>
    <xf numFmtId="0" fontId="18" fillId="0" borderId="0"/>
    <xf numFmtId="0" fontId="13" fillId="0" borderId="0"/>
    <xf numFmtId="0" fontId="13" fillId="0" borderId="0"/>
    <xf numFmtId="0" fontId="13" fillId="0" borderId="0"/>
    <xf numFmtId="0" fontId="18"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7" fillId="0" borderId="0"/>
    <xf numFmtId="0" fontId="17" fillId="0" borderId="0"/>
    <xf numFmtId="0" fontId="17" fillId="0" borderId="0"/>
    <xf numFmtId="0" fontId="14" fillId="0" borderId="0"/>
    <xf numFmtId="0" fontId="14" fillId="0" borderId="0"/>
    <xf numFmtId="0" fontId="13" fillId="0" borderId="0"/>
    <xf numFmtId="0" fontId="13" fillId="0" borderId="0"/>
    <xf numFmtId="0" fontId="18"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3" fillId="0" borderId="0"/>
    <xf numFmtId="0" fontId="18" fillId="0" borderId="0"/>
    <xf numFmtId="0" fontId="13" fillId="0" borderId="0"/>
    <xf numFmtId="0" fontId="13" fillId="0" borderId="0"/>
    <xf numFmtId="0" fontId="13" fillId="0" borderId="0"/>
    <xf numFmtId="0" fontId="30"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8"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8" fillId="0" borderId="0"/>
    <xf numFmtId="0" fontId="13" fillId="0" borderId="0"/>
    <xf numFmtId="0" fontId="13" fillId="0" borderId="0"/>
    <xf numFmtId="0" fontId="18"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4" fillId="0" borderId="0"/>
    <xf numFmtId="0" fontId="18" fillId="0" borderId="0"/>
    <xf numFmtId="0" fontId="1"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 fillId="4" borderId="2"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 fillId="4" borderId="2"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4" fillId="70" borderId="37"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30" fillId="4" borderId="2"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13" fillId="70" borderId="37" applyNumberFormat="0" applyFon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3" fillId="3" borderId="27" applyNumberFormat="0" applyAlignment="0" applyProtection="0"/>
    <xf numFmtId="0" fontId="26" fillId="3" borderId="27"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26" fillId="3" borderId="27"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0" fontId="62" fillId="67" borderId="38" applyNumberFormat="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9"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6" fillId="0" borderId="30" applyNumberFormat="0" applyFill="0" applyAlignment="0" applyProtection="0"/>
    <xf numFmtId="0" fontId="4" fillId="0" borderId="30"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4" fillId="0" borderId="30"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5" fillId="0" borderId="39"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194">
    <xf numFmtId="0" fontId="0" fillId="0" borderId="0" xfId="0"/>
    <xf numFmtId="10" fontId="0" fillId="4" borderId="2" xfId="3" applyNumberFormat="1" applyFont="1"/>
    <xf numFmtId="0" fontId="4" fillId="0" borderId="0" xfId="0" applyFont="1"/>
    <xf numFmtId="0" fontId="0" fillId="5" borderId="0" xfId="0" applyFill="1"/>
    <xf numFmtId="0" fontId="6" fillId="0" borderId="0" xfId="0" applyFont="1"/>
    <xf numFmtId="0" fontId="0" fillId="9" borderId="0" xfId="0" applyFill="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6" fillId="2" borderId="7" xfId="1" applyNumberFormat="1" applyFont="1" applyBorder="1" applyProtection="1">
      <protection locked="0"/>
    </xf>
    <xf numFmtId="164" fontId="6" fillId="2" borderId="8" xfId="1" applyNumberFormat="1" applyFont="1" applyBorder="1" applyProtection="1">
      <protection locked="0"/>
    </xf>
    <xf numFmtId="164" fontId="6" fillId="3" borderId="6" xfId="2" applyNumberFormat="1" applyFont="1" applyBorder="1"/>
    <xf numFmtId="164" fontId="6" fillId="3" borderId="7" xfId="2" applyNumberFormat="1" applyFont="1" applyBorder="1"/>
    <xf numFmtId="164" fontId="6" fillId="3" borderId="8" xfId="2" applyNumberFormat="1" applyFont="1" applyBorder="1"/>
    <xf numFmtId="164" fontId="6" fillId="8" borderId="6" xfId="2" applyNumberFormat="1" applyFont="1" applyFill="1" applyBorder="1"/>
    <xf numFmtId="164" fontId="6" fillId="8" borderId="7" xfId="2" applyNumberFormat="1" applyFont="1" applyFill="1" applyBorder="1"/>
    <xf numFmtId="164" fontId="6" fillId="8" borderId="8" xfId="2" applyNumberFormat="1" applyFont="1" applyFill="1" applyBorder="1"/>
    <xf numFmtId="164" fontId="11" fillId="7" borderId="6" xfId="2" applyNumberFormat="1" applyFont="1" applyFill="1" applyBorder="1" applyProtection="1">
      <protection locked="0"/>
    </xf>
    <xf numFmtId="164" fontId="11" fillId="7" borderId="7" xfId="2" applyNumberFormat="1" applyFont="1" applyFill="1" applyBorder="1" applyProtection="1">
      <protection locked="0"/>
    </xf>
    <xf numFmtId="164" fontId="11" fillId="7" borderId="8" xfId="2" applyNumberFormat="1" applyFont="1" applyFill="1" applyBorder="1" applyProtection="1">
      <protection locked="0"/>
    </xf>
    <xf numFmtId="164" fontId="11" fillId="8" borderId="6" xfId="2" applyNumberFormat="1" applyFont="1" applyFill="1" applyBorder="1" applyProtection="1"/>
    <xf numFmtId="164" fontId="11" fillId="8" borderId="7" xfId="2" applyNumberFormat="1" applyFont="1" applyFill="1" applyBorder="1" applyProtection="1"/>
    <xf numFmtId="164" fontId="11" fillId="8" borderId="8" xfId="2" applyNumberFormat="1" applyFont="1" applyFill="1" applyBorder="1" applyProtection="1"/>
    <xf numFmtId="164" fontId="11" fillId="8" borderId="9" xfId="2" applyNumberFormat="1" applyFont="1" applyFill="1" applyBorder="1" applyProtection="1"/>
    <xf numFmtId="164" fontId="11" fillId="8" borderId="10" xfId="2" applyNumberFormat="1" applyFont="1" applyFill="1" applyBorder="1" applyProtection="1"/>
    <xf numFmtId="164" fontId="11" fillId="8" borderId="11" xfId="2" applyNumberFormat="1" applyFont="1" applyFill="1" applyBorder="1" applyProtection="1"/>
    <xf numFmtId="164" fontId="12" fillId="7" borderId="7" xfId="2" applyNumberFormat="1" applyFont="1" applyFill="1" applyBorder="1" applyProtection="1">
      <protection locked="0"/>
    </xf>
    <xf numFmtId="164" fontId="12" fillId="7" borderId="8" xfId="2" applyNumberFormat="1" applyFont="1" applyFill="1" applyBorder="1" applyProtection="1">
      <protection locked="0"/>
    </xf>
    <xf numFmtId="164" fontId="12" fillId="0" borderId="6" xfId="2" applyNumberFormat="1" applyFont="1" applyFill="1" applyBorder="1" applyProtection="1"/>
    <xf numFmtId="164" fontId="12" fillId="0" borderId="7" xfId="2" applyNumberFormat="1" applyFont="1" applyFill="1" applyBorder="1" applyProtection="1"/>
    <xf numFmtId="164" fontId="12" fillId="0" borderId="8" xfId="2" applyNumberFormat="1" applyFont="1" applyFill="1" applyBorder="1" applyProtection="1"/>
    <xf numFmtId="164" fontId="12" fillId="8" borderId="6" xfId="2" applyNumberFormat="1" applyFont="1" applyFill="1" applyBorder="1" applyProtection="1"/>
    <xf numFmtId="164" fontId="12" fillId="8" borderId="7" xfId="2" applyNumberFormat="1" applyFont="1" applyFill="1" applyBorder="1" applyProtection="1"/>
    <xf numFmtId="164" fontId="12" fillId="8" borderId="8" xfId="2" applyNumberFormat="1" applyFont="1" applyFill="1" applyBorder="1" applyProtection="1"/>
    <xf numFmtId="0" fontId="7" fillId="5" borderId="0" xfId="0" applyFont="1" applyFill="1"/>
    <xf numFmtId="0" fontId="7" fillId="0" borderId="0" xfId="0" applyFont="1"/>
    <xf numFmtId="0" fontId="7" fillId="9" borderId="0" xfId="0" applyFont="1" applyFill="1"/>
    <xf numFmtId="168" fontId="11" fillId="7" borderId="7" xfId="5" applyNumberFormat="1" applyFont="1" applyFill="1" applyBorder="1" applyProtection="1">
      <protection locked="0"/>
    </xf>
    <xf numFmtId="168" fontId="11" fillId="7" borderId="8" xfId="5" applyNumberFormat="1" applyFont="1" applyFill="1" applyBorder="1" applyProtection="1">
      <protection locked="0"/>
    </xf>
    <xf numFmtId="168" fontId="12" fillId="7" borderId="7" xfId="5" applyNumberFormat="1" applyFont="1" applyFill="1" applyBorder="1" applyProtection="1">
      <protection locked="0"/>
    </xf>
    <xf numFmtId="164" fontId="6" fillId="16" borderId="7" xfId="2" applyNumberFormat="1" applyFont="1" applyFill="1" applyBorder="1"/>
    <xf numFmtId="164" fontId="6" fillId="16" borderId="8" xfId="2" applyNumberFormat="1" applyFont="1" applyFill="1" applyBorder="1"/>
    <xf numFmtId="164" fontId="6" fillId="16" borderId="6" xfId="2" applyNumberFormat="1" applyFont="1" applyFill="1" applyBorder="1"/>
    <xf numFmtId="164" fontId="12" fillId="16" borderId="6" xfId="2" applyNumberFormat="1" applyFont="1" applyFill="1" applyBorder="1" applyProtection="1"/>
    <xf numFmtId="164" fontId="12" fillId="16" borderId="7" xfId="2" applyNumberFormat="1" applyFont="1" applyFill="1" applyBorder="1" applyProtection="1"/>
    <xf numFmtId="164" fontId="12" fillId="16" borderId="8" xfId="2" applyNumberFormat="1" applyFont="1" applyFill="1" applyBorder="1" applyProtection="1"/>
    <xf numFmtId="0" fontId="0" fillId="0" borderId="0" xfId="0" applyFill="1"/>
    <xf numFmtId="0" fontId="0" fillId="0" borderId="14" xfId="0" applyFill="1" applyBorder="1"/>
    <xf numFmtId="0" fontId="0" fillId="0" borderId="0" xfId="0"/>
    <xf numFmtId="0" fontId="6" fillId="0" borderId="0" xfId="0" applyFont="1"/>
    <xf numFmtId="0" fontId="6" fillId="8" borderId="0" xfId="0" applyFont="1" applyFill="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6" fillId="2" borderId="7" xfId="1" applyNumberFormat="1" applyFont="1" applyBorder="1" applyProtection="1">
      <protection locked="0"/>
    </xf>
    <xf numFmtId="164" fontId="6" fillId="2" borderId="8" xfId="1" applyNumberFormat="1" applyFont="1" applyBorder="1" applyProtection="1">
      <protection locked="0"/>
    </xf>
    <xf numFmtId="164" fontId="6" fillId="3" borderId="7" xfId="2" applyNumberFormat="1" applyFont="1" applyBorder="1"/>
    <xf numFmtId="164" fontId="6" fillId="3" borderId="8" xfId="2" applyNumberFormat="1" applyFont="1" applyBorder="1"/>
    <xf numFmtId="164" fontId="6" fillId="8" borderId="7" xfId="2" applyNumberFormat="1" applyFont="1" applyFill="1" applyBorder="1"/>
    <xf numFmtId="164" fontId="6" fillId="8" borderId="8" xfId="2" applyNumberFormat="1" applyFont="1" applyFill="1" applyBorder="1"/>
    <xf numFmtId="0" fontId="11" fillId="13" borderId="0" xfId="0" applyFont="1" applyFill="1" applyBorder="1" applyProtection="1">
      <protection locked="0"/>
    </xf>
    <xf numFmtId="164" fontId="11" fillId="7" borderId="7" xfId="2" applyNumberFormat="1" applyFont="1" applyFill="1" applyBorder="1" applyProtection="1">
      <protection locked="0"/>
    </xf>
    <xf numFmtId="164" fontId="11" fillId="7" borderId="8" xfId="2" applyNumberFormat="1" applyFont="1" applyFill="1" applyBorder="1" applyProtection="1">
      <protection locked="0"/>
    </xf>
    <xf numFmtId="164" fontId="11" fillId="8" borderId="6" xfId="2" applyNumberFormat="1" applyFont="1" applyFill="1" applyBorder="1" applyProtection="1"/>
    <xf numFmtId="164" fontId="11" fillId="8" borderId="7" xfId="2" applyNumberFormat="1" applyFont="1" applyFill="1" applyBorder="1" applyProtection="1"/>
    <xf numFmtId="164" fontId="11" fillId="8" borderId="8" xfId="2" applyNumberFormat="1" applyFont="1" applyFill="1" applyBorder="1" applyProtection="1"/>
    <xf numFmtId="164" fontId="11" fillId="8" borderId="9" xfId="2" applyNumberFormat="1" applyFont="1" applyFill="1" applyBorder="1" applyProtection="1"/>
    <xf numFmtId="164" fontId="11" fillId="8" borderId="10" xfId="2" applyNumberFormat="1" applyFont="1" applyFill="1" applyBorder="1" applyProtection="1"/>
    <xf numFmtId="164" fontId="11" fillId="8" borderId="11" xfId="2" applyNumberFormat="1" applyFont="1" applyFill="1" applyBorder="1" applyProtection="1"/>
    <xf numFmtId="0" fontId="12" fillId="6" borderId="0" xfId="0" applyFont="1" applyFill="1" applyBorder="1" applyProtection="1">
      <protection locked="0"/>
    </xf>
    <xf numFmtId="164" fontId="12" fillId="7" borderId="7" xfId="2" applyNumberFormat="1" applyFont="1" applyFill="1" applyBorder="1" applyProtection="1">
      <protection locked="0"/>
    </xf>
    <xf numFmtId="164" fontId="12" fillId="7" borderId="8" xfId="2" applyNumberFormat="1" applyFont="1" applyFill="1" applyBorder="1" applyProtection="1">
      <protection locked="0"/>
    </xf>
    <xf numFmtId="164" fontId="12" fillId="0" borderId="6" xfId="2" applyNumberFormat="1" applyFont="1" applyFill="1" applyBorder="1" applyProtection="1"/>
    <xf numFmtId="164" fontId="12" fillId="0" borderId="7" xfId="2" applyNumberFormat="1" applyFont="1" applyFill="1" applyBorder="1" applyProtection="1"/>
    <xf numFmtId="164" fontId="12" fillId="0" borderId="8" xfId="2" applyNumberFormat="1" applyFont="1" applyFill="1" applyBorder="1" applyProtection="1"/>
    <xf numFmtId="164" fontId="12" fillId="8" borderId="6" xfId="2" applyNumberFormat="1" applyFont="1" applyFill="1" applyBorder="1" applyProtection="1"/>
    <xf numFmtId="164" fontId="12" fillId="8" borderId="7" xfId="2" applyNumberFormat="1" applyFont="1" applyFill="1" applyBorder="1" applyProtection="1"/>
    <xf numFmtId="164" fontId="12" fillId="8" borderId="8" xfId="2" applyNumberFormat="1" applyFont="1" applyFill="1" applyBorder="1" applyProtection="1"/>
    <xf numFmtId="0" fontId="0" fillId="0" borderId="6" xfId="0" applyBorder="1" applyAlignment="1" applyProtection="1">
      <alignment horizontal="center"/>
    </xf>
    <xf numFmtId="164" fontId="6" fillId="2" borderId="6" xfId="1" applyNumberFormat="1" applyFont="1" applyBorder="1" applyProtection="1"/>
    <xf numFmtId="164" fontId="6" fillId="3" borderId="6" xfId="2" applyNumberFormat="1" applyFont="1" applyBorder="1" applyProtection="1"/>
    <xf numFmtId="164" fontId="6" fillId="8" borderId="6" xfId="2" applyNumberFormat="1" applyFont="1" applyFill="1" applyBorder="1" applyProtection="1"/>
    <xf numFmtId="164" fontId="12" fillId="7" borderId="6" xfId="2" applyNumberFormat="1" applyFont="1" applyFill="1" applyBorder="1" applyProtection="1"/>
    <xf numFmtId="164" fontId="11" fillId="7" borderId="6" xfId="2" applyNumberFormat="1" applyFont="1" applyFill="1" applyBorder="1" applyProtection="1"/>
    <xf numFmtId="168" fontId="12" fillId="7" borderId="6" xfId="2" applyNumberFormat="1" applyFont="1" applyFill="1" applyBorder="1" applyProtection="1"/>
    <xf numFmtId="168" fontId="12" fillId="7" borderId="7" xfId="2" applyNumberFormat="1" applyFont="1" applyFill="1" applyBorder="1" applyProtection="1">
      <protection locked="0"/>
    </xf>
    <xf numFmtId="168" fontId="11" fillId="7" borderId="6" xfId="2" applyNumberFormat="1" applyFont="1" applyFill="1" applyBorder="1" applyProtection="1"/>
    <xf numFmtId="168" fontId="11" fillId="7" borderId="7" xfId="2" applyNumberFormat="1" applyFont="1" applyFill="1" applyBorder="1" applyProtection="1">
      <protection locked="0"/>
    </xf>
    <xf numFmtId="168" fontId="11" fillId="7" borderId="7" xfId="5" applyNumberFormat="1" applyFont="1" applyFill="1" applyBorder="1" applyProtection="1">
      <protection locked="0"/>
    </xf>
    <xf numFmtId="168" fontId="12" fillId="7" borderId="7" xfId="5" applyNumberFormat="1" applyFont="1" applyFill="1" applyBorder="1" applyProtection="1">
      <protection locked="0"/>
    </xf>
    <xf numFmtId="168" fontId="12" fillId="7" borderId="8" xfId="5" applyNumberFormat="1" applyFont="1" applyFill="1" applyBorder="1" applyProtection="1">
      <protection locked="0"/>
    </xf>
    <xf numFmtId="0" fontId="0" fillId="14" borderId="0" xfId="0" applyFill="1"/>
    <xf numFmtId="168" fontId="0" fillId="0" borderId="0" xfId="5" applyNumberFormat="1" applyFont="1"/>
    <xf numFmtId="164" fontId="0" fillId="0" borderId="0" xfId="0" applyNumberFormat="1"/>
    <xf numFmtId="0" fontId="6" fillId="16" borderId="0" xfId="0" applyFont="1" applyFill="1"/>
    <xf numFmtId="164" fontId="6" fillId="16" borderId="6" xfId="2" applyNumberFormat="1" applyFont="1" applyFill="1" applyBorder="1" applyProtection="1"/>
    <xf numFmtId="164" fontId="6" fillId="16" borderId="7" xfId="2" applyNumberFormat="1" applyFont="1" applyFill="1" applyBorder="1"/>
    <xf numFmtId="0" fontId="12" fillId="16" borderId="0" xfId="0" applyFont="1" applyFill="1" applyBorder="1" applyProtection="1">
      <protection locked="0"/>
    </xf>
    <xf numFmtId="164" fontId="12" fillId="16" borderId="6" xfId="2" applyNumberFormat="1" applyFont="1" applyFill="1" applyBorder="1" applyProtection="1"/>
    <xf numFmtId="164" fontId="12" fillId="16" borderId="7" xfId="2" applyNumberFormat="1" applyFont="1" applyFill="1" applyBorder="1" applyProtection="1"/>
    <xf numFmtId="164" fontId="12" fillId="16" borderId="8" xfId="2" applyNumberFormat="1" applyFont="1" applyFill="1" applyBorder="1" applyProtection="1"/>
    <xf numFmtId="0" fontId="6" fillId="17" borderId="0" xfId="0" applyFont="1" applyFill="1"/>
    <xf numFmtId="0" fontId="0" fillId="0" borderId="0" xfId="0" applyFill="1"/>
    <xf numFmtId="164" fontId="0" fillId="0" borderId="0" xfId="0" applyNumberFormat="1" applyFill="1" applyBorder="1"/>
    <xf numFmtId="0" fontId="6" fillId="17" borderId="14" xfId="0" applyFont="1" applyFill="1" applyBorder="1"/>
    <xf numFmtId="0" fontId="0" fillId="0" borderId="14" xfId="0" applyFill="1" applyBorder="1"/>
    <xf numFmtId="164" fontId="0" fillId="0" borderId="14" xfId="0" applyNumberFormat="1" applyFill="1" applyBorder="1"/>
    <xf numFmtId="164" fontId="6" fillId="2" borderId="15" xfId="1" applyNumberFormat="1" applyFont="1" applyBorder="1" applyProtection="1">
      <protection locked="0"/>
    </xf>
    <xf numFmtId="164" fontId="6" fillId="2" borderId="6" xfId="1" applyNumberFormat="1" applyFont="1" applyBorder="1" applyProtection="1">
      <protection locked="0"/>
    </xf>
    <xf numFmtId="164" fontId="6" fillId="3" borderId="6" xfId="2" applyNumberFormat="1" applyFont="1" applyBorder="1"/>
    <xf numFmtId="164" fontId="6" fillId="8" borderId="6" xfId="2" applyNumberFormat="1" applyFont="1" applyFill="1" applyBorder="1"/>
    <xf numFmtId="164" fontId="12" fillId="7" borderId="6" xfId="2" applyNumberFormat="1" applyFont="1" applyFill="1" applyBorder="1" applyProtection="1">
      <protection locked="0"/>
    </xf>
    <xf numFmtId="168" fontId="11" fillId="7" borderId="8" xfId="5" applyNumberFormat="1" applyFont="1" applyFill="1" applyBorder="1" applyProtection="1">
      <protection locked="0"/>
    </xf>
    <xf numFmtId="164" fontId="6" fillId="16" borderId="6" xfId="2" applyNumberFormat="1" applyFont="1" applyFill="1" applyBorder="1"/>
    <xf numFmtId="164" fontId="12" fillId="0" borderId="16" xfId="2" applyNumberFormat="1" applyFont="1" applyFill="1" applyBorder="1" applyProtection="1"/>
    <xf numFmtId="164" fontId="12" fillId="16" borderId="16" xfId="2" applyNumberFormat="1" applyFont="1" applyFill="1" applyBorder="1" applyProtection="1"/>
    <xf numFmtId="164" fontId="12" fillId="8" borderId="16" xfId="2" applyNumberFormat="1" applyFont="1" applyFill="1" applyBorder="1" applyProtection="1"/>
    <xf numFmtId="164" fontId="11" fillId="8" borderId="16" xfId="2" applyNumberFormat="1" applyFont="1" applyFill="1" applyBorder="1" applyProtection="1"/>
    <xf numFmtId="168" fontId="11" fillId="7" borderId="16" xfId="5" applyNumberFormat="1" applyFont="1" applyFill="1" applyBorder="1" applyProtection="1">
      <protection locked="0"/>
    </xf>
    <xf numFmtId="168" fontId="12" fillId="7" borderId="16" xfId="5" applyNumberFormat="1" applyFont="1" applyFill="1" applyBorder="1" applyProtection="1">
      <protection locked="0"/>
    </xf>
    <xf numFmtId="0" fontId="12" fillId="6" borderId="0" xfId="0" applyFont="1" applyFill="1" applyBorder="1" applyAlignment="1" applyProtection="1">
      <alignment horizontal="left" indent="1"/>
      <protection locked="0"/>
    </xf>
    <xf numFmtId="164" fontId="11" fillId="7" borderId="16" xfId="2" applyNumberFormat="1" applyFont="1" applyFill="1" applyBorder="1" applyProtection="1">
      <protection locked="0"/>
    </xf>
    <xf numFmtId="0" fontId="12" fillId="6" borderId="0" xfId="0" applyFont="1" applyFill="1" applyBorder="1" applyAlignment="1" applyProtection="1">
      <alignment horizontal="left" indent="1"/>
      <protection locked="0"/>
    </xf>
    <xf numFmtId="164" fontId="11" fillId="8" borderId="7" xfId="2" applyNumberFormat="1" applyFont="1" applyFill="1" applyBorder="1" applyProtection="1"/>
    <xf numFmtId="164" fontId="11" fillId="8" borderId="8" xfId="2" applyNumberFormat="1" applyFont="1" applyFill="1" applyBorder="1" applyProtection="1"/>
    <xf numFmtId="164" fontId="12" fillId="8" borderId="6" xfId="2" applyNumberFormat="1" applyFont="1" applyFill="1" applyBorder="1" applyProtection="1"/>
    <xf numFmtId="164" fontId="12" fillId="8" borderId="7" xfId="2" applyNumberFormat="1" applyFont="1" applyFill="1" applyBorder="1" applyProtection="1"/>
    <xf numFmtId="164" fontId="12" fillId="8" borderId="8" xfId="2" applyNumberFormat="1" applyFont="1" applyFill="1" applyBorder="1" applyProtection="1"/>
    <xf numFmtId="164" fontId="12" fillId="8" borderId="16" xfId="2" applyNumberFormat="1" applyFont="1" applyFill="1" applyBorder="1" applyProtection="1"/>
    <xf numFmtId="164" fontId="11" fillId="8" borderId="16" xfId="2" applyNumberFormat="1" applyFont="1" applyFill="1" applyBorder="1" applyProtection="1"/>
    <xf numFmtId="0" fontId="11" fillId="13" borderId="0" xfId="0" applyFont="1" applyFill="1" applyBorder="1" applyAlignment="1" applyProtection="1">
      <alignment horizontal="left" indent="1"/>
      <protection locked="0"/>
    </xf>
    <xf numFmtId="164" fontId="6" fillId="2" borderId="16" xfId="1" applyNumberFormat="1" applyFont="1" applyBorder="1" applyProtection="1">
      <protection locked="0"/>
    </xf>
    <xf numFmtId="168" fontId="11" fillId="7" borderId="17" xfId="5" applyNumberFormat="1" applyFont="1" applyFill="1" applyBorder="1" applyProtection="1">
      <protection locked="0"/>
    </xf>
    <xf numFmtId="164" fontId="0" fillId="0" borderId="0" xfId="0" applyNumberFormat="1" applyFill="1"/>
    <xf numFmtId="0" fontId="6" fillId="0" borderId="0" xfId="0" applyFont="1" applyFill="1"/>
    <xf numFmtId="164" fontId="6" fillId="0" borderId="7" xfId="2" applyNumberFormat="1" applyFont="1" applyFill="1" applyBorder="1"/>
    <xf numFmtId="0" fontId="11" fillId="0" borderId="0" xfId="0" applyFont="1" applyFill="1"/>
    <xf numFmtId="0" fontId="11" fillId="0" borderId="18" xfId="0" applyFont="1" applyFill="1" applyBorder="1"/>
    <xf numFmtId="0" fontId="6" fillId="9" borderId="0" xfId="0" applyFont="1" applyFill="1"/>
    <xf numFmtId="0" fontId="12" fillId="9" borderId="0" xfId="0" applyFont="1" applyFill="1"/>
    <xf numFmtId="0" fontId="11" fillId="9" borderId="0" xfId="0" applyFont="1" applyFill="1"/>
    <xf numFmtId="0" fontId="0" fillId="9" borderId="14" xfId="0" applyFill="1" applyBorder="1"/>
    <xf numFmtId="0" fontId="12" fillId="0" borderId="0" xfId="0" applyFont="1" applyFill="1"/>
    <xf numFmtId="164" fontId="6" fillId="2" borderId="19" xfId="1" applyNumberFormat="1" applyFont="1" applyBorder="1" applyProtection="1">
      <protection locked="0"/>
    </xf>
    <xf numFmtId="164" fontId="6" fillId="2" borderId="17" xfId="1" applyNumberFormat="1" applyFont="1" applyBorder="1" applyProtection="1">
      <protection locked="0"/>
    </xf>
    <xf numFmtId="164" fontId="6" fillId="3" borderId="17" xfId="2" applyNumberFormat="1" applyFont="1" applyBorder="1"/>
    <xf numFmtId="164" fontId="6" fillId="8" borderId="17" xfId="2" applyNumberFormat="1" applyFont="1" applyFill="1" applyBorder="1"/>
    <xf numFmtId="164" fontId="6" fillId="16" borderId="17" xfId="2" applyNumberFormat="1" applyFont="1" applyFill="1" applyBorder="1"/>
    <xf numFmtId="164" fontId="12" fillId="7" borderId="17" xfId="2" applyNumberFormat="1" applyFont="1" applyFill="1" applyBorder="1" applyProtection="1">
      <protection locked="0"/>
    </xf>
    <xf numFmtId="164" fontId="12" fillId="0" borderId="17" xfId="2" applyNumberFormat="1" applyFont="1" applyFill="1" applyBorder="1" applyProtection="1"/>
    <xf numFmtId="164" fontId="12" fillId="16" borderId="17" xfId="2" applyNumberFormat="1" applyFont="1" applyFill="1" applyBorder="1" applyProtection="1"/>
    <xf numFmtId="168" fontId="12" fillId="7" borderId="17" xfId="5" applyNumberFormat="1" applyFont="1" applyFill="1" applyBorder="1" applyProtection="1">
      <protection locked="0"/>
    </xf>
    <xf numFmtId="168" fontId="12" fillId="7" borderId="19" xfId="5" applyNumberFormat="1" applyFont="1" applyFill="1" applyBorder="1" applyProtection="1">
      <protection locked="0"/>
    </xf>
    <xf numFmtId="164" fontId="12" fillId="8" borderId="17" xfId="2" applyNumberFormat="1" applyFont="1" applyFill="1" applyBorder="1" applyProtection="1"/>
    <xf numFmtId="164" fontId="12" fillId="8" borderId="19" xfId="2" applyNumberFormat="1" applyFont="1" applyFill="1" applyBorder="1" applyProtection="1"/>
    <xf numFmtId="164" fontId="11" fillId="7" borderId="17" xfId="2" applyNumberFormat="1" applyFont="1" applyFill="1" applyBorder="1" applyProtection="1">
      <protection locked="0"/>
    </xf>
    <xf numFmtId="164" fontId="11" fillId="8" borderId="17" xfId="2" applyNumberFormat="1" applyFont="1" applyFill="1" applyBorder="1" applyProtection="1"/>
    <xf numFmtId="164" fontId="11" fillId="8" borderId="19" xfId="2" applyNumberFormat="1" applyFont="1" applyFill="1" applyBorder="1" applyProtection="1"/>
    <xf numFmtId="164" fontId="11" fillId="8" borderId="20" xfId="2" applyNumberFormat="1" applyFont="1" applyFill="1" applyBorder="1" applyProtection="1"/>
    <xf numFmtId="164" fontId="6" fillId="0" borderId="6" xfId="2" applyNumberFormat="1" applyFont="1" applyFill="1" applyBorder="1"/>
    <xf numFmtId="168" fontId="12" fillId="7" borderId="6" xfId="5" applyNumberFormat="1" applyFont="1" applyFill="1" applyBorder="1" applyProtection="1">
      <protection locked="0"/>
    </xf>
    <xf numFmtId="164" fontId="11" fillId="8" borderId="15" xfId="2" applyNumberFormat="1" applyFont="1" applyFill="1" applyBorder="1" applyProtection="1"/>
    <xf numFmtId="164" fontId="12" fillId="16" borderId="15" xfId="2" applyNumberFormat="1" applyFont="1" applyFill="1" applyBorder="1" applyProtection="1"/>
    <xf numFmtId="164" fontId="11" fillId="7" borderId="15" xfId="2" applyNumberFormat="1" applyFont="1" applyFill="1" applyBorder="1" applyProtection="1">
      <protection locked="0"/>
    </xf>
    <xf numFmtId="168" fontId="11" fillId="7" borderId="15" xfId="5" applyNumberFormat="1" applyFont="1" applyFill="1" applyBorder="1" applyProtection="1">
      <protection locked="0"/>
    </xf>
    <xf numFmtId="0" fontId="0" fillId="0" borderId="21" xfId="0" applyBorder="1" applyAlignment="1">
      <alignment horizontal="center"/>
    </xf>
    <xf numFmtId="0" fontId="0" fillId="0" borderId="22" xfId="0" applyBorder="1" applyAlignment="1">
      <alignment horizontal="center"/>
    </xf>
    <xf numFmtId="164" fontId="6" fillId="2" borderId="22" xfId="1" applyNumberFormat="1" applyFont="1" applyBorder="1" applyProtection="1">
      <protection locked="0"/>
    </xf>
    <xf numFmtId="164" fontId="6" fillId="0" borderId="22" xfId="2" applyNumberFormat="1" applyFont="1" applyFill="1" applyBorder="1"/>
    <xf numFmtId="164" fontId="6" fillId="3" borderId="22" xfId="2" applyNumberFormat="1" applyFont="1" applyBorder="1"/>
    <xf numFmtId="164" fontId="6" fillId="8" borderId="22" xfId="2" applyNumberFormat="1" applyFont="1" applyFill="1" applyBorder="1"/>
    <xf numFmtId="164" fontId="6" fillId="16" borderId="22" xfId="2" applyNumberFormat="1" applyFont="1" applyFill="1" applyBorder="1"/>
    <xf numFmtId="164" fontId="12" fillId="7" borderId="22" xfId="2" applyNumberFormat="1" applyFont="1" applyFill="1" applyBorder="1" applyProtection="1">
      <protection locked="0"/>
    </xf>
    <xf numFmtId="164" fontId="12" fillId="0" borderId="22" xfId="2" applyNumberFormat="1" applyFont="1" applyFill="1" applyBorder="1" applyProtection="1"/>
    <xf numFmtId="164" fontId="12" fillId="16" borderId="22" xfId="2" applyNumberFormat="1" applyFont="1" applyFill="1" applyBorder="1" applyProtection="1"/>
    <xf numFmtId="168" fontId="12" fillId="7" borderId="22" xfId="5" applyNumberFormat="1" applyFont="1" applyFill="1" applyBorder="1" applyProtection="1">
      <protection locked="0"/>
    </xf>
    <xf numFmtId="164" fontId="12" fillId="8" borderId="22" xfId="2" applyNumberFormat="1" applyFont="1" applyFill="1" applyBorder="1" applyProtection="1"/>
    <xf numFmtId="164" fontId="11" fillId="7" borderId="22" xfId="2" applyNumberFormat="1" applyFont="1" applyFill="1" applyBorder="1" applyProtection="1">
      <protection locked="0"/>
    </xf>
    <xf numFmtId="164" fontId="11" fillId="8" borderId="22" xfId="2" applyNumberFormat="1" applyFont="1" applyFill="1" applyBorder="1" applyProtection="1"/>
    <xf numFmtId="168" fontId="11" fillId="7" borderId="22" xfId="5" applyNumberFormat="1" applyFont="1" applyFill="1" applyBorder="1" applyProtection="1">
      <protection locked="0"/>
    </xf>
    <xf numFmtId="164" fontId="11" fillId="8" borderId="23" xfId="2" applyNumberFormat="1" applyFont="1" applyFill="1" applyBorder="1" applyProtection="1"/>
    <xf numFmtId="0" fontId="0" fillId="0" borderId="17" xfId="0" applyBorder="1" applyAlignment="1">
      <alignment horizontal="center"/>
    </xf>
    <xf numFmtId="164" fontId="6" fillId="0" borderId="17" xfId="2" applyNumberFormat="1" applyFont="1" applyFill="1" applyBorder="1"/>
    <xf numFmtId="0" fontId="0" fillId="0" borderId="3" xfId="0" applyBorder="1" applyAlignment="1">
      <alignment horizontal="center"/>
    </xf>
    <xf numFmtId="0" fontId="0" fillId="0" borderId="4" xfId="0" applyBorder="1" applyAlignment="1">
      <alignment horizontal="center"/>
    </xf>
    <xf numFmtId="0" fontId="0" fillId="0" borderId="40" xfId="0" applyBorder="1" applyAlignment="1">
      <alignment horizontal="center"/>
    </xf>
    <xf numFmtId="0" fontId="7" fillId="18" borderId="0" xfId="0" applyFont="1" applyFill="1"/>
    <xf numFmtId="0" fontId="7" fillId="15" borderId="0" xfId="0" applyFont="1" applyFill="1" applyAlignment="1">
      <alignment horizontal="center" textRotation="90"/>
    </xf>
    <xf numFmtId="0" fontId="10" fillId="11" borderId="0" xfId="0" applyFont="1" applyFill="1" applyAlignment="1">
      <alignment vertical="center" textRotation="90"/>
    </xf>
    <xf numFmtId="0" fontId="0" fillId="0" borderId="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0" fillId="10" borderId="0" xfId="0" applyFont="1" applyFill="1" applyAlignment="1">
      <alignment horizontal="center" vertical="center" textRotation="90"/>
    </xf>
    <xf numFmtId="0" fontId="10" fillId="12" borderId="0" xfId="0" applyFont="1" applyFill="1" applyAlignment="1">
      <alignment horizontal="center" vertical="center" textRotation="90"/>
    </xf>
  </cellXfs>
  <cellStyles count="37657">
    <cellStyle name="20% - Accent1 10 2" xfId="136"/>
    <cellStyle name="20% - Accent1 10 3" xfId="137"/>
    <cellStyle name="20% - Accent1 11 2" xfId="138"/>
    <cellStyle name="20% - Accent1 11 3" xfId="139"/>
    <cellStyle name="20% - Accent1 12 2" xfId="140"/>
    <cellStyle name="20% - Accent1 12 3" xfId="141"/>
    <cellStyle name="20% - Accent1 13 2" xfId="142"/>
    <cellStyle name="20% - Accent1 13 3" xfId="143"/>
    <cellStyle name="20% - Accent1 14 2" xfId="144"/>
    <cellStyle name="20% - Accent1 14 3" xfId="145"/>
    <cellStyle name="20% - Accent1 15" xfId="146"/>
    <cellStyle name="20% - Accent1 15 2" xfId="147"/>
    <cellStyle name="20% - Accent1 15 3" xfId="148"/>
    <cellStyle name="20% - Accent1 15 4" xfId="149"/>
    <cellStyle name="20% - Accent1 15 5" xfId="150"/>
    <cellStyle name="20% - Accent1 15 6" xfId="151"/>
    <cellStyle name="20% - Accent1 15 7" xfId="152"/>
    <cellStyle name="20% - Accent1 16" xfId="153"/>
    <cellStyle name="20% - Accent1 17" xfId="154"/>
    <cellStyle name="20% - Accent1 18" xfId="155"/>
    <cellStyle name="20% - Accent1 19" xfId="156"/>
    <cellStyle name="20% - Accent1 2" xfId="157"/>
    <cellStyle name="20% - Accent1 2 2" xfId="158"/>
    <cellStyle name="20% - Accent1 2 2 2" xfId="159"/>
    <cellStyle name="20% - Accent1 2 2 3" xfId="160"/>
    <cellStyle name="20% - Accent1 2 3" xfId="161"/>
    <cellStyle name="20% - Accent1 2 3 2" xfId="162"/>
    <cellStyle name="20% - Accent1 2 4" xfId="163"/>
    <cellStyle name="20% - Accent1 2 5" xfId="164"/>
    <cellStyle name="20% - Accent1 20" xfId="165"/>
    <cellStyle name="20% - Accent1 21" xfId="166"/>
    <cellStyle name="20% - Accent1 22" xfId="167"/>
    <cellStyle name="20% - Accent1 3" xfId="168"/>
    <cellStyle name="20% - Accent1 3 2" xfId="169"/>
    <cellStyle name="20% - Accent1 3 2 2" xfId="170"/>
    <cellStyle name="20% - Accent1 3 3" xfId="171"/>
    <cellStyle name="20% - Accent1 3 4" xfId="172"/>
    <cellStyle name="20% - Accent1 4" xfId="173"/>
    <cellStyle name="20% - Accent1 4 2" xfId="174"/>
    <cellStyle name="20% - Accent1 4 2 2" xfId="175"/>
    <cellStyle name="20% - Accent1 4 3" xfId="176"/>
    <cellStyle name="20% - Accent1 4 4" xfId="177"/>
    <cellStyle name="20% - Accent1 4 5" xfId="178"/>
    <cellStyle name="20% - Accent1 5" xfId="179"/>
    <cellStyle name="20% - Accent1 5 2" xfId="180"/>
    <cellStyle name="20% - Accent1 5 3" xfId="181"/>
    <cellStyle name="20% - Accent1 6" xfId="182"/>
    <cellStyle name="20% - Accent1 6 2" xfId="183"/>
    <cellStyle name="20% - Accent1 6 3" xfId="184"/>
    <cellStyle name="20% - Accent1 7" xfId="185"/>
    <cellStyle name="20% - Accent1 7 2" xfId="186"/>
    <cellStyle name="20% - Accent1 7 3" xfId="187"/>
    <cellStyle name="20% - Accent1 8 2" xfId="188"/>
    <cellStyle name="20% - Accent1 8 3" xfId="189"/>
    <cellStyle name="20% - Accent1 9 2" xfId="190"/>
    <cellStyle name="20% - Accent1 9 3" xfId="191"/>
    <cellStyle name="20% - Accent2 10 2" xfId="192"/>
    <cellStyle name="20% - Accent2 10 3" xfId="193"/>
    <cellStyle name="20% - Accent2 11 2" xfId="194"/>
    <cellStyle name="20% - Accent2 11 3" xfId="195"/>
    <cellStyle name="20% - Accent2 12 2" xfId="196"/>
    <cellStyle name="20% - Accent2 12 3" xfId="197"/>
    <cellStyle name="20% - Accent2 13 2" xfId="198"/>
    <cellStyle name="20% - Accent2 13 3" xfId="199"/>
    <cellStyle name="20% - Accent2 14 2" xfId="200"/>
    <cellStyle name="20% - Accent2 14 3" xfId="201"/>
    <cellStyle name="20% - Accent2 15" xfId="202"/>
    <cellStyle name="20% - Accent2 15 2" xfId="203"/>
    <cellStyle name="20% - Accent2 15 3" xfId="204"/>
    <cellStyle name="20% - Accent2 15 4" xfId="205"/>
    <cellStyle name="20% - Accent2 15 5" xfId="206"/>
    <cellStyle name="20% - Accent2 15 6" xfId="207"/>
    <cellStyle name="20% - Accent2 15 7" xfId="208"/>
    <cellStyle name="20% - Accent2 16" xfId="209"/>
    <cellStyle name="20% - Accent2 17" xfId="210"/>
    <cellStyle name="20% - Accent2 18" xfId="211"/>
    <cellStyle name="20% - Accent2 19" xfId="212"/>
    <cellStyle name="20% - Accent2 2" xfId="213"/>
    <cellStyle name="20% - Accent2 2 2" xfId="214"/>
    <cellStyle name="20% - Accent2 2 2 2" xfId="215"/>
    <cellStyle name="20% - Accent2 2 2 3" xfId="216"/>
    <cellStyle name="20% - Accent2 2 3" xfId="217"/>
    <cellStyle name="20% - Accent2 2 3 2" xfId="218"/>
    <cellStyle name="20% - Accent2 2 4" xfId="219"/>
    <cellStyle name="20% - Accent2 2 5" xfId="220"/>
    <cellStyle name="20% - Accent2 20" xfId="221"/>
    <cellStyle name="20% - Accent2 21" xfId="222"/>
    <cellStyle name="20% - Accent2 22" xfId="223"/>
    <cellStyle name="20% - Accent2 3" xfId="224"/>
    <cellStyle name="20% - Accent2 3 2" xfId="225"/>
    <cellStyle name="20% - Accent2 3 2 2" xfId="226"/>
    <cellStyle name="20% - Accent2 3 3" xfId="227"/>
    <cellStyle name="20% - Accent2 3 4" xfId="228"/>
    <cellStyle name="20% - Accent2 4" xfId="229"/>
    <cellStyle name="20% - Accent2 4 2" xfId="230"/>
    <cellStyle name="20% - Accent2 4 2 2" xfId="231"/>
    <cellStyle name="20% - Accent2 4 3" xfId="232"/>
    <cellStyle name="20% - Accent2 4 4" xfId="233"/>
    <cellStyle name="20% - Accent2 4 5" xfId="234"/>
    <cellStyle name="20% - Accent2 5" xfId="235"/>
    <cellStyle name="20% - Accent2 5 2" xfId="236"/>
    <cellStyle name="20% - Accent2 5 3" xfId="237"/>
    <cellStyle name="20% - Accent2 6" xfId="238"/>
    <cellStyle name="20% - Accent2 6 2" xfId="239"/>
    <cellStyle name="20% - Accent2 6 3" xfId="240"/>
    <cellStyle name="20% - Accent2 7" xfId="241"/>
    <cellStyle name="20% - Accent2 7 2" xfId="242"/>
    <cellStyle name="20% - Accent2 7 3" xfId="243"/>
    <cellStyle name="20% - Accent2 8 2" xfId="244"/>
    <cellStyle name="20% - Accent2 8 3" xfId="245"/>
    <cellStyle name="20% - Accent2 9 2" xfId="246"/>
    <cellStyle name="20% - Accent2 9 3" xfId="247"/>
    <cellStyle name="20% - Accent3 10 2" xfId="248"/>
    <cellStyle name="20% - Accent3 10 3" xfId="249"/>
    <cellStyle name="20% - Accent3 11 2" xfId="250"/>
    <cellStyle name="20% - Accent3 11 3" xfId="251"/>
    <cellStyle name="20% - Accent3 12 2" xfId="252"/>
    <cellStyle name="20% - Accent3 12 3" xfId="253"/>
    <cellStyle name="20% - Accent3 13 2" xfId="254"/>
    <cellStyle name="20% - Accent3 13 3" xfId="255"/>
    <cellStyle name="20% - Accent3 14 2" xfId="256"/>
    <cellStyle name="20% - Accent3 14 3" xfId="257"/>
    <cellStyle name="20% - Accent3 15" xfId="258"/>
    <cellStyle name="20% - Accent3 15 2" xfId="259"/>
    <cellStyle name="20% - Accent3 15 3" xfId="260"/>
    <cellStyle name="20% - Accent3 15 4" xfId="261"/>
    <cellStyle name="20% - Accent3 15 5" xfId="262"/>
    <cellStyle name="20% - Accent3 15 6" xfId="263"/>
    <cellStyle name="20% - Accent3 15 7" xfId="264"/>
    <cellStyle name="20% - Accent3 16" xfId="265"/>
    <cellStyle name="20% - Accent3 17" xfId="266"/>
    <cellStyle name="20% - Accent3 18" xfId="267"/>
    <cellStyle name="20% - Accent3 19" xfId="268"/>
    <cellStyle name="20% - Accent3 2" xfId="269"/>
    <cellStyle name="20% - Accent3 2 2" xfId="270"/>
    <cellStyle name="20% - Accent3 2 2 2" xfId="271"/>
    <cellStyle name="20% - Accent3 2 2 3" xfId="272"/>
    <cellStyle name="20% - Accent3 2 3" xfId="273"/>
    <cellStyle name="20% - Accent3 2 3 2" xfId="274"/>
    <cellStyle name="20% - Accent3 2 4" xfId="275"/>
    <cellStyle name="20% - Accent3 2 5" xfId="276"/>
    <cellStyle name="20% - Accent3 20" xfId="277"/>
    <cellStyle name="20% - Accent3 21" xfId="278"/>
    <cellStyle name="20% - Accent3 22" xfId="279"/>
    <cellStyle name="20% - Accent3 3" xfId="280"/>
    <cellStyle name="20% - Accent3 3 2" xfId="281"/>
    <cellStyle name="20% - Accent3 3 2 2" xfId="282"/>
    <cellStyle name="20% - Accent3 3 3" xfId="283"/>
    <cellStyle name="20% - Accent3 3 4" xfId="284"/>
    <cellStyle name="20% - Accent3 4" xfId="285"/>
    <cellStyle name="20% - Accent3 4 2" xfId="286"/>
    <cellStyle name="20% - Accent3 4 2 2" xfId="287"/>
    <cellStyle name="20% - Accent3 4 3" xfId="288"/>
    <cellStyle name="20% - Accent3 4 4" xfId="289"/>
    <cellStyle name="20% - Accent3 4 5" xfId="290"/>
    <cellStyle name="20% - Accent3 5" xfId="291"/>
    <cellStyle name="20% - Accent3 5 2" xfId="292"/>
    <cellStyle name="20% - Accent3 5 3" xfId="293"/>
    <cellStyle name="20% - Accent3 6" xfId="294"/>
    <cellStyle name="20% - Accent3 6 2" xfId="295"/>
    <cellStyle name="20% - Accent3 6 3" xfId="296"/>
    <cellStyle name="20% - Accent3 7" xfId="297"/>
    <cellStyle name="20% - Accent3 7 2" xfId="298"/>
    <cellStyle name="20% - Accent3 7 3" xfId="299"/>
    <cellStyle name="20% - Accent3 8 2" xfId="300"/>
    <cellStyle name="20% - Accent3 8 3" xfId="301"/>
    <cellStyle name="20% - Accent3 9 2" xfId="302"/>
    <cellStyle name="20% - Accent3 9 3" xfId="303"/>
    <cellStyle name="20% - Accent4 10 2" xfId="304"/>
    <cellStyle name="20% - Accent4 10 3" xfId="305"/>
    <cellStyle name="20% - Accent4 11 2" xfId="306"/>
    <cellStyle name="20% - Accent4 11 3" xfId="307"/>
    <cellStyle name="20% - Accent4 12 2" xfId="308"/>
    <cellStyle name="20% - Accent4 12 3" xfId="309"/>
    <cellStyle name="20% - Accent4 13 2" xfId="310"/>
    <cellStyle name="20% - Accent4 13 3" xfId="311"/>
    <cellStyle name="20% - Accent4 14 2" xfId="312"/>
    <cellStyle name="20% - Accent4 14 3" xfId="313"/>
    <cellStyle name="20% - Accent4 15" xfId="314"/>
    <cellStyle name="20% - Accent4 15 2" xfId="315"/>
    <cellStyle name="20% - Accent4 15 3" xfId="316"/>
    <cellStyle name="20% - Accent4 15 4" xfId="317"/>
    <cellStyle name="20% - Accent4 15 5" xfId="318"/>
    <cellStyle name="20% - Accent4 15 6" xfId="319"/>
    <cellStyle name="20% - Accent4 15 7" xfId="320"/>
    <cellStyle name="20% - Accent4 16" xfId="321"/>
    <cellStyle name="20% - Accent4 17" xfId="322"/>
    <cellStyle name="20% - Accent4 18" xfId="323"/>
    <cellStyle name="20% - Accent4 19" xfId="324"/>
    <cellStyle name="20% - Accent4 2" xfId="325"/>
    <cellStyle name="20% - Accent4 2 2" xfId="326"/>
    <cellStyle name="20% - Accent4 2 2 2" xfId="327"/>
    <cellStyle name="20% - Accent4 2 2 3" xfId="328"/>
    <cellStyle name="20% - Accent4 2 3" xfId="329"/>
    <cellStyle name="20% - Accent4 2 3 2" xfId="330"/>
    <cellStyle name="20% - Accent4 2 4" xfId="331"/>
    <cellStyle name="20% - Accent4 2 5" xfId="332"/>
    <cellStyle name="20% - Accent4 20" xfId="333"/>
    <cellStyle name="20% - Accent4 21" xfId="334"/>
    <cellStyle name="20% - Accent4 22" xfId="335"/>
    <cellStyle name="20% - Accent4 3" xfId="336"/>
    <cellStyle name="20% - Accent4 3 2" xfId="337"/>
    <cellStyle name="20% - Accent4 3 2 2" xfId="338"/>
    <cellStyle name="20% - Accent4 3 3" xfId="339"/>
    <cellStyle name="20% - Accent4 3 4" xfId="340"/>
    <cellStyle name="20% - Accent4 4" xfId="341"/>
    <cellStyle name="20% - Accent4 4 2" xfId="342"/>
    <cellStyle name="20% - Accent4 4 2 2" xfId="343"/>
    <cellStyle name="20% - Accent4 4 3" xfId="344"/>
    <cellStyle name="20% - Accent4 4 4" xfId="345"/>
    <cellStyle name="20% - Accent4 4 5" xfId="346"/>
    <cellStyle name="20% - Accent4 5" xfId="347"/>
    <cellStyle name="20% - Accent4 5 2" xfId="348"/>
    <cellStyle name="20% - Accent4 5 3" xfId="349"/>
    <cellStyle name="20% - Accent4 6" xfId="350"/>
    <cellStyle name="20% - Accent4 6 2" xfId="351"/>
    <cellStyle name="20% - Accent4 6 3" xfId="352"/>
    <cellStyle name="20% - Accent4 7" xfId="353"/>
    <cellStyle name="20% - Accent4 7 2" xfId="354"/>
    <cellStyle name="20% - Accent4 7 3" xfId="355"/>
    <cellStyle name="20% - Accent4 8 2" xfId="356"/>
    <cellStyle name="20% - Accent4 8 3" xfId="357"/>
    <cellStyle name="20% - Accent4 9 2" xfId="358"/>
    <cellStyle name="20% - Accent4 9 3" xfId="359"/>
    <cellStyle name="20% - Accent5 10 2" xfId="360"/>
    <cellStyle name="20% - Accent5 10 3" xfId="361"/>
    <cellStyle name="20% - Accent5 11 2" xfId="362"/>
    <cellStyle name="20% - Accent5 11 3" xfId="363"/>
    <cellStyle name="20% - Accent5 12 2" xfId="364"/>
    <cellStyle name="20% - Accent5 12 3" xfId="365"/>
    <cellStyle name="20% - Accent5 13 2" xfId="366"/>
    <cellStyle name="20% - Accent5 13 3" xfId="367"/>
    <cellStyle name="20% - Accent5 14 2" xfId="368"/>
    <cellStyle name="20% - Accent5 14 3" xfId="369"/>
    <cellStyle name="20% - Accent5 15" xfId="370"/>
    <cellStyle name="20% - Accent5 15 2" xfId="371"/>
    <cellStyle name="20% - Accent5 15 3" xfId="372"/>
    <cellStyle name="20% - Accent5 15 4" xfId="373"/>
    <cellStyle name="20% - Accent5 15 5" xfId="374"/>
    <cellStyle name="20% - Accent5 15 6" xfId="375"/>
    <cellStyle name="20% - Accent5 15 7" xfId="376"/>
    <cellStyle name="20% - Accent5 16" xfId="377"/>
    <cellStyle name="20% - Accent5 17" xfId="378"/>
    <cellStyle name="20% - Accent5 18" xfId="379"/>
    <cellStyle name="20% - Accent5 19" xfId="380"/>
    <cellStyle name="20% - Accent5 2" xfId="381"/>
    <cellStyle name="20% - Accent5 2 2" xfId="382"/>
    <cellStyle name="20% - Accent5 2 2 2" xfId="383"/>
    <cellStyle name="20% - Accent5 2 2 3" xfId="384"/>
    <cellStyle name="20% - Accent5 2 3" xfId="385"/>
    <cellStyle name="20% - Accent5 2 3 2" xfId="386"/>
    <cellStyle name="20% - Accent5 2 4" xfId="387"/>
    <cellStyle name="20% - Accent5 2 5" xfId="388"/>
    <cellStyle name="20% - Accent5 20" xfId="389"/>
    <cellStyle name="20% - Accent5 21" xfId="390"/>
    <cellStyle name="20% - Accent5 22" xfId="391"/>
    <cellStyle name="20% - Accent5 3" xfId="392"/>
    <cellStyle name="20% - Accent5 3 2" xfId="393"/>
    <cellStyle name="20% - Accent5 3 2 2" xfId="394"/>
    <cellStyle name="20% - Accent5 3 3" xfId="395"/>
    <cellStyle name="20% - Accent5 3 4" xfId="396"/>
    <cellStyle name="20% - Accent5 4" xfId="397"/>
    <cellStyle name="20% - Accent5 4 2" xfId="398"/>
    <cellStyle name="20% - Accent5 4 2 2" xfId="399"/>
    <cellStyle name="20% - Accent5 4 3" xfId="400"/>
    <cellStyle name="20% - Accent5 4 4" xfId="401"/>
    <cellStyle name="20% - Accent5 4 5" xfId="402"/>
    <cellStyle name="20% - Accent5 5" xfId="403"/>
    <cellStyle name="20% - Accent5 5 2" xfId="404"/>
    <cellStyle name="20% - Accent5 5 3" xfId="405"/>
    <cellStyle name="20% - Accent5 6" xfId="406"/>
    <cellStyle name="20% - Accent5 6 2" xfId="407"/>
    <cellStyle name="20% - Accent5 6 3" xfId="408"/>
    <cellStyle name="20% - Accent5 7" xfId="409"/>
    <cellStyle name="20% - Accent5 7 2" xfId="410"/>
    <cellStyle name="20% - Accent5 7 3" xfId="411"/>
    <cellStyle name="20% - Accent5 8 2" xfId="412"/>
    <cellStyle name="20% - Accent5 8 3" xfId="413"/>
    <cellStyle name="20% - Accent5 9 2" xfId="414"/>
    <cellStyle name="20% - Accent5 9 3" xfId="415"/>
    <cellStyle name="20% - Accent6 10 2" xfId="416"/>
    <cellStyle name="20% - Accent6 10 3" xfId="417"/>
    <cellStyle name="20% - Accent6 11 2" xfId="418"/>
    <cellStyle name="20% - Accent6 11 3" xfId="419"/>
    <cellStyle name="20% - Accent6 12 2" xfId="420"/>
    <cellStyle name="20% - Accent6 12 3" xfId="421"/>
    <cellStyle name="20% - Accent6 13 2" xfId="422"/>
    <cellStyle name="20% - Accent6 13 3" xfId="423"/>
    <cellStyle name="20% - Accent6 14 2" xfId="424"/>
    <cellStyle name="20% - Accent6 14 3" xfId="425"/>
    <cellStyle name="20% - Accent6 15" xfId="426"/>
    <cellStyle name="20% - Accent6 15 2" xfId="427"/>
    <cellStyle name="20% - Accent6 15 3" xfId="428"/>
    <cellStyle name="20% - Accent6 15 4" xfId="429"/>
    <cellStyle name="20% - Accent6 15 5" xfId="430"/>
    <cellStyle name="20% - Accent6 15 6" xfId="431"/>
    <cellStyle name="20% - Accent6 15 7" xfId="432"/>
    <cellStyle name="20% - Accent6 16" xfId="433"/>
    <cellStyle name="20% - Accent6 17" xfId="434"/>
    <cellStyle name="20% - Accent6 18" xfId="435"/>
    <cellStyle name="20% - Accent6 19" xfId="436"/>
    <cellStyle name="20% - Accent6 2" xfId="437"/>
    <cellStyle name="20% - Accent6 2 2" xfId="438"/>
    <cellStyle name="20% - Accent6 2 2 2" xfId="439"/>
    <cellStyle name="20% - Accent6 2 2 3" xfId="440"/>
    <cellStyle name="20% - Accent6 2 3" xfId="441"/>
    <cellStyle name="20% - Accent6 2 3 2" xfId="442"/>
    <cellStyle name="20% - Accent6 2 4" xfId="443"/>
    <cellStyle name="20% - Accent6 2 5" xfId="444"/>
    <cellStyle name="20% - Accent6 20" xfId="445"/>
    <cellStyle name="20% - Accent6 21" xfId="446"/>
    <cellStyle name="20% - Accent6 22" xfId="447"/>
    <cellStyle name="20% - Accent6 3" xfId="448"/>
    <cellStyle name="20% - Accent6 3 2" xfId="449"/>
    <cellStyle name="20% - Accent6 3 2 2" xfId="450"/>
    <cellStyle name="20% - Accent6 3 3" xfId="451"/>
    <cellStyle name="20% - Accent6 3 4" xfId="452"/>
    <cellStyle name="20% - Accent6 4" xfId="453"/>
    <cellStyle name="20% - Accent6 4 2" xfId="454"/>
    <cellStyle name="20% - Accent6 4 2 2" xfId="455"/>
    <cellStyle name="20% - Accent6 4 3" xfId="456"/>
    <cellStyle name="20% - Accent6 4 4" xfId="457"/>
    <cellStyle name="20% - Accent6 4 5" xfId="458"/>
    <cellStyle name="20% - Accent6 5" xfId="459"/>
    <cellStyle name="20% - Accent6 5 2" xfId="460"/>
    <cellStyle name="20% - Accent6 5 3" xfId="461"/>
    <cellStyle name="20% - Accent6 6" xfId="462"/>
    <cellStyle name="20% - Accent6 6 2" xfId="463"/>
    <cellStyle name="20% - Accent6 6 3" xfId="464"/>
    <cellStyle name="20% - Accent6 7" xfId="465"/>
    <cellStyle name="20% - Accent6 7 2" xfId="466"/>
    <cellStyle name="20% - Accent6 7 3" xfId="467"/>
    <cellStyle name="20% - Accent6 8 2" xfId="468"/>
    <cellStyle name="20% - Accent6 8 3" xfId="469"/>
    <cellStyle name="20% - Accent6 9 2" xfId="470"/>
    <cellStyle name="20% - Accent6 9 3" xfId="471"/>
    <cellStyle name="40% - Accent1 10 2" xfId="472"/>
    <cellStyle name="40% - Accent1 10 3" xfId="473"/>
    <cellStyle name="40% - Accent1 11 2" xfId="474"/>
    <cellStyle name="40% - Accent1 11 3" xfId="475"/>
    <cellStyle name="40% - Accent1 12 2" xfId="476"/>
    <cellStyle name="40% - Accent1 12 3" xfId="477"/>
    <cellStyle name="40% - Accent1 13 2" xfId="478"/>
    <cellStyle name="40% - Accent1 13 3" xfId="479"/>
    <cellStyle name="40% - Accent1 14 2" xfId="480"/>
    <cellStyle name="40% - Accent1 14 3" xfId="481"/>
    <cellStyle name="40% - Accent1 15" xfId="482"/>
    <cellStyle name="40% - Accent1 15 2" xfId="483"/>
    <cellStyle name="40% - Accent1 15 3" xfId="484"/>
    <cellStyle name="40% - Accent1 15 4" xfId="485"/>
    <cellStyle name="40% - Accent1 15 5" xfId="486"/>
    <cellStyle name="40% - Accent1 15 6" xfId="487"/>
    <cellStyle name="40% - Accent1 15 7" xfId="488"/>
    <cellStyle name="40% - Accent1 16" xfId="489"/>
    <cellStyle name="40% - Accent1 17" xfId="490"/>
    <cellStyle name="40% - Accent1 18" xfId="491"/>
    <cellStyle name="40% - Accent1 19" xfId="492"/>
    <cellStyle name="40% - Accent1 2" xfId="493"/>
    <cellStyle name="40% - Accent1 2 2" xfId="494"/>
    <cellStyle name="40% - Accent1 2 2 2" xfId="495"/>
    <cellStyle name="40% - Accent1 2 2 3" xfId="496"/>
    <cellStyle name="40% - Accent1 2 3" xfId="497"/>
    <cellStyle name="40% - Accent1 2 3 2" xfId="498"/>
    <cellStyle name="40% - Accent1 2 4" xfId="499"/>
    <cellStyle name="40% - Accent1 2 5" xfId="500"/>
    <cellStyle name="40% - Accent1 20" xfId="501"/>
    <cellStyle name="40% - Accent1 21" xfId="502"/>
    <cellStyle name="40% - Accent1 22" xfId="503"/>
    <cellStyle name="40% - Accent1 3" xfId="504"/>
    <cellStyle name="40% - Accent1 3 2" xfId="505"/>
    <cellStyle name="40% - Accent1 3 2 2" xfId="506"/>
    <cellStyle name="40% - Accent1 3 3" xfId="507"/>
    <cellStyle name="40% - Accent1 3 4" xfId="508"/>
    <cellStyle name="40% - Accent1 4" xfId="509"/>
    <cellStyle name="40% - Accent1 4 2" xfId="510"/>
    <cellStyle name="40% - Accent1 4 2 2" xfId="511"/>
    <cellStyle name="40% - Accent1 4 3" xfId="512"/>
    <cellStyle name="40% - Accent1 4 4" xfId="513"/>
    <cellStyle name="40% - Accent1 4 5" xfId="514"/>
    <cellStyle name="40% - Accent1 5" xfId="515"/>
    <cellStyle name="40% - Accent1 5 2" xfId="516"/>
    <cellStyle name="40% - Accent1 5 3" xfId="517"/>
    <cellStyle name="40% - Accent1 6" xfId="518"/>
    <cellStyle name="40% - Accent1 6 2" xfId="519"/>
    <cellStyle name="40% - Accent1 6 3" xfId="520"/>
    <cellStyle name="40% - Accent1 7" xfId="521"/>
    <cellStyle name="40% - Accent1 7 2" xfId="522"/>
    <cellStyle name="40% - Accent1 7 3" xfId="523"/>
    <cellStyle name="40% - Accent1 8 2" xfId="524"/>
    <cellStyle name="40% - Accent1 8 3" xfId="525"/>
    <cellStyle name="40% - Accent1 9 2" xfId="526"/>
    <cellStyle name="40% - Accent1 9 3" xfId="527"/>
    <cellStyle name="40% - Accent2 10 2" xfId="528"/>
    <cellStyle name="40% - Accent2 10 3" xfId="529"/>
    <cellStyle name="40% - Accent2 11 2" xfId="530"/>
    <cellStyle name="40% - Accent2 11 3" xfId="531"/>
    <cellStyle name="40% - Accent2 12 2" xfId="532"/>
    <cellStyle name="40% - Accent2 12 3" xfId="533"/>
    <cellStyle name="40% - Accent2 13 2" xfId="534"/>
    <cellStyle name="40% - Accent2 13 3" xfId="535"/>
    <cellStyle name="40% - Accent2 14 2" xfId="536"/>
    <cellStyle name="40% - Accent2 14 3" xfId="537"/>
    <cellStyle name="40% - Accent2 15" xfId="538"/>
    <cellStyle name="40% - Accent2 15 2" xfId="539"/>
    <cellStyle name="40% - Accent2 15 3" xfId="540"/>
    <cellStyle name="40% - Accent2 15 4" xfId="541"/>
    <cellStyle name="40% - Accent2 15 5" xfId="542"/>
    <cellStyle name="40% - Accent2 15 6" xfId="543"/>
    <cellStyle name="40% - Accent2 15 7" xfId="544"/>
    <cellStyle name="40% - Accent2 16" xfId="545"/>
    <cellStyle name="40% - Accent2 17" xfId="546"/>
    <cellStyle name="40% - Accent2 18" xfId="547"/>
    <cellStyle name="40% - Accent2 19" xfId="548"/>
    <cellStyle name="40% - Accent2 2" xfId="549"/>
    <cellStyle name="40% - Accent2 2 2" xfId="550"/>
    <cellStyle name="40% - Accent2 2 2 2" xfId="551"/>
    <cellStyle name="40% - Accent2 2 2 3" xfId="552"/>
    <cellStyle name="40% - Accent2 2 3" xfId="553"/>
    <cellStyle name="40% - Accent2 2 3 2" xfId="554"/>
    <cellStyle name="40% - Accent2 2 4" xfId="555"/>
    <cellStyle name="40% - Accent2 2 5" xfId="556"/>
    <cellStyle name="40% - Accent2 20" xfId="557"/>
    <cellStyle name="40% - Accent2 21" xfId="558"/>
    <cellStyle name="40% - Accent2 22" xfId="559"/>
    <cellStyle name="40% - Accent2 3" xfId="560"/>
    <cellStyle name="40% - Accent2 3 2" xfId="561"/>
    <cellStyle name="40% - Accent2 3 2 2" xfId="562"/>
    <cellStyle name="40% - Accent2 3 3" xfId="563"/>
    <cellStyle name="40% - Accent2 3 4" xfId="564"/>
    <cellStyle name="40% - Accent2 4" xfId="565"/>
    <cellStyle name="40% - Accent2 4 2" xfId="566"/>
    <cellStyle name="40% - Accent2 4 2 2" xfId="567"/>
    <cellStyle name="40% - Accent2 4 3" xfId="568"/>
    <cellStyle name="40% - Accent2 4 4" xfId="569"/>
    <cellStyle name="40% - Accent2 4 5" xfId="570"/>
    <cellStyle name="40% - Accent2 5" xfId="571"/>
    <cellStyle name="40% - Accent2 5 2" xfId="572"/>
    <cellStyle name="40% - Accent2 5 3" xfId="573"/>
    <cellStyle name="40% - Accent2 6" xfId="574"/>
    <cellStyle name="40% - Accent2 6 2" xfId="575"/>
    <cellStyle name="40% - Accent2 6 3" xfId="576"/>
    <cellStyle name="40% - Accent2 7" xfId="577"/>
    <cellStyle name="40% - Accent2 7 2" xfId="578"/>
    <cellStyle name="40% - Accent2 7 3" xfId="579"/>
    <cellStyle name="40% - Accent2 8 2" xfId="580"/>
    <cellStyle name="40% - Accent2 8 3" xfId="581"/>
    <cellStyle name="40% - Accent2 9 2" xfId="582"/>
    <cellStyle name="40% - Accent2 9 3" xfId="583"/>
    <cellStyle name="40% - Accent3 10 2" xfId="584"/>
    <cellStyle name="40% - Accent3 10 3" xfId="585"/>
    <cellStyle name="40% - Accent3 11 2" xfId="586"/>
    <cellStyle name="40% - Accent3 11 3" xfId="587"/>
    <cellStyle name="40% - Accent3 12 2" xfId="588"/>
    <cellStyle name="40% - Accent3 12 3" xfId="589"/>
    <cellStyle name="40% - Accent3 13 2" xfId="590"/>
    <cellStyle name="40% - Accent3 13 3" xfId="591"/>
    <cellStyle name="40% - Accent3 14 2" xfId="592"/>
    <cellStyle name="40% - Accent3 14 3" xfId="593"/>
    <cellStyle name="40% - Accent3 15" xfId="594"/>
    <cellStyle name="40% - Accent3 15 2" xfId="595"/>
    <cellStyle name="40% - Accent3 15 3" xfId="596"/>
    <cellStyle name="40% - Accent3 15 4" xfId="597"/>
    <cellStyle name="40% - Accent3 15 5" xfId="598"/>
    <cellStyle name="40% - Accent3 15 6" xfId="599"/>
    <cellStyle name="40% - Accent3 15 7" xfId="600"/>
    <cellStyle name="40% - Accent3 16" xfId="601"/>
    <cellStyle name="40% - Accent3 17" xfId="602"/>
    <cellStyle name="40% - Accent3 18" xfId="603"/>
    <cellStyle name="40% - Accent3 19" xfId="604"/>
    <cellStyle name="40% - Accent3 2" xfId="605"/>
    <cellStyle name="40% - Accent3 2 2" xfId="606"/>
    <cellStyle name="40% - Accent3 2 2 2" xfId="607"/>
    <cellStyle name="40% - Accent3 2 2 3" xfId="608"/>
    <cellStyle name="40% - Accent3 2 3" xfId="609"/>
    <cellStyle name="40% - Accent3 2 3 2" xfId="610"/>
    <cellStyle name="40% - Accent3 2 4" xfId="611"/>
    <cellStyle name="40% - Accent3 2 5" xfId="612"/>
    <cellStyle name="40% - Accent3 20" xfId="613"/>
    <cellStyle name="40% - Accent3 21" xfId="614"/>
    <cellStyle name="40% - Accent3 22" xfId="615"/>
    <cellStyle name="40% - Accent3 3" xfId="616"/>
    <cellStyle name="40% - Accent3 3 2" xfId="617"/>
    <cellStyle name="40% - Accent3 3 2 2" xfId="618"/>
    <cellStyle name="40% - Accent3 3 3" xfId="619"/>
    <cellStyle name="40% - Accent3 3 4" xfId="620"/>
    <cellStyle name="40% - Accent3 4" xfId="621"/>
    <cellStyle name="40% - Accent3 4 2" xfId="622"/>
    <cellStyle name="40% - Accent3 4 2 2" xfId="623"/>
    <cellStyle name="40% - Accent3 4 3" xfId="624"/>
    <cellStyle name="40% - Accent3 4 4" xfId="625"/>
    <cellStyle name="40% - Accent3 4 5" xfId="626"/>
    <cellStyle name="40% - Accent3 5" xfId="627"/>
    <cellStyle name="40% - Accent3 5 2" xfId="628"/>
    <cellStyle name="40% - Accent3 5 3" xfId="629"/>
    <cellStyle name="40% - Accent3 6" xfId="630"/>
    <cellStyle name="40% - Accent3 6 2" xfId="631"/>
    <cellStyle name="40% - Accent3 6 3" xfId="632"/>
    <cellStyle name="40% - Accent3 7" xfId="633"/>
    <cellStyle name="40% - Accent3 7 2" xfId="634"/>
    <cellStyle name="40% - Accent3 7 3" xfId="635"/>
    <cellStyle name="40% - Accent3 8 2" xfId="636"/>
    <cellStyle name="40% - Accent3 8 3" xfId="637"/>
    <cellStyle name="40% - Accent3 9 2" xfId="638"/>
    <cellStyle name="40% - Accent3 9 3" xfId="639"/>
    <cellStyle name="40% - Accent4 10 2" xfId="640"/>
    <cellStyle name="40% - Accent4 10 3" xfId="641"/>
    <cellStyle name="40% - Accent4 11 2" xfId="642"/>
    <cellStyle name="40% - Accent4 11 3" xfId="643"/>
    <cellStyle name="40% - Accent4 12 2" xfId="644"/>
    <cellStyle name="40% - Accent4 12 3" xfId="645"/>
    <cellStyle name="40% - Accent4 13 2" xfId="646"/>
    <cellStyle name="40% - Accent4 13 3" xfId="647"/>
    <cellStyle name="40% - Accent4 14 2" xfId="648"/>
    <cellStyle name="40% - Accent4 14 3" xfId="649"/>
    <cellStyle name="40% - Accent4 15" xfId="650"/>
    <cellStyle name="40% - Accent4 15 2" xfId="651"/>
    <cellStyle name="40% - Accent4 15 3" xfId="652"/>
    <cellStyle name="40% - Accent4 15 4" xfId="653"/>
    <cellStyle name="40% - Accent4 15 5" xfId="654"/>
    <cellStyle name="40% - Accent4 15 6" xfId="655"/>
    <cellStyle name="40% - Accent4 15 7" xfId="656"/>
    <cellStyle name="40% - Accent4 16" xfId="657"/>
    <cellStyle name="40% - Accent4 17" xfId="658"/>
    <cellStyle name="40% - Accent4 18" xfId="659"/>
    <cellStyle name="40% - Accent4 19" xfId="660"/>
    <cellStyle name="40% - Accent4 2" xfId="661"/>
    <cellStyle name="40% - Accent4 2 2" xfId="662"/>
    <cellStyle name="40% - Accent4 2 2 2" xfId="663"/>
    <cellStyle name="40% - Accent4 2 2 3" xfId="664"/>
    <cellStyle name="40% - Accent4 2 3" xfId="665"/>
    <cellStyle name="40% - Accent4 2 3 2" xfId="666"/>
    <cellStyle name="40% - Accent4 2 4" xfId="667"/>
    <cellStyle name="40% - Accent4 2 5" xfId="668"/>
    <cellStyle name="40% - Accent4 20" xfId="669"/>
    <cellStyle name="40% - Accent4 21" xfId="670"/>
    <cellStyle name="40% - Accent4 22" xfId="671"/>
    <cellStyle name="40% - Accent4 3" xfId="672"/>
    <cellStyle name="40% - Accent4 3 2" xfId="673"/>
    <cellStyle name="40% - Accent4 3 2 2" xfId="674"/>
    <cellStyle name="40% - Accent4 3 3" xfId="675"/>
    <cellStyle name="40% - Accent4 3 4" xfId="676"/>
    <cellStyle name="40% - Accent4 4" xfId="677"/>
    <cellStyle name="40% - Accent4 4 2" xfId="678"/>
    <cellStyle name="40% - Accent4 4 2 2" xfId="679"/>
    <cellStyle name="40% - Accent4 4 3" xfId="680"/>
    <cellStyle name="40% - Accent4 4 4" xfId="681"/>
    <cellStyle name="40% - Accent4 4 5" xfId="682"/>
    <cellStyle name="40% - Accent4 5" xfId="683"/>
    <cellStyle name="40% - Accent4 5 2" xfId="684"/>
    <cellStyle name="40% - Accent4 5 3" xfId="685"/>
    <cellStyle name="40% - Accent4 6" xfId="686"/>
    <cellStyle name="40% - Accent4 6 2" xfId="687"/>
    <cellStyle name="40% - Accent4 6 3" xfId="688"/>
    <cellStyle name="40% - Accent4 7" xfId="689"/>
    <cellStyle name="40% - Accent4 7 2" xfId="690"/>
    <cellStyle name="40% - Accent4 7 3" xfId="691"/>
    <cellStyle name="40% - Accent4 8 2" xfId="692"/>
    <cellStyle name="40% - Accent4 8 3" xfId="693"/>
    <cellStyle name="40% - Accent4 9 2" xfId="694"/>
    <cellStyle name="40% - Accent4 9 3" xfId="695"/>
    <cellStyle name="40% - Accent5 10 2" xfId="696"/>
    <cellStyle name="40% - Accent5 10 3" xfId="697"/>
    <cellStyle name="40% - Accent5 11 2" xfId="698"/>
    <cellStyle name="40% - Accent5 11 3" xfId="699"/>
    <cellStyle name="40% - Accent5 12 2" xfId="700"/>
    <cellStyle name="40% - Accent5 12 3" xfId="701"/>
    <cellStyle name="40% - Accent5 13 2" xfId="702"/>
    <cellStyle name="40% - Accent5 13 3" xfId="703"/>
    <cellStyle name="40% - Accent5 14 2" xfId="704"/>
    <cellStyle name="40% - Accent5 14 3" xfId="705"/>
    <cellStyle name="40% - Accent5 15" xfId="706"/>
    <cellStyle name="40% - Accent5 15 2" xfId="707"/>
    <cellStyle name="40% - Accent5 15 3" xfId="708"/>
    <cellStyle name="40% - Accent5 15 4" xfId="709"/>
    <cellStyle name="40% - Accent5 15 5" xfId="710"/>
    <cellStyle name="40% - Accent5 15 6" xfId="711"/>
    <cellStyle name="40% - Accent5 15 7" xfId="712"/>
    <cellStyle name="40% - Accent5 16" xfId="713"/>
    <cellStyle name="40% - Accent5 17" xfId="714"/>
    <cellStyle name="40% - Accent5 18" xfId="715"/>
    <cellStyle name="40% - Accent5 19" xfId="716"/>
    <cellStyle name="40% - Accent5 2" xfId="717"/>
    <cellStyle name="40% - Accent5 2 2" xfId="718"/>
    <cellStyle name="40% - Accent5 2 2 2" xfId="719"/>
    <cellStyle name="40% - Accent5 2 2 3" xfId="720"/>
    <cellStyle name="40% - Accent5 2 3" xfId="721"/>
    <cellStyle name="40% - Accent5 2 3 2" xfId="722"/>
    <cellStyle name="40% - Accent5 2 4" xfId="723"/>
    <cellStyle name="40% - Accent5 2 5" xfId="724"/>
    <cellStyle name="40% - Accent5 20" xfId="725"/>
    <cellStyle name="40% - Accent5 21" xfId="726"/>
    <cellStyle name="40% - Accent5 22" xfId="727"/>
    <cellStyle name="40% - Accent5 3" xfId="728"/>
    <cellStyle name="40% - Accent5 3 2" xfId="729"/>
    <cellStyle name="40% - Accent5 3 2 2" xfId="730"/>
    <cellStyle name="40% - Accent5 3 3" xfId="731"/>
    <cellStyle name="40% - Accent5 3 4" xfId="732"/>
    <cellStyle name="40% - Accent5 4" xfId="733"/>
    <cellStyle name="40% - Accent5 4 2" xfId="734"/>
    <cellStyle name="40% - Accent5 4 2 2" xfId="735"/>
    <cellStyle name="40% - Accent5 4 3" xfId="736"/>
    <cellStyle name="40% - Accent5 4 4" xfId="737"/>
    <cellStyle name="40% - Accent5 4 5" xfId="738"/>
    <cellStyle name="40% - Accent5 5" xfId="739"/>
    <cellStyle name="40% - Accent5 5 2" xfId="740"/>
    <cellStyle name="40% - Accent5 5 3" xfId="741"/>
    <cellStyle name="40% - Accent5 6" xfId="742"/>
    <cellStyle name="40% - Accent5 6 2" xfId="743"/>
    <cellStyle name="40% - Accent5 6 3" xfId="744"/>
    <cellStyle name="40% - Accent5 7" xfId="745"/>
    <cellStyle name="40% - Accent5 7 2" xfId="746"/>
    <cellStyle name="40% - Accent5 7 3" xfId="747"/>
    <cellStyle name="40% - Accent5 8 2" xfId="748"/>
    <cellStyle name="40% - Accent5 8 3" xfId="749"/>
    <cellStyle name="40% - Accent5 9 2" xfId="750"/>
    <cellStyle name="40% - Accent5 9 3" xfId="751"/>
    <cellStyle name="40% - Accent6 10 2" xfId="752"/>
    <cellStyle name="40% - Accent6 10 3" xfId="753"/>
    <cellStyle name="40% - Accent6 11 2" xfId="754"/>
    <cellStyle name="40% - Accent6 11 3" xfId="755"/>
    <cellStyle name="40% - Accent6 12 2" xfId="756"/>
    <cellStyle name="40% - Accent6 12 3" xfId="757"/>
    <cellStyle name="40% - Accent6 13 2" xfId="758"/>
    <cellStyle name="40% - Accent6 13 3" xfId="759"/>
    <cellStyle name="40% - Accent6 14 2" xfId="760"/>
    <cellStyle name="40% - Accent6 14 3" xfId="761"/>
    <cellStyle name="40% - Accent6 15" xfId="762"/>
    <cellStyle name="40% - Accent6 15 2" xfId="763"/>
    <cellStyle name="40% - Accent6 15 3" xfId="764"/>
    <cellStyle name="40% - Accent6 15 4" xfId="765"/>
    <cellStyle name="40% - Accent6 15 5" xfId="766"/>
    <cellStyle name="40% - Accent6 15 6" xfId="767"/>
    <cellStyle name="40% - Accent6 15 7" xfId="768"/>
    <cellStyle name="40% - Accent6 16" xfId="769"/>
    <cellStyle name="40% - Accent6 17" xfId="770"/>
    <cellStyle name="40% - Accent6 18" xfId="771"/>
    <cellStyle name="40% - Accent6 19" xfId="772"/>
    <cellStyle name="40% - Accent6 2" xfId="773"/>
    <cellStyle name="40% - Accent6 2 2" xfId="774"/>
    <cellStyle name="40% - Accent6 2 2 2" xfId="775"/>
    <cellStyle name="40% - Accent6 2 2 3" xfId="776"/>
    <cellStyle name="40% - Accent6 2 3" xfId="777"/>
    <cellStyle name="40% - Accent6 2 3 2" xfId="778"/>
    <cellStyle name="40% - Accent6 2 4" xfId="779"/>
    <cellStyle name="40% - Accent6 2 5" xfId="780"/>
    <cellStyle name="40% - Accent6 20" xfId="781"/>
    <cellStyle name="40% - Accent6 21" xfId="782"/>
    <cellStyle name="40% - Accent6 22" xfId="783"/>
    <cellStyle name="40% - Accent6 3" xfId="784"/>
    <cellStyle name="40% - Accent6 3 2" xfId="785"/>
    <cellStyle name="40% - Accent6 3 2 2" xfId="786"/>
    <cellStyle name="40% - Accent6 3 3" xfId="787"/>
    <cellStyle name="40% - Accent6 3 4" xfId="788"/>
    <cellStyle name="40% - Accent6 4" xfId="789"/>
    <cellStyle name="40% - Accent6 4 2" xfId="790"/>
    <cellStyle name="40% - Accent6 4 2 2" xfId="791"/>
    <cellStyle name="40% - Accent6 4 3" xfId="792"/>
    <cellStyle name="40% - Accent6 4 4" xfId="793"/>
    <cellStyle name="40% - Accent6 4 5" xfId="794"/>
    <cellStyle name="40% - Accent6 5" xfId="795"/>
    <cellStyle name="40% - Accent6 5 2" xfId="796"/>
    <cellStyle name="40% - Accent6 5 3" xfId="797"/>
    <cellStyle name="40% - Accent6 6" xfId="798"/>
    <cellStyle name="40% - Accent6 6 2" xfId="799"/>
    <cellStyle name="40% - Accent6 6 3" xfId="800"/>
    <cellStyle name="40% - Accent6 7" xfId="801"/>
    <cellStyle name="40% - Accent6 7 2" xfId="802"/>
    <cellStyle name="40% - Accent6 7 3" xfId="803"/>
    <cellStyle name="40% - Accent6 8 2" xfId="804"/>
    <cellStyle name="40% - Accent6 8 3" xfId="805"/>
    <cellStyle name="40% - Accent6 9 2" xfId="806"/>
    <cellStyle name="40% - Accent6 9 3" xfId="807"/>
    <cellStyle name="60% - Accent1 10 2" xfId="808"/>
    <cellStyle name="60% - Accent1 10 3" xfId="809"/>
    <cellStyle name="60% - Accent1 11 2" xfId="810"/>
    <cellStyle name="60% - Accent1 11 3" xfId="811"/>
    <cellStyle name="60% - Accent1 12 2" xfId="812"/>
    <cellStyle name="60% - Accent1 12 3" xfId="813"/>
    <cellStyle name="60% - Accent1 13 2" xfId="814"/>
    <cellStyle name="60% - Accent1 13 3" xfId="815"/>
    <cellStyle name="60% - Accent1 14 2" xfId="816"/>
    <cellStyle name="60% - Accent1 14 3" xfId="817"/>
    <cellStyle name="60% - Accent1 15" xfId="818"/>
    <cellStyle name="60% - Accent1 15 2" xfId="819"/>
    <cellStyle name="60% - Accent1 15 3" xfId="820"/>
    <cellStyle name="60% - Accent1 15 4" xfId="821"/>
    <cellStyle name="60% - Accent1 15 5" xfId="822"/>
    <cellStyle name="60% - Accent1 15 6" xfId="823"/>
    <cellStyle name="60% - Accent1 15 7" xfId="824"/>
    <cellStyle name="60% - Accent1 16" xfId="825"/>
    <cellStyle name="60% - Accent1 17" xfId="826"/>
    <cellStyle name="60% - Accent1 18" xfId="827"/>
    <cellStyle name="60% - Accent1 19" xfId="828"/>
    <cellStyle name="60% - Accent1 2" xfId="829"/>
    <cellStyle name="60% - Accent1 2 2" xfId="830"/>
    <cellStyle name="60% - Accent1 2 2 2" xfId="831"/>
    <cellStyle name="60% - Accent1 2 3" xfId="832"/>
    <cellStyle name="60% - Accent1 20" xfId="833"/>
    <cellStyle name="60% - Accent1 21" xfId="834"/>
    <cellStyle name="60% - Accent1 22" xfId="835"/>
    <cellStyle name="60% - Accent1 3" xfId="836"/>
    <cellStyle name="60% - Accent1 3 2" xfId="837"/>
    <cellStyle name="60% - Accent1 3 3" xfId="838"/>
    <cellStyle name="60% - Accent1 4 2" xfId="839"/>
    <cellStyle name="60% - Accent1 4 3" xfId="840"/>
    <cellStyle name="60% - Accent1 5 2" xfId="841"/>
    <cellStyle name="60% - Accent1 5 3" xfId="842"/>
    <cellStyle name="60% - Accent1 6 2" xfId="843"/>
    <cellStyle name="60% - Accent1 6 3" xfId="844"/>
    <cellStyle name="60% - Accent1 7 2" xfId="845"/>
    <cellStyle name="60% - Accent1 7 3" xfId="846"/>
    <cellStyle name="60% - Accent1 8 2" xfId="847"/>
    <cellStyle name="60% - Accent1 8 3" xfId="848"/>
    <cellStyle name="60% - Accent1 9 2" xfId="849"/>
    <cellStyle name="60% - Accent1 9 3" xfId="850"/>
    <cellStyle name="60% - Accent2 10 2" xfId="851"/>
    <cellStyle name="60% - Accent2 10 3" xfId="852"/>
    <cellStyle name="60% - Accent2 11 2" xfId="853"/>
    <cellStyle name="60% - Accent2 11 3" xfId="854"/>
    <cellStyle name="60% - Accent2 12 2" xfId="855"/>
    <cellStyle name="60% - Accent2 12 3" xfId="856"/>
    <cellStyle name="60% - Accent2 13 2" xfId="857"/>
    <cellStyle name="60% - Accent2 13 3" xfId="858"/>
    <cellStyle name="60% - Accent2 14 2" xfId="859"/>
    <cellStyle name="60% - Accent2 14 3" xfId="860"/>
    <cellStyle name="60% - Accent2 15" xfId="861"/>
    <cellStyle name="60% - Accent2 15 2" xfId="862"/>
    <cellStyle name="60% - Accent2 15 3" xfId="863"/>
    <cellStyle name="60% - Accent2 15 4" xfId="864"/>
    <cellStyle name="60% - Accent2 15 5" xfId="865"/>
    <cellStyle name="60% - Accent2 15 6" xfId="866"/>
    <cellStyle name="60% - Accent2 15 7" xfId="867"/>
    <cellStyle name="60% - Accent2 16" xfId="868"/>
    <cellStyle name="60% - Accent2 17" xfId="869"/>
    <cellStyle name="60% - Accent2 18" xfId="870"/>
    <cellStyle name="60% - Accent2 19" xfId="871"/>
    <cellStyle name="60% - Accent2 2" xfId="872"/>
    <cellStyle name="60% - Accent2 2 2" xfId="873"/>
    <cellStyle name="60% - Accent2 2 2 2" xfId="874"/>
    <cellStyle name="60% - Accent2 2 3" xfId="875"/>
    <cellStyle name="60% - Accent2 20" xfId="876"/>
    <cellStyle name="60% - Accent2 21" xfId="877"/>
    <cellStyle name="60% - Accent2 22" xfId="878"/>
    <cellStyle name="60% - Accent2 3" xfId="879"/>
    <cellStyle name="60% - Accent2 3 2" xfId="880"/>
    <cellStyle name="60% - Accent2 3 3" xfId="881"/>
    <cellStyle name="60% - Accent2 4 2" xfId="882"/>
    <cellStyle name="60% - Accent2 4 3" xfId="883"/>
    <cellStyle name="60% - Accent2 5 2" xfId="884"/>
    <cellStyle name="60% - Accent2 5 3" xfId="885"/>
    <cellStyle name="60% - Accent2 6 2" xfId="886"/>
    <cellStyle name="60% - Accent2 6 3" xfId="887"/>
    <cellStyle name="60% - Accent2 7 2" xfId="888"/>
    <cellStyle name="60% - Accent2 7 3" xfId="889"/>
    <cellStyle name="60% - Accent2 8 2" xfId="890"/>
    <cellStyle name="60% - Accent2 8 3" xfId="891"/>
    <cellStyle name="60% - Accent2 9 2" xfId="892"/>
    <cellStyle name="60% - Accent2 9 3" xfId="893"/>
    <cellStyle name="60% - Accent3 10 2" xfId="894"/>
    <cellStyle name="60% - Accent3 10 3" xfId="895"/>
    <cellStyle name="60% - Accent3 11 2" xfId="896"/>
    <cellStyle name="60% - Accent3 11 3" xfId="897"/>
    <cellStyle name="60% - Accent3 12 2" xfId="898"/>
    <cellStyle name="60% - Accent3 12 3" xfId="899"/>
    <cellStyle name="60% - Accent3 13 2" xfId="900"/>
    <cellStyle name="60% - Accent3 13 3" xfId="901"/>
    <cellStyle name="60% - Accent3 14 2" xfId="902"/>
    <cellStyle name="60% - Accent3 14 3" xfId="903"/>
    <cellStyle name="60% - Accent3 15" xfId="904"/>
    <cellStyle name="60% - Accent3 15 2" xfId="905"/>
    <cellStyle name="60% - Accent3 15 3" xfId="906"/>
    <cellStyle name="60% - Accent3 15 4" xfId="907"/>
    <cellStyle name="60% - Accent3 15 5" xfId="908"/>
    <cellStyle name="60% - Accent3 15 6" xfId="909"/>
    <cellStyle name="60% - Accent3 15 7" xfId="910"/>
    <cellStyle name="60% - Accent3 16" xfId="911"/>
    <cellStyle name="60% - Accent3 17" xfId="912"/>
    <cellStyle name="60% - Accent3 18" xfId="913"/>
    <cellStyle name="60% - Accent3 19" xfId="914"/>
    <cellStyle name="60% - Accent3 2" xfId="915"/>
    <cellStyle name="60% - Accent3 2 2" xfId="916"/>
    <cellStyle name="60% - Accent3 2 2 2" xfId="917"/>
    <cellStyle name="60% - Accent3 2 3" xfId="918"/>
    <cellStyle name="60% - Accent3 20" xfId="919"/>
    <cellStyle name="60% - Accent3 21" xfId="920"/>
    <cellStyle name="60% - Accent3 22" xfId="921"/>
    <cellStyle name="60% - Accent3 3" xfId="922"/>
    <cellStyle name="60% - Accent3 3 2" xfId="923"/>
    <cellStyle name="60% - Accent3 3 3" xfId="924"/>
    <cellStyle name="60% - Accent3 4 2" xfId="925"/>
    <cellStyle name="60% - Accent3 4 3" xfId="926"/>
    <cellStyle name="60% - Accent3 5 2" xfId="927"/>
    <cellStyle name="60% - Accent3 5 3" xfId="928"/>
    <cellStyle name="60% - Accent3 6 2" xfId="929"/>
    <cellStyle name="60% - Accent3 6 3" xfId="930"/>
    <cellStyle name="60% - Accent3 7 2" xfId="931"/>
    <cellStyle name="60% - Accent3 7 3" xfId="932"/>
    <cellStyle name="60% - Accent3 8 2" xfId="933"/>
    <cellStyle name="60% - Accent3 8 3" xfId="934"/>
    <cellStyle name="60% - Accent3 9 2" xfId="935"/>
    <cellStyle name="60% - Accent3 9 3" xfId="936"/>
    <cellStyle name="60% - Accent4 10 2" xfId="937"/>
    <cellStyle name="60% - Accent4 10 3" xfId="938"/>
    <cellStyle name="60% - Accent4 11 2" xfId="939"/>
    <cellStyle name="60% - Accent4 11 3" xfId="940"/>
    <cellStyle name="60% - Accent4 12 2" xfId="941"/>
    <cellStyle name="60% - Accent4 12 3" xfId="942"/>
    <cellStyle name="60% - Accent4 13 2" xfId="943"/>
    <cellStyle name="60% - Accent4 13 3" xfId="944"/>
    <cellStyle name="60% - Accent4 14 2" xfId="945"/>
    <cellStyle name="60% - Accent4 14 3" xfId="946"/>
    <cellStyle name="60% - Accent4 15" xfId="947"/>
    <cellStyle name="60% - Accent4 15 2" xfId="948"/>
    <cellStyle name="60% - Accent4 15 3" xfId="949"/>
    <cellStyle name="60% - Accent4 15 4" xfId="950"/>
    <cellStyle name="60% - Accent4 15 5" xfId="951"/>
    <cellStyle name="60% - Accent4 15 6" xfId="952"/>
    <cellStyle name="60% - Accent4 15 7" xfId="953"/>
    <cellStyle name="60% - Accent4 16" xfId="954"/>
    <cellStyle name="60% - Accent4 17" xfId="955"/>
    <cellStyle name="60% - Accent4 18" xfId="956"/>
    <cellStyle name="60% - Accent4 19" xfId="957"/>
    <cellStyle name="60% - Accent4 2" xfId="958"/>
    <cellStyle name="60% - Accent4 2 2" xfId="959"/>
    <cellStyle name="60% - Accent4 2 2 2" xfId="960"/>
    <cellStyle name="60% - Accent4 2 3" xfId="961"/>
    <cellStyle name="60% - Accent4 20" xfId="962"/>
    <cellStyle name="60% - Accent4 21" xfId="963"/>
    <cellStyle name="60% - Accent4 22" xfId="964"/>
    <cellStyle name="60% - Accent4 3" xfId="965"/>
    <cellStyle name="60% - Accent4 3 2" xfId="966"/>
    <cellStyle name="60% - Accent4 3 3" xfId="967"/>
    <cellStyle name="60% - Accent4 4 2" xfId="968"/>
    <cellStyle name="60% - Accent4 4 3" xfId="969"/>
    <cellStyle name="60% - Accent4 5 2" xfId="970"/>
    <cellStyle name="60% - Accent4 5 3" xfId="971"/>
    <cellStyle name="60% - Accent4 6 2" xfId="972"/>
    <cellStyle name="60% - Accent4 6 3" xfId="973"/>
    <cellStyle name="60% - Accent4 7 2" xfId="974"/>
    <cellStyle name="60% - Accent4 7 3" xfId="975"/>
    <cellStyle name="60% - Accent4 8 2" xfId="976"/>
    <cellStyle name="60% - Accent4 8 3" xfId="977"/>
    <cellStyle name="60% - Accent4 9 2" xfId="978"/>
    <cellStyle name="60% - Accent4 9 3" xfId="979"/>
    <cellStyle name="60% - Accent5 10 2" xfId="980"/>
    <cellStyle name="60% - Accent5 10 3" xfId="981"/>
    <cellStyle name="60% - Accent5 11 2" xfId="982"/>
    <cellStyle name="60% - Accent5 11 3" xfId="983"/>
    <cellStyle name="60% - Accent5 12 2" xfId="984"/>
    <cellStyle name="60% - Accent5 12 3" xfId="985"/>
    <cellStyle name="60% - Accent5 13 2" xfId="986"/>
    <cellStyle name="60% - Accent5 13 3" xfId="987"/>
    <cellStyle name="60% - Accent5 14 2" xfId="988"/>
    <cellStyle name="60% - Accent5 14 3" xfId="989"/>
    <cellStyle name="60% - Accent5 15" xfId="990"/>
    <cellStyle name="60% - Accent5 15 2" xfId="991"/>
    <cellStyle name="60% - Accent5 15 3" xfId="992"/>
    <cellStyle name="60% - Accent5 15 4" xfId="993"/>
    <cellStyle name="60% - Accent5 15 5" xfId="994"/>
    <cellStyle name="60% - Accent5 15 6" xfId="995"/>
    <cellStyle name="60% - Accent5 15 7" xfId="996"/>
    <cellStyle name="60% - Accent5 16" xfId="997"/>
    <cellStyle name="60% - Accent5 17" xfId="998"/>
    <cellStyle name="60% - Accent5 18" xfId="999"/>
    <cellStyle name="60% - Accent5 19" xfId="1000"/>
    <cellStyle name="60% - Accent5 2" xfId="1001"/>
    <cellStyle name="60% - Accent5 2 2" xfId="1002"/>
    <cellStyle name="60% - Accent5 2 2 2" xfId="1003"/>
    <cellStyle name="60% - Accent5 2 3" xfId="1004"/>
    <cellStyle name="60% - Accent5 20" xfId="1005"/>
    <cellStyle name="60% - Accent5 21" xfId="1006"/>
    <cellStyle name="60% - Accent5 22" xfId="1007"/>
    <cellStyle name="60% - Accent5 3" xfId="1008"/>
    <cellStyle name="60% - Accent5 3 2" xfId="1009"/>
    <cellStyle name="60% - Accent5 3 3" xfId="1010"/>
    <cellStyle name="60% - Accent5 4 2" xfId="1011"/>
    <cellStyle name="60% - Accent5 4 3" xfId="1012"/>
    <cellStyle name="60% - Accent5 5 2" xfId="1013"/>
    <cellStyle name="60% - Accent5 5 3" xfId="1014"/>
    <cellStyle name="60% - Accent5 6 2" xfId="1015"/>
    <cellStyle name="60% - Accent5 6 3" xfId="1016"/>
    <cellStyle name="60% - Accent5 7 2" xfId="1017"/>
    <cellStyle name="60% - Accent5 7 3" xfId="1018"/>
    <cellStyle name="60% - Accent5 8 2" xfId="1019"/>
    <cellStyle name="60% - Accent5 8 3" xfId="1020"/>
    <cellStyle name="60% - Accent5 9 2" xfId="1021"/>
    <cellStyle name="60% - Accent5 9 3" xfId="1022"/>
    <cellStyle name="60% - Accent6 10 2" xfId="1023"/>
    <cellStyle name="60% - Accent6 10 3" xfId="1024"/>
    <cellStyle name="60% - Accent6 11 2" xfId="1025"/>
    <cellStyle name="60% - Accent6 11 3" xfId="1026"/>
    <cellStyle name="60% - Accent6 12 2" xfId="1027"/>
    <cellStyle name="60% - Accent6 12 3" xfId="1028"/>
    <cellStyle name="60% - Accent6 13 2" xfId="1029"/>
    <cellStyle name="60% - Accent6 13 3" xfId="1030"/>
    <cellStyle name="60% - Accent6 14 2" xfId="1031"/>
    <cellStyle name="60% - Accent6 14 3" xfId="1032"/>
    <cellStyle name="60% - Accent6 15" xfId="1033"/>
    <cellStyle name="60% - Accent6 15 2" xfId="1034"/>
    <cellStyle name="60% - Accent6 15 3" xfId="1035"/>
    <cellStyle name="60% - Accent6 15 4" xfId="1036"/>
    <cellStyle name="60% - Accent6 15 5" xfId="1037"/>
    <cellStyle name="60% - Accent6 15 6" xfId="1038"/>
    <cellStyle name="60% - Accent6 15 7" xfId="1039"/>
    <cellStyle name="60% - Accent6 16" xfId="1040"/>
    <cellStyle name="60% - Accent6 17" xfId="1041"/>
    <cellStyle name="60% - Accent6 18" xfId="1042"/>
    <cellStyle name="60% - Accent6 19" xfId="1043"/>
    <cellStyle name="60% - Accent6 2" xfId="1044"/>
    <cellStyle name="60% - Accent6 2 2" xfId="1045"/>
    <cellStyle name="60% - Accent6 2 2 2" xfId="1046"/>
    <cellStyle name="60% - Accent6 2 3" xfId="1047"/>
    <cellStyle name="60% - Accent6 20" xfId="1048"/>
    <cellStyle name="60% - Accent6 21" xfId="1049"/>
    <cellStyle name="60% - Accent6 22" xfId="1050"/>
    <cellStyle name="60% - Accent6 3" xfId="1051"/>
    <cellStyle name="60% - Accent6 3 2" xfId="1052"/>
    <cellStyle name="60% - Accent6 3 3" xfId="1053"/>
    <cellStyle name="60% - Accent6 4 2" xfId="1054"/>
    <cellStyle name="60% - Accent6 4 3" xfId="1055"/>
    <cellStyle name="60% - Accent6 5 2" xfId="1056"/>
    <cellStyle name="60% - Accent6 5 3" xfId="1057"/>
    <cellStyle name="60% - Accent6 6 2" xfId="1058"/>
    <cellStyle name="60% - Accent6 6 3" xfId="1059"/>
    <cellStyle name="60% - Accent6 7 2" xfId="1060"/>
    <cellStyle name="60% - Accent6 7 3" xfId="1061"/>
    <cellStyle name="60% - Accent6 8 2" xfId="1062"/>
    <cellStyle name="60% - Accent6 8 3" xfId="1063"/>
    <cellStyle name="60% - Accent6 9 2" xfId="1064"/>
    <cellStyle name="60% - Accent6 9 3" xfId="1065"/>
    <cellStyle name="Accent1 10 2" xfId="1066"/>
    <cellStyle name="Accent1 10 3" xfId="1067"/>
    <cellStyle name="Accent1 11 2" xfId="1068"/>
    <cellStyle name="Accent1 11 3" xfId="1069"/>
    <cellStyle name="Accent1 12 2" xfId="1070"/>
    <cellStyle name="Accent1 12 3" xfId="1071"/>
    <cellStyle name="Accent1 13 2" xfId="1072"/>
    <cellStyle name="Accent1 13 3" xfId="1073"/>
    <cellStyle name="Accent1 14 2" xfId="1074"/>
    <cellStyle name="Accent1 14 3" xfId="1075"/>
    <cellStyle name="Accent1 15" xfId="1076"/>
    <cellStyle name="Accent1 15 2" xfId="1077"/>
    <cellStyle name="Accent1 15 3" xfId="1078"/>
    <cellStyle name="Accent1 15 4" xfId="1079"/>
    <cellStyle name="Accent1 15 5" xfId="1080"/>
    <cellStyle name="Accent1 15 6" xfId="1081"/>
    <cellStyle name="Accent1 15 7" xfId="1082"/>
    <cellStyle name="Accent1 16" xfId="1083"/>
    <cellStyle name="Accent1 17" xfId="1084"/>
    <cellStyle name="Accent1 18" xfId="1085"/>
    <cellStyle name="Accent1 19" xfId="1086"/>
    <cellStyle name="Accent1 2" xfId="1087"/>
    <cellStyle name="Accent1 2 2" xfId="1088"/>
    <cellStyle name="Accent1 2 2 2" xfId="1089"/>
    <cellStyle name="Accent1 2 3" xfId="1090"/>
    <cellStyle name="Accent1 20" xfId="1091"/>
    <cellStyle name="Accent1 21" xfId="1092"/>
    <cellStyle name="Accent1 22" xfId="1093"/>
    <cellStyle name="Accent1 3" xfId="1094"/>
    <cellStyle name="Accent1 3 2" xfId="1095"/>
    <cellStyle name="Accent1 3 3" xfId="1096"/>
    <cellStyle name="Accent1 4 2" xfId="1097"/>
    <cellStyle name="Accent1 4 3" xfId="1098"/>
    <cellStyle name="Accent1 5 2" xfId="1099"/>
    <cellStyle name="Accent1 5 3" xfId="1100"/>
    <cellStyle name="Accent1 6 2" xfId="1101"/>
    <cellStyle name="Accent1 6 3" xfId="1102"/>
    <cellStyle name="Accent1 7 2" xfId="1103"/>
    <cellStyle name="Accent1 7 3" xfId="1104"/>
    <cellStyle name="Accent1 8 2" xfId="1105"/>
    <cellStyle name="Accent1 8 3" xfId="1106"/>
    <cellStyle name="Accent1 9 2" xfId="1107"/>
    <cellStyle name="Accent1 9 3" xfId="1108"/>
    <cellStyle name="Accent2 10 2" xfId="1109"/>
    <cellStyle name="Accent2 10 3" xfId="1110"/>
    <cellStyle name="Accent2 11 2" xfId="1111"/>
    <cellStyle name="Accent2 11 3" xfId="1112"/>
    <cellStyle name="Accent2 12 2" xfId="1113"/>
    <cellStyle name="Accent2 12 3" xfId="1114"/>
    <cellStyle name="Accent2 13 2" xfId="1115"/>
    <cellStyle name="Accent2 13 3" xfId="1116"/>
    <cellStyle name="Accent2 14 2" xfId="1117"/>
    <cellStyle name="Accent2 14 3" xfId="1118"/>
    <cellStyle name="Accent2 15" xfId="1119"/>
    <cellStyle name="Accent2 15 2" xfId="1120"/>
    <cellStyle name="Accent2 15 3" xfId="1121"/>
    <cellStyle name="Accent2 15 4" xfId="1122"/>
    <cellStyle name="Accent2 15 5" xfId="1123"/>
    <cellStyle name="Accent2 15 6" xfId="1124"/>
    <cellStyle name="Accent2 15 7" xfId="1125"/>
    <cellStyle name="Accent2 16" xfId="1126"/>
    <cellStyle name="Accent2 17" xfId="1127"/>
    <cellStyle name="Accent2 18" xfId="1128"/>
    <cellStyle name="Accent2 19" xfId="1129"/>
    <cellStyle name="Accent2 2" xfId="1130"/>
    <cellStyle name="Accent2 2 2" xfId="1131"/>
    <cellStyle name="Accent2 2 2 2" xfId="1132"/>
    <cellStyle name="Accent2 2 3" xfId="1133"/>
    <cellStyle name="Accent2 20" xfId="1134"/>
    <cellStyle name="Accent2 21" xfId="1135"/>
    <cellStyle name="Accent2 22" xfId="1136"/>
    <cellStyle name="Accent2 3" xfId="1137"/>
    <cellStyle name="Accent2 3 2" xfId="1138"/>
    <cellStyle name="Accent2 3 3" xfId="1139"/>
    <cellStyle name="Accent2 4 2" xfId="1140"/>
    <cellStyle name="Accent2 4 3" xfId="1141"/>
    <cellStyle name="Accent2 5 2" xfId="1142"/>
    <cellStyle name="Accent2 5 3" xfId="1143"/>
    <cellStyle name="Accent2 6 2" xfId="1144"/>
    <cellStyle name="Accent2 6 3" xfId="1145"/>
    <cellStyle name="Accent2 7 2" xfId="1146"/>
    <cellStyle name="Accent2 7 3" xfId="1147"/>
    <cellStyle name="Accent2 8 2" xfId="1148"/>
    <cellStyle name="Accent2 8 3" xfId="1149"/>
    <cellStyle name="Accent2 9 2" xfId="1150"/>
    <cellStyle name="Accent2 9 3" xfId="1151"/>
    <cellStyle name="Accent3 10 2" xfId="1152"/>
    <cellStyle name="Accent3 10 3" xfId="1153"/>
    <cellStyle name="Accent3 11 2" xfId="1154"/>
    <cellStyle name="Accent3 11 3" xfId="1155"/>
    <cellStyle name="Accent3 12 2" xfId="1156"/>
    <cellStyle name="Accent3 12 3" xfId="1157"/>
    <cellStyle name="Accent3 13 2" xfId="1158"/>
    <cellStyle name="Accent3 13 3" xfId="1159"/>
    <cellStyle name="Accent3 14 2" xfId="1160"/>
    <cellStyle name="Accent3 14 3" xfId="1161"/>
    <cellStyle name="Accent3 15" xfId="1162"/>
    <cellStyle name="Accent3 15 2" xfId="1163"/>
    <cellStyle name="Accent3 15 3" xfId="1164"/>
    <cellStyle name="Accent3 15 4" xfId="1165"/>
    <cellStyle name="Accent3 15 5" xfId="1166"/>
    <cellStyle name="Accent3 15 6" xfId="1167"/>
    <cellStyle name="Accent3 15 7" xfId="1168"/>
    <cellStyle name="Accent3 16" xfId="1169"/>
    <cellStyle name="Accent3 17" xfId="1170"/>
    <cellStyle name="Accent3 18" xfId="1171"/>
    <cellStyle name="Accent3 19" xfId="1172"/>
    <cellStyle name="Accent3 2" xfId="1173"/>
    <cellStyle name="Accent3 2 2" xfId="1174"/>
    <cellStyle name="Accent3 2 2 2" xfId="1175"/>
    <cellStyle name="Accent3 2 3" xfId="1176"/>
    <cellStyle name="Accent3 20" xfId="1177"/>
    <cellStyle name="Accent3 21" xfId="1178"/>
    <cellStyle name="Accent3 22" xfId="1179"/>
    <cellStyle name="Accent3 3" xfId="1180"/>
    <cellStyle name="Accent3 3 2" xfId="1181"/>
    <cellStyle name="Accent3 3 3" xfId="1182"/>
    <cellStyle name="Accent3 4 2" xfId="1183"/>
    <cellStyle name="Accent3 4 3" xfId="1184"/>
    <cellStyle name="Accent3 5 2" xfId="1185"/>
    <cellStyle name="Accent3 5 3" xfId="1186"/>
    <cellStyle name="Accent3 6 2" xfId="1187"/>
    <cellStyle name="Accent3 6 3" xfId="1188"/>
    <cellStyle name="Accent3 7 2" xfId="1189"/>
    <cellStyle name="Accent3 7 3" xfId="1190"/>
    <cellStyle name="Accent3 8 2" xfId="1191"/>
    <cellStyle name="Accent3 8 3" xfId="1192"/>
    <cellStyle name="Accent3 9 2" xfId="1193"/>
    <cellStyle name="Accent3 9 3" xfId="1194"/>
    <cellStyle name="Accent4 10 2" xfId="1195"/>
    <cellStyle name="Accent4 10 3" xfId="1196"/>
    <cellStyle name="Accent4 11 2" xfId="1197"/>
    <cellStyle name="Accent4 11 3" xfId="1198"/>
    <cellStyle name="Accent4 12 2" xfId="1199"/>
    <cellStyle name="Accent4 12 3" xfId="1200"/>
    <cellStyle name="Accent4 13 2" xfId="1201"/>
    <cellStyle name="Accent4 13 3" xfId="1202"/>
    <cellStyle name="Accent4 14 2" xfId="1203"/>
    <cellStyle name="Accent4 14 3" xfId="1204"/>
    <cellStyle name="Accent4 15" xfId="1205"/>
    <cellStyle name="Accent4 15 2" xfId="1206"/>
    <cellStyle name="Accent4 15 3" xfId="1207"/>
    <cellStyle name="Accent4 15 4" xfId="1208"/>
    <cellStyle name="Accent4 15 5" xfId="1209"/>
    <cellStyle name="Accent4 15 6" xfId="1210"/>
    <cellStyle name="Accent4 15 7" xfId="1211"/>
    <cellStyle name="Accent4 16" xfId="1212"/>
    <cellStyle name="Accent4 17" xfId="1213"/>
    <cellStyle name="Accent4 18" xfId="1214"/>
    <cellStyle name="Accent4 19" xfId="1215"/>
    <cellStyle name="Accent4 2" xfId="1216"/>
    <cellStyle name="Accent4 2 2" xfId="1217"/>
    <cellStyle name="Accent4 2 2 2" xfId="1218"/>
    <cellStyle name="Accent4 2 3" xfId="1219"/>
    <cellStyle name="Accent4 20" xfId="1220"/>
    <cellStyle name="Accent4 21" xfId="1221"/>
    <cellStyle name="Accent4 22" xfId="1222"/>
    <cellStyle name="Accent4 3" xfId="1223"/>
    <cellStyle name="Accent4 3 2" xfId="1224"/>
    <cellStyle name="Accent4 3 3" xfId="1225"/>
    <cellStyle name="Accent4 4 2" xfId="1226"/>
    <cellStyle name="Accent4 4 3" xfId="1227"/>
    <cellStyle name="Accent4 5 2" xfId="1228"/>
    <cellStyle name="Accent4 5 3" xfId="1229"/>
    <cellStyle name="Accent4 6 2" xfId="1230"/>
    <cellStyle name="Accent4 6 3" xfId="1231"/>
    <cellStyle name="Accent4 7 2" xfId="1232"/>
    <cellStyle name="Accent4 7 3" xfId="1233"/>
    <cellStyle name="Accent4 8 2" xfId="1234"/>
    <cellStyle name="Accent4 8 3" xfId="1235"/>
    <cellStyle name="Accent4 9 2" xfId="1236"/>
    <cellStyle name="Accent4 9 3" xfId="1237"/>
    <cellStyle name="Accent5 10 2" xfId="1238"/>
    <cellStyle name="Accent5 10 3" xfId="1239"/>
    <cellStyle name="Accent5 11 2" xfId="1240"/>
    <cellStyle name="Accent5 11 3" xfId="1241"/>
    <cellStyle name="Accent5 12 2" xfId="1242"/>
    <cellStyle name="Accent5 12 3" xfId="1243"/>
    <cellStyle name="Accent5 13 2" xfId="1244"/>
    <cellStyle name="Accent5 13 3" xfId="1245"/>
    <cellStyle name="Accent5 14 2" xfId="1246"/>
    <cellStyle name="Accent5 14 3" xfId="1247"/>
    <cellStyle name="Accent5 15" xfId="1248"/>
    <cellStyle name="Accent5 15 2" xfId="1249"/>
    <cellStyle name="Accent5 15 3" xfId="1250"/>
    <cellStyle name="Accent5 15 4" xfId="1251"/>
    <cellStyle name="Accent5 15 5" xfId="1252"/>
    <cellStyle name="Accent5 15 6" xfId="1253"/>
    <cellStyle name="Accent5 15 7" xfId="1254"/>
    <cellStyle name="Accent5 16" xfId="1255"/>
    <cellStyle name="Accent5 17" xfId="1256"/>
    <cellStyle name="Accent5 18" xfId="1257"/>
    <cellStyle name="Accent5 19" xfId="1258"/>
    <cellStyle name="Accent5 2" xfId="1259"/>
    <cellStyle name="Accent5 2 2" xfId="1260"/>
    <cellStyle name="Accent5 2 2 2" xfId="1261"/>
    <cellStyle name="Accent5 2 3" xfId="1262"/>
    <cellStyle name="Accent5 20" xfId="1263"/>
    <cellStyle name="Accent5 21" xfId="1264"/>
    <cellStyle name="Accent5 22" xfId="1265"/>
    <cellStyle name="Accent5 3" xfId="1266"/>
    <cellStyle name="Accent5 3 2" xfId="1267"/>
    <cellStyle name="Accent5 3 3" xfId="1268"/>
    <cellStyle name="Accent5 4 2" xfId="1269"/>
    <cellStyle name="Accent5 4 3" xfId="1270"/>
    <cellStyle name="Accent5 5 2" xfId="1271"/>
    <cellStyle name="Accent5 5 3" xfId="1272"/>
    <cellStyle name="Accent5 6 2" xfId="1273"/>
    <cellStyle name="Accent5 6 3" xfId="1274"/>
    <cellStyle name="Accent5 7 2" xfId="1275"/>
    <cellStyle name="Accent5 7 3" xfId="1276"/>
    <cellStyle name="Accent5 8 2" xfId="1277"/>
    <cellStyle name="Accent5 8 3" xfId="1278"/>
    <cellStyle name="Accent5 9 2" xfId="1279"/>
    <cellStyle name="Accent5 9 3" xfId="1280"/>
    <cellStyle name="Accent6 10 2" xfId="1281"/>
    <cellStyle name="Accent6 10 3" xfId="1282"/>
    <cellStyle name="Accent6 11 2" xfId="1283"/>
    <cellStyle name="Accent6 11 3" xfId="1284"/>
    <cellStyle name="Accent6 12 2" xfId="1285"/>
    <cellStyle name="Accent6 12 3" xfId="1286"/>
    <cellStyle name="Accent6 13 2" xfId="1287"/>
    <cellStyle name="Accent6 13 3" xfId="1288"/>
    <cellStyle name="Accent6 14 2" xfId="1289"/>
    <cellStyle name="Accent6 14 3" xfId="1290"/>
    <cellStyle name="Accent6 15" xfId="1291"/>
    <cellStyle name="Accent6 15 2" xfId="1292"/>
    <cellStyle name="Accent6 15 3" xfId="1293"/>
    <cellStyle name="Accent6 15 4" xfId="1294"/>
    <cellStyle name="Accent6 15 5" xfId="1295"/>
    <cellStyle name="Accent6 15 6" xfId="1296"/>
    <cellStyle name="Accent6 15 7" xfId="1297"/>
    <cellStyle name="Accent6 16" xfId="1298"/>
    <cellStyle name="Accent6 17" xfId="1299"/>
    <cellStyle name="Accent6 18" xfId="1300"/>
    <cellStyle name="Accent6 19" xfId="1301"/>
    <cellStyle name="Accent6 2" xfId="1302"/>
    <cellStyle name="Accent6 2 2" xfId="1303"/>
    <cellStyle name="Accent6 2 2 2" xfId="1304"/>
    <cellStyle name="Accent6 2 3" xfId="1305"/>
    <cellStyle name="Accent6 20" xfId="1306"/>
    <cellStyle name="Accent6 21" xfId="1307"/>
    <cellStyle name="Accent6 22" xfId="1308"/>
    <cellStyle name="Accent6 3" xfId="1309"/>
    <cellStyle name="Accent6 3 2" xfId="1310"/>
    <cellStyle name="Accent6 3 3" xfId="1311"/>
    <cellStyle name="Accent6 4 2" xfId="1312"/>
    <cellStyle name="Accent6 4 3" xfId="1313"/>
    <cellStyle name="Accent6 5 2" xfId="1314"/>
    <cellStyle name="Accent6 5 3" xfId="1315"/>
    <cellStyle name="Accent6 6 2" xfId="1316"/>
    <cellStyle name="Accent6 6 3" xfId="1317"/>
    <cellStyle name="Accent6 7 2" xfId="1318"/>
    <cellStyle name="Accent6 7 3" xfId="1319"/>
    <cellStyle name="Accent6 8 2" xfId="1320"/>
    <cellStyle name="Accent6 8 3" xfId="1321"/>
    <cellStyle name="Accent6 9 2" xfId="1322"/>
    <cellStyle name="Accent6 9 3" xfId="1323"/>
    <cellStyle name="Bad 10 2" xfId="1324"/>
    <cellStyle name="Bad 10 3" xfId="1325"/>
    <cellStyle name="Bad 11 2" xfId="1326"/>
    <cellStyle name="Bad 11 3" xfId="1327"/>
    <cellStyle name="Bad 12 2" xfId="1328"/>
    <cellStyle name="Bad 12 3" xfId="1329"/>
    <cellStyle name="Bad 13 2" xfId="1330"/>
    <cellStyle name="Bad 13 3" xfId="1331"/>
    <cellStyle name="Bad 14 2" xfId="1332"/>
    <cellStyle name="Bad 14 3" xfId="1333"/>
    <cellStyle name="Bad 15" xfId="1334"/>
    <cellStyle name="Bad 15 2" xfId="1335"/>
    <cellStyle name="Bad 15 3" xfId="1336"/>
    <cellStyle name="Bad 15 4" xfId="1337"/>
    <cellStyle name="Bad 15 5" xfId="1338"/>
    <cellStyle name="Bad 15 6" xfId="1339"/>
    <cellStyle name="Bad 15 7" xfId="1340"/>
    <cellStyle name="Bad 16" xfId="1341"/>
    <cellStyle name="Bad 17" xfId="1342"/>
    <cellStyle name="Bad 18" xfId="1343"/>
    <cellStyle name="Bad 19" xfId="1344"/>
    <cellStyle name="Bad 2" xfId="1345"/>
    <cellStyle name="Bad 2 2" xfId="1346"/>
    <cellStyle name="Bad 2 2 2" xfId="1347"/>
    <cellStyle name="Bad 2 3" xfId="1348"/>
    <cellStyle name="Bad 20" xfId="1349"/>
    <cellStyle name="Bad 21" xfId="1350"/>
    <cellStyle name="Bad 22" xfId="1351"/>
    <cellStyle name="Bad 3" xfId="1352"/>
    <cellStyle name="Bad 3 2" xfId="1353"/>
    <cellStyle name="Bad 3 3" xfId="1354"/>
    <cellStyle name="Bad 4 2" xfId="1355"/>
    <cellStyle name="Bad 4 3" xfId="1356"/>
    <cellStyle name="Bad 5 2" xfId="1357"/>
    <cellStyle name="Bad 5 3" xfId="1358"/>
    <cellStyle name="Bad 6 2" xfId="1359"/>
    <cellStyle name="Bad 6 3" xfId="1360"/>
    <cellStyle name="Bad 7 2" xfId="1361"/>
    <cellStyle name="Bad 7 3" xfId="1362"/>
    <cellStyle name="Bad 8 2" xfId="1363"/>
    <cellStyle name="Bad 8 3" xfId="1364"/>
    <cellStyle name="Bad 9 2" xfId="1365"/>
    <cellStyle name="Bad 9 3" xfId="1366"/>
    <cellStyle name="Calculation" xfId="2" builtinId="22"/>
    <cellStyle name="Calculation 10 2" xfId="1367"/>
    <cellStyle name="Calculation 10 3" xfId="1368"/>
    <cellStyle name="Calculation 11 2" xfId="1369"/>
    <cellStyle name="Calculation 11 3" xfId="1370"/>
    <cellStyle name="Calculation 12 2" xfId="1371"/>
    <cellStyle name="Calculation 12 3" xfId="1372"/>
    <cellStyle name="Calculation 13 2" xfId="1373"/>
    <cellStyle name="Calculation 13 3" xfId="1374"/>
    <cellStyle name="Calculation 14 2" xfId="1375"/>
    <cellStyle name="Calculation 14 3" xfId="1376"/>
    <cellStyle name="Calculation 15" xfId="1377"/>
    <cellStyle name="Calculation 15 2" xfId="1378"/>
    <cellStyle name="Calculation 15 3" xfId="1379"/>
    <cellStyle name="Calculation 15 4" xfId="1380"/>
    <cellStyle name="Calculation 15 5" xfId="1381"/>
    <cellStyle name="Calculation 15 6" xfId="1382"/>
    <cellStyle name="Calculation 15 7" xfId="1383"/>
    <cellStyle name="Calculation 16" xfId="1384"/>
    <cellStyle name="Calculation 17" xfId="1385"/>
    <cellStyle name="Calculation 18" xfId="1386"/>
    <cellStyle name="Calculation 19" xfId="1387"/>
    <cellStyle name="Calculation 2" xfId="1388"/>
    <cellStyle name="Calculation 2 2" xfId="1389"/>
    <cellStyle name="Calculation 2 2 2" xfId="1390"/>
    <cellStyle name="Calculation 2 3" xfId="1391"/>
    <cellStyle name="Calculation 20" xfId="1392"/>
    <cellStyle name="Calculation 21" xfId="1393"/>
    <cellStyle name="Calculation 22" xfId="1394"/>
    <cellStyle name="Calculation 3" xfId="1395"/>
    <cellStyle name="Calculation 3 2" xfId="1396"/>
    <cellStyle name="Calculation 3 3" xfId="1397"/>
    <cellStyle name="Calculation 4 2" xfId="1398"/>
    <cellStyle name="Calculation 4 3" xfId="1399"/>
    <cellStyle name="Calculation 5 2" xfId="1400"/>
    <cellStyle name="Calculation 5 3" xfId="1401"/>
    <cellStyle name="Calculation 6 2" xfId="1402"/>
    <cellStyle name="Calculation 6 3" xfId="1403"/>
    <cellStyle name="Calculation 7 2" xfId="1404"/>
    <cellStyle name="Calculation 7 3" xfId="1405"/>
    <cellStyle name="Calculation 8 2" xfId="1406"/>
    <cellStyle name="Calculation 8 3" xfId="1407"/>
    <cellStyle name="Calculation 9 2" xfId="1408"/>
    <cellStyle name="Calculation 9 3" xfId="1409"/>
    <cellStyle name="Check Cell 10 2" xfId="1410"/>
    <cellStyle name="Check Cell 10 3" xfId="1411"/>
    <cellStyle name="Check Cell 11 2" xfId="1412"/>
    <cellStyle name="Check Cell 11 3" xfId="1413"/>
    <cellStyle name="Check Cell 12 2" xfId="1414"/>
    <cellStyle name="Check Cell 12 3" xfId="1415"/>
    <cellStyle name="Check Cell 13 2" xfId="1416"/>
    <cellStyle name="Check Cell 13 3" xfId="1417"/>
    <cellStyle name="Check Cell 14 2" xfId="1418"/>
    <cellStyle name="Check Cell 14 3" xfId="1419"/>
    <cellStyle name="Check Cell 15" xfId="1420"/>
    <cellStyle name="Check Cell 15 2" xfId="1421"/>
    <cellStyle name="Check Cell 15 3" xfId="1422"/>
    <cellStyle name="Check Cell 15 4" xfId="1423"/>
    <cellStyle name="Check Cell 15 5" xfId="1424"/>
    <cellStyle name="Check Cell 15 6" xfId="1425"/>
    <cellStyle name="Check Cell 15 7" xfId="1426"/>
    <cellStyle name="Check Cell 16" xfId="1427"/>
    <cellStyle name="Check Cell 17" xfId="1428"/>
    <cellStyle name="Check Cell 18" xfId="1429"/>
    <cellStyle name="Check Cell 19" xfId="1430"/>
    <cellStyle name="Check Cell 2" xfId="1431"/>
    <cellStyle name="Check Cell 2 2" xfId="1432"/>
    <cellStyle name="Check Cell 2 2 2" xfId="1433"/>
    <cellStyle name="Check Cell 2 3" xfId="1434"/>
    <cellStyle name="Check Cell 20" xfId="1435"/>
    <cellStyle name="Check Cell 21" xfId="1436"/>
    <cellStyle name="Check Cell 22" xfId="1437"/>
    <cellStyle name="Check Cell 3" xfId="1438"/>
    <cellStyle name="Check Cell 3 2" xfId="1439"/>
    <cellStyle name="Check Cell 3 3" xfId="1440"/>
    <cellStyle name="Check Cell 4 2" xfId="1441"/>
    <cellStyle name="Check Cell 4 3" xfId="1442"/>
    <cellStyle name="Check Cell 5 2" xfId="1443"/>
    <cellStyle name="Check Cell 5 3" xfId="1444"/>
    <cellStyle name="Check Cell 6 2" xfId="1445"/>
    <cellStyle name="Check Cell 6 3" xfId="1446"/>
    <cellStyle name="Check Cell 7 2" xfId="1447"/>
    <cellStyle name="Check Cell 7 3" xfId="1448"/>
    <cellStyle name="Check Cell 8 2" xfId="1449"/>
    <cellStyle name="Check Cell 8 3" xfId="1450"/>
    <cellStyle name="Check Cell 9 2" xfId="1451"/>
    <cellStyle name="Check Cell 9 3" xfId="1452"/>
    <cellStyle name="Comma 10" xfId="1453"/>
    <cellStyle name="Comma 10 10" xfId="1454"/>
    <cellStyle name="Comma 10 10 2" xfId="1455"/>
    <cellStyle name="Comma 10 11" xfId="1456"/>
    <cellStyle name="Comma 10 12" xfId="1457"/>
    <cellStyle name="Comma 10 13" xfId="1458"/>
    <cellStyle name="Comma 10 14" xfId="1459"/>
    <cellStyle name="Comma 10 15" xfId="1460"/>
    <cellStyle name="Comma 10 16" xfId="1461"/>
    <cellStyle name="Comma 10 17" xfId="1462"/>
    <cellStyle name="Comma 10 18" xfId="1463"/>
    <cellStyle name="Comma 10 19" xfId="1464"/>
    <cellStyle name="Comma 10 2" xfId="1465"/>
    <cellStyle name="Comma 10 2 2" xfId="1466"/>
    <cellStyle name="Comma 10 2 3" xfId="1467"/>
    <cellStyle name="Comma 10 3" xfId="1468"/>
    <cellStyle name="Comma 10 3 2" xfId="1469"/>
    <cellStyle name="Comma 10 4" xfId="1470"/>
    <cellStyle name="Comma 10 4 2" xfId="1471"/>
    <cellStyle name="Comma 10 5" xfId="1472"/>
    <cellStyle name="Comma 10 5 2" xfId="1473"/>
    <cellStyle name="Comma 10 6" xfId="1474"/>
    <cellStyle name="Comma 10 7" xfId="1475"/>
    <cellStyle name="Comma 10 8" xfId="1476"/>
    <cellStyle name="Comma 10 9" xfId="1477"/>
    <cellStyle name="Comma 11" xfId="1478"/>
    <cellStyle name="Comma 11 2" xfId="1479"/>
    <cellStyle name="Comma 11 2 10" xfId="1480"/>
    <cellStyle name="Comma 11 2 2" xfId="1481"/>
    <cellStyle name="Comma 11 2 3" xfId="1482"/>
    <cellStyle name="Comma 11 2 4" xfId="1483"/>
    <cellStyle name="Comma 11 2 5" xfId="1484"/>
    <cellStyle name="Comma 11 2 6" xfId="1485"/>
    <cellStyle name="Comma 11 2 7" xfId="1486"/>
    <cellStyle name="Comma 11 2 8" xfId="1487"/>
    <cellStyle name="Comma 11 2 9" xfId="1488"/>
    <cellStyle name="Comma 11 3" xfId="1489"/>
    <cellStyle name="Comma 11 3 10" xfId="1490"/>
    <cellStyle name="Comma 11 3 2" xfId="1491"/>
    <cellStyle name="Comma 11 3 3" xfId="1492"/>
    <cellStyle name="Comma 11 3 4" xfId="1493"/>
    <cellStyle name="Comma 11 3 5" xfId="1494"/>
    <cellStyle name="Comma 11 3 6" xfId="1495"/>
    <cellStyle name="Comma 11 3 7" xfId="1496"/>
    <cellStyle name="Comma 11 3 8" xfId="1497"/>
    <cellStyle name="Comma 11 3 9" xfId="1498"/>
    <cellStyle name="Comma 11 4" xfId="1499"/>
    <cellStyle name="Comma 11 4 10" xfId="1500"/>
    <cellStyle name="Comma 11 4 2" xfId="1501"/>
    <cellStyle name="Comma 11 4 3" xfId="1502"/>
    <cellStyle name="Comma 11 4 4" xfId="1503"/>
    <cellStyle name="Comma 11 4 5" xfId="1504"/>
    <cellStyle name="Comma 11 4 6" xfId="1505"/>
    <cellStyle name="Comma 11 4 7" xfId="1506"/>
    <cellStyle name="Comma 11 4 8" xfId="1507"/>
    <cellStyle name="Comma 11 4 9" xfId="1508"/>
    <cellStyle name="Comma 11 5" xfId="1509"/>
    <cellStyle name="Comma 11 5 10" xfId="1510"/>
    <cellStyle name="Comma 11 5 2" xfId="1511"/>
    <cellStyle name="Comma 11 5 3" xfId="1512"/>
    <cellStyle name="Comma 11 5 4" xfId="1513"/>
    <cellStyle name="Comma 11 5 5" xfId="1514"/>
    <cellStyle name="Comma 11 5 6" xfId="1515"/>
    <cellStyle name="Comma 11 5 7" xfId="1516"/>
    <cellStyle name="Comma 11 5 8" xfId="1517"/>
    <cellStyle name="Comma 11 5 9" xfId="1518"/>
    <cellStyle name="Comma 11 6" xfId="1519"/>
    <cellStyle name="Comma 11 6 10" xfId="1520"/>
    <cellStyle name="Comma 11 6 2" xfId="1521"/>
    <cellStyle name="Comma 11 6 3" xfId="1522"/>
    <cellStyle name="Comma 11 6 4" xfId="1523"/>
    <cellStyle name="Comma 11 6 5" xfId="1524"/>
    <cellStyle name="Comma 11 6 6" xfId="1525"/>
    <cellStyle name="Comma 11 6 7" xfId="1526"/>
    <cellStyle name="Comma 11 6 8" xfId="1527"/>
    <cellStyle name="Comma 11 6 9" xfId="1528"/>
    <cellStyle name="Comma 11 7" xfId="1529"/>
    <cellStyle name="Comma 11 7 10" xfId="1530"/>
    <cellStyle name="Comma 11 7 2" xfId="1531"/>
    <cellStyle name="Comma 11 7 3" xfId="1532"/>
    <cellStyle name="Comma 11 7 4" xfId="1533"/>
    <cellStyle name="Comma 11 7 5" xfId="1534"/>
    <cellStyle name="Comma 11 7 6" xfId="1535"/>
    <cellStyle name="Comma 11 7 7" xfId="1536"/>
    <cellStyle name="Comma 11 7 8" xfId="1537"/>
    <cellStyle name="Comma 11 7 9" xfId="1538"/>
    <cellStyle name="Comma 11 8" xfId="1539"/>
    <cellStyle name="Comma 11 9" xfId="1540"/>
    <cellStyle name="Comma 12" xfId="1541"/>
    <cellStyle name="Comma 12 2" xfId="1542"/>
    <cellStyle name="Comma 12 3" xfId="1543"/>
    <cellStyle name="Comma 13" xfId="1544"/>
    <cellStyle name="Comma 13 2" xfId="1545"/>
    <cellStyle name="Comma 13 3" xfId="1546"/>
    <cellStyle name="Comma 14" xfId="1547"/>
    <cellStyle name="Comma 14 2" xfId="1548"/>
    <cellStyle name="Comma 14 3" xfId="1549"/>
    <cellStyle name="Comma 15" xfId="1550"/>
    <cellStyle name="Comma 15 2" xfId="1551"/>
    <cellStyle name="Comma 16" xfId="1552"/>
    <cellStyle name="Comma 16 2" xfId="1553"/>
    <cellStyle name="Comma 17" xfId="1554"/>
    <cellStyle name="Comma 17 2" xfId="1555"/>
    <cellStyle name="Comma 18" xfId="1556"/>
    <cellStyle name="Comma 18 2" xfId="1557"/>
    <cellStyle name="Comma 19" xfId="1558"/>
    <cellStyle name="Comma 19 2" xfId="1559"/>
    <cellStyle name="Comma 2" xfId="7"/>
    <cellStyle name="Comma 2 10" xfId="1560"/>
    <cellStyle name="Comma 2 11" xfId="1561"/>
    <cellStyle name="Comma 2 12" xfId="1562"/>
    <cellStyle name="Comma 2 13" xfId="1563"/>
    <cellStyle name="Comma 2 14" xfId="1564"/>
    <cellStyle name="Comma 2 15" xfId="1565"/>
    <cellStyle name="Comma 2 16" xfId="1566"/>
    <cellStyle name="Comma 2 17" xfId="1567"/>
    <cellStyle name="Comma 2 18" xfId="1568"/>
    <cellStyle name="Comma 2 19" xfId="1569"/>
    <cellStyle name="Comma 2 2" xfId="1570"/>
    <cellStyle name="Comma 2 2 10" xfId="1571"/>
    <cellStyle name="Comma 2 2 11" xfId="1572"/>
    <cellStyle name="Comma 2 2 12" xfId="1573"/>
    <cellStyle name="Comma 2 2 13" xfId="1574"/>
    <cellStyle name="Comma 2 2 14" xfId="1575"/>
    <cellStyle name="Comma 2 2 15" xfId="1576"/>
    <cellStyle name="Comma 2 2 16" xfId="1577"/>
    <cellStyle name="Comma 2 2 17" xfId="1578"/>
    <cellStyle name="Comma 2 2 18" xfId="1579"/>
    <cellStyle name="Comma 2 2 19" xfId="1580"/>
    <cellStyle name="Comma 2 2 2" xfId="1581"/>
    <cellStyle name="Comma 2 2 2 2" xfId="1582"/>
    <cellStyle name="Comma 2 2 2 3" xfId="1583"/>
    <cellStyle name="Comma 2 2 2 4" xfId="1584"/>
    <cellStyle name="Comma 2 2 2 5" xfId="1585"/>
    <cellStyle name="Comma 2 2 2 6" xfId="1586"/>
    <cellStyle name="Comma 2 2 20" xfId="1587"/>
    <cellStyle name="Comma 2 2 21" xfId="1588"/>
    <cellStyle name="Comma 2 2 22" xfId="1589"/>
    <cellStyle name="Comma 2 2 23" xfId="1590"/>
    <cellStyle name="Comma 2 2 24" xfId="1591"/>
    <cellStyle name="Comma 2 2 25" xfId="1592"/>
    <cellStyle name="Comma 2 2 26" xfId="1593"/>
    <cellStyle name="Comma 2 2 27" xfId="1594"/>
    <cellStyle name="Comma 2 2 28" xfId="1595"/>
    <cellStyle name="Comma 2 2 29" xfId="1596"/>
    <cellStyle name="Comma 2 2 3" xfId="1597"/>
    <cellStyle name="Comma 2 2 30" xfId="1598"/>
    <cellStyle name="Comma 2 2 31" xfId="1599"/>
    <cellStyle name="Comma 2 2 32" xfId="1600"/>
    <cellStyle name="Comma 2 2 4" xfId="1601"/>
    <cellStyle name="Comma 2 2 5" xfId="1602"/>
    <cellStyle name="Comma 2 2 6" xfId="1603"/>
    <cellStyle name="Comma 2 2 7" xfId="1604"/>
    <cellStyle name="Comma 2 2 8" xfId="1605"/>
    <cellStyle name="Comma 2 2 9" xfId="1606"/>
    <cellStyle name="Comma 2 20" xfId="1607"/>
    <cellStyle name="Comma 2 21" xfId="1608"/>
    <cellStyle name="Comma 2 22" xfId="1609"/>
    <cellStyle name="Comma 2 23" xfId="1610"/>
    <cellStyle name="Comma 2 24" xfId="1611"/>
    <cellStyle name="Comma 2 25" xfId="1612"/>
    <cellStyle name="Comma 2 26" xfId="1613"/>
    <cellStyle name="Comma 2 27" xfId="1614"/>
    <cellStyle name="Comma 2 28" xfId="1615"/>
    <cellStyle name="Comma 2 29" xfId="1616"/>
    <cellStyle name="Comma 2 3" xfId="1617"/>
    <cellStyle name="Comma 2 3 10" xfId="1618"/>
    <cellStyle name="Comma 2 3 11" xfId="1619"/>
    <cellStyle name="Comma 2 3 12" xfId="1620"/>
    <cellStyle name="Comma 2 3 13" xfId="1621"/>
    <cellStyle name="Comma 2 3 2" xfId="1622"/>
    <cellStyle name="Comma 2 3 2 2" xfId="1623"/>
    <cellStyle name="Comma 2 3 2 3" xfId="1624"/>
    <cellStyle name="Comma 2 3 2 4" xfId="1625"/>
    <cellStyle name="Comma 2 3 2 5" xfId="1626"/>
    <cellStyle name="Comma 2 3 3" xfId="1627"/>
    <cellStyle name="Comma 2 3 3 2" xfId="1628"/>
    <cellStyle name="Comma 2 3 4" xfId="1629"/>
    <cellStyle name="Comma 2 3 5" xfId="1630"/>
    <cellStyle name="Comma 2 3 6" xfId="1631"/>
    <cellStyle name="Comma 2 3 7" xfId="1632"/>
    <cellStyle name="Comma 2 3 8" xfId="1633"/>
    <cellStyle name="Comma 2 3 9" xfId="1634"/>
    <cellStyle name="Comma 2 30" xfId="1635"/>
    <cellStyle name="Comma 2 31" xfId="1636"/>
    <cellStyle name="Comma 2 32" xfId="1637"/>
    <cellStyle name="Comma 2 33" xfId="1638"/>
    <cellStyle name="Comma 2 34" xfId="1639"/>
    <cellStyle name="Comma 2 35" xfId="1640"/>
    <cellStyle name="Comma 2 36" xfId="1641"/>
    <cellStyle name="Comma 2 37" xfId="1642"/>
    <cellStyle name="Comma 2 38" xfId="1643"/>
    <cellStyle name="Comma 2 39" xfId="1644"/>
    <cellStyle name="Comma 2 4" xfId="1645"/>
    <cellStyle name="Comma 2 4 2" xfId="1646"/>
    <cellStyle name="Comma 2 40" xfId="1647"/>
    <cellStyle name="Comma 2 41" xfId="1648"/>
    <cellStyle name="Comma 2 42" xfId="1649"/>
    <cellStyle name="Comma 2 43" xfId="1650"/>
    <cellStyle name="Comma 2 43 2" xfId="1651"/>
    <cellStyle name="Comma 2 44" xfId="1652"/>
    <cellStyle name="Comma 2 44 2" xfId="1653"/>
    <cellStyle name="Comma 2 45" xfId="1654"/>
    <cellStyle name="Comma 2 45 2" xfId="1655"/>
    <cellStyle name="Comma 2 46" xfId="1656"/>
    <cellStyle name="Comma 2 46 2" xfId="1657"/>
    <cellStyle name="Comma 2 47" xfId="1658"/>
    <cellStyle name="Comma 2 47 2" xfId="1659"/>
    <cellStyle name="Comma 2 48" xfId="1660"/>
    <cellStyle name="Comma 2 48 2" xfId="1661"/>
    <cellStyle name="Comma 2 49" xfId="1662"/>
    <cellStyle name="Comma 2 49 2" xfId="1663"/>
    <cellStyle name="Comma 2 5" xfId="1664"/>
    <cellStyle name="Comma 2 50" xfId="1665"/>
    <cellStyle name="Comma 2 50 2" xfId="1666"/>
    <cellStyle name="Comma 2 51" xfId="1667"/>
    <cellStyle name="Comma 2 51 2" xfId="1668"/>
    <cellStyle name="Comma 2 52" xfId="1669"/>
    <cellStyle name="Comma 2 52 2" xfId="1670"/>
    <cellStyle name="Comma 2 53" xfId="1671"/>
    <cellStyle name="Comma 2 53 2" xfId="1672"/>
    <cellStyle name="Comma 2 54" xfId="1673"/>
    <cellStyle name="Comma 2 54 2" xfId="1674"/>
    <cellStyle name="Comma 2 55" xfId="1675"/>
    <cellStyle name="Comma 2 55 2" xfId="1676"/>
    <cellStyle name="Comma 2 56" xfId="1677"/>
    <cellStyle name="Comma 2 56 2" xfId="1678"/>
    <cellStyle name="Comma 2 57" xfId="1679"/>
    <cellStyle name="Comma 2 6" xfId="1680"/>
    <cellStyle name="Comma 2 7" xfId="1681"/>
    <cellStyle name="Comma 2 8" xfId="1682"/>
    <cellStyle name="Comma 2 9" xfId="1683"/>
    <cellStyle name="Comma 20" xfId="1684"/>
    <cellStyle name="Comma 20 2" xfId="1685"/>
    <cellStyle name="Comma 21" xfId="1686"/>
    <cellStyle name="Comma 21 2" xfId="1687"/>
    <cellStyle name="Comma 22" xfId="1688"/>
    <cellStyle name="Comma 22 2" xfId="1689"/>
    <cellStyle name="Comma 23" xfId="1690"/>
    <cellStyle name="Comma 24" xfId="1691"/>
    <cellStyle name="Comma 25" xfId="1692"/>
    <cellStyle name="Comma 26" xfId="1693"/>
    <cellStyle name="Comma 27" xfId="1694"/>
    <cellStyle name="Comma 28" xfId="1695"/>
    <cellStyle name="Comma 29" xfId="1696"/>
    <cellStyle name="Comma 3" xfId="8"/>
    <cellStyle name="Comma 3 10" xfId="1697"/>
    <cellStyle name="Comma 3 11" xfId="1698"/>
    <cellStyle name="Comma 3 12" xfId="1699"/>
    <cellStyle name="Comma 3 13" xfId="1700"/>
    <cellStyle name="Comma 3 14" xfId="1701"/>
    <cellStyle name="Comma 3 15" xfId="1702"/>
    <cellStyle name="Comma 3 16" xfId="1703"/>
    <cellStyle name="Comma 3 17" xfId="1704"/>
    <cellStyle name="Comma 3 18" xfId="1705"/>
    <cellStyle name="Comma 3 19" xfId="1706"/>
    <cellStyle name="Comma 3 2" xfId="1707"/>
    <cellStyle name="Comma 3 20" xfId="1708"/>
    <cellStyle name="Comma 3 21" xfId="1709"/>
    <cellStyle name="Comma 3 22" xfId="1710"/>
    <cellStyle name="Comma 3 23" xfId="1711"/>
    <cellStyle name="Comma 3 24" xfId="1712"/>
    <cellStyle name="Comma 3 25" xfId="1713"/>
    <cellStyle name="Comma 3 26" xfId="1714"/>
    <cellStyle name="Comma 3 27" xfId="1715"/>
    <cellStyle name="Comma 3 28" xfId="1716"/>
    <cellStyle name="Comma 3 29" xfId="1717"/>
    <cellStyle name="Comma 3 3" xfId="1718"/>
    <cellStyle name="Comma 3 3 2" xfId="1719"/>
    <cellStyle name="Comma 3 30" xfId="1720"/>
    <cellStyle name="Comma 3 30 2" xfId="1721"/>
    <cellStyle name="Comma 3 31" xfId="1722"/>
    <cellStyle name="Comma 3 31 2" xfId="1723"/>
    <cellStyle name="Comma 3 32" xfId="1724"/>
    <cellStyle name="Comma 3 32 2" xfId="1725"/>
    <cellStyle name="Comma 3 33" xfId="1726"/>
    <cellStyle name="Comma 3 33 2" xfId="1727"/>
    <cellStyle name="Comma 3 34" xfId="1728"/>
    <cellStyle name="Comma 3 34 2" xfId="1729"/>
    <cellStyle name="Comma 3 35" xfId="1730"/>
    <cellStyle name="Comma 3 35 2" xfId="1731"/>
    <cellStyle name="Comma 3 36" xfId="1732"/>
    <cellStyle name="Comma 3 36 2" xfId="1733"/>
    <cellStyle name="Comma 3 37" xfId="1734"/>
    <cellStyle name="Comma 3 37 2" xfId="1735"/>
    <cellStyle name="Comma 3 38" xfId="1736"/>
    <cellStyle name="Comma 3 38 2" xfId="1737"/>
    <cellStyle name="Comma 3 39" xfId="1738"/>
    <cellStyle name="Comma 3 39 2" xfId="1739"/>
    <cellStyle name="Comma 3 4" xfId="1740"/>
    <cellStyle name="Comma 3 40" xfId="1741"/>
    <cellStyle name="Comma 3 40 2" xfId="1742"/>
    <cellStyle name="Comma 3 41" xfId="1743"/>
    <cellStyle name="Comma 3 41 2" xfId="1744"/>
    <cellStyle name="Comma 3 42" xfId="1745"/>
    <cellStyle name="Comma 3 42 2" xfId="1746"/>
    <cellStyle name="Comma 3 43" xfId="1747"/>
    <cellStyle name="Comma 3 44" xfId="1748"/>
    <cellStyle name="Comma 3 5" xfId="1749"/>
    <cellStyle name="Comma 3 6" xfId="1750"/>
    <cellStyle name="Comma 3 7" xfId="1751"/>
    <cellStyle name="Comma 3 8" xfId="1752"/>
    <cellStyle name="Comma 3 9" xfId="1753"/>
    <cellStyle name="Comma 30" xfId="1754"/>
    <cellStyle name="Comma 31" xfId="1755"/>
    <cellStyle name="Comma 31 2" xfId="1756"/>
    <cellStyle name="Comma 31 3" xfId="1757"/>
    <cellStyle name="Comma 31 4" xfId="1758"/>
    <cellStyle name="Comma 31 5" xfId="1759"/>
    <cellStyle name="Comma 31 6" xfId="1760"/>
    <cellStyle name="Comma 31 7" xfId="1761"/>
    <cellStyle name="Comma 32" xfId="1762"/>
    <cellStyle name="Comma 33" xfId="1763"/>
    <cellStyle name="Comma 34" xfId="1764"/>
    <cellStyle name="Comma 35" xfId="1765"/>
    <cellStyle name="Comma 36" xfId="1766"/>
    <cellStyle name="Comma 37" xfId="1767"/>
    <cellStyle name="Comma 38" xfId="1768"/>
    <cellStyle name="Comma 39" xfId="1769"/>
    <cellStyle name="Comma 39 2" xfId="1770"/>
    <cellStyle name="Comma 4" xfId="9"/>
    <cellStyle name="Comma 4 2" xfId="1771"/>
    <cellStyle name="Comma 4 2 2" xfId="1772"/>
    <cellStyle name="Comma 4 3" xfId="1773"/>
    <cellStyle name="Comma 4 4" xfId="1774"/>
    <cellStyle name="Comma 4 5" xfId="1775"/>
    <cellStyle name="Comma 4 6" xfId="1776"/>
    <cellStyle name="Comma 4 7" xfId="1777"/>
    <cellStyle name="Comma 40" xfId="1778"/>
    <cellStyle name="Comma 40 2" xfId="1779"/>
    <cellStyle name="Comma 41" xfId="1780"/>
    <cellStyle name="Comma 41 2" xfId="1781"/>
    <cellStyle name="Comma 42" xfId="1782"/>
    <cellStyle name="Comma 42 2" xfId="1783"/>
    <cellStyle name="Comma 43" xfId="1784"/>
    <cellStyle name="Comma 43 10" xfId="1785"/>
    <cellStyle name="Comma 43 2" xfId="1786"/>
    <cellStyle name="Comma 43 3" xfId="1787"/>
    <cellStyle name="Comma 43 4" xfId="1788"/>
    <cellStyle name="Comma 43 5" xfId="1789"/>
    <cellStyle name="Comma 43 6" xfId="1790"/>
    <cellStyle name="Comma 43 7" xfId="1791"/>
    <cellStyle name="Comma 43 8" xfId="1792"/>
    <cellStyle name="Comma 43 9" xfId="1793"/>
    <cellStyle name="Comma 44" xfId="1794"/>
    <cellStyle name="Comma 44 10" xfId="1795"/>
    <cellStyle name="Comma 44 2" xfId="1796"/>
    <cellStyle name="Comma 44 3" xfId="1797"/>
    <cellStyle name="Comma 44 4" xfId="1798"/>
    <cellStyle name="Comma 44 5" xfId="1799"/>
    <cellStyle name="Comma 44 6" xfId="1800"/>
    <cellStyle name="Comma 44 7" xfId="1801"/>
    <cellStyle name="Comma 44 8" xfId="1802"/>
    <cellStyle name="Comma 44 9" xfId="1803"/>
    <cellStyle name="Comma 45" xfId="1804"/>
    <cellStyle name="Comma 45 10" xfId="1805"/>
    <cellStyle name="Comma 45 2" xfId="1806"/>
    <cellStyle name="Comma 45 3" xfId="1807"/>
    <cellStyle name="Comma 45 4" xfId="1808"/>
    <cellStyle name="Comma 45 5" xfId="1809"/>
    <cellStyle name="Comma 45 6" xfId="1810"/>
    <cellStyle name="Comma 45 7" xfId="1811"/>
    <cellStyle name="Comma 45 8" xfId="1812"/>
    <cellStyle name="Comma 45 9" xfId="1813"/>
    <cellStyle name="Comma 46" xfId="1814"/>
    <cellStyle name="Comma 46 10" xfId="1815"/>
    <cellStyle name="Comma 46 2" xfId="1816"/>
    <cellStyle name="Comma 46 3" xfId="1817"/>
    <cellStyle name="Comma 46 4" xfId="1818"/>
    <cellStyle name="Comma 46 5" xfId="1819"/>
    <cellStyle name="Comma 46 6" xfId="1820"/>
    <cellStyle name="Comma 46 7" xfId="1821"/>
    <cellStyle name="Comma 46 8" xfId="1822"/>
    <cellStyle name="Comma 46 9" xfId="1823"/>
    <cellStyle name="Comma 47" xfId="1824"/>
    <cellStyle name="Comma 47 10" xfId="1825"/>
    <cellStyle name="Comma 47 2" xfId="1826"/>
    <cellStyle name="Comma 47 3" xfId="1827"/>
    <cellStyle name="Comma 47 4" xfId="1828"/>
    <cellStyle name="Comma 47 5" xfId="1829"/>
    <cellStyle name="Comma 47 6" xfId="1830"/>
    <cellStyle name="Comma 47 7" xfId="1831"/>
    <cellStyle name="Comma 47 8" xfId="1832"/>
    <cellStyle name="Comma 47 9" xfId="1833"/>
    <cellStyle name="Comma 48" xfId="1834"/>
    <cellStyle name="Comma 48 10" xfId="1835"/>
    <cellStyle name="Comma 48 2" xfId="1836"/>
    <cellStyle name="Comma 48 3" xfId="1837"/>
    <cellStyle name="Comma 48 4" xfId="1838"/>
    <cellStyle name="Comma 48 5" xfId="1839"/>
    <cellStyle name="Comma 48 6" xfId="1840"/>
    <cellStyle name="Comma 48 7" xfId="1841"/>
    <cellStyle name="Comma 48 8" xfId="1842"/>
    <cellStyle name="Comma 48 9" xfId="1843"/>
    <cellStyle name="Comma 49" xfId="1844"/>
    <cellStyle name="Comma 49 2" xfId="1845"/>
    <cellStyle name="Comma 5" xfId="1846"/>
    <cellStyle name="Comma 5 10" xfId="1847"/>
    <cellStyle name="Comma 5 10 2" xfId="1848"/>
    <cellStyle name="Comma 5 11" xfId="1849"/>
    <cellStyle name="Comma 5 11 2" xfId="1850"/>
    <cellStyle name="Comma 5 12" xfId="1851"/>
    <cellStyle name="Comma 5 12 2" xfId="1852"/>
    <cellStyle name="Comma 5 13" xfId="1853"/>
    <cellStyle name="Comma 5 13 2" xfId="1854"/>
    <cellStyle name="Comma 5 14" xfId="1855"/>
    <cellStyle name="Comma 5 14 2" xfId="1856"/>
    <cellStyle name="Comma 5 15" xfId="1857"/>
    <cellStyle name="Comma 5 15 2" xfId="1858"/>
    <cellStyle name="Comma 5 16" xfId="1859"/>
    <cellStyle name="Comma 5 16 2" xfId="1860"/>
    <cellStyle name="Comma 5 17" xfId="1861"/>
    <cellStyle name="Comma 5 17 2" xfId="1862"/>
    <cellStyle name="Comma 5 18" xfId="1863"/>
    <cellStyle name="Comma 5 19" xfId="1864"/>
    <cellStyle name="Comma 5 2" xfId="1865"/>
    <cellStyle name="Comma 5 2 2" xfId="1866"/>
    <cellStyle name="Comma 5 2 2 2" xfId="1867"/>
    <cellStyle name="Comma 5 2 3" xfId="1868"/>
    <cellStyle name="Comma 5 2 4" xfId="1869"/>
    <cellStyle name="Comma 5 20" xfId="1870"/>
    <cellStyle name="Comma 5 21" xfId="1871"/>
    <cellStyle name="Comma 5 22" xfId="1872"/>
    <cellStyle name="Comma 5 23" xfId="1873"/>
    <cellStyle name="Comma 5 24" xfId="1874"/>
    <cellStyle name="Comma 5 3" xfId="1875"/>
    <cellStyle name="Comma 5 3 2" xfId="1876"/>
    <cellStyle name="Comma 5 3 3" xfId="1877"/>
    <cellStyle name="Comma 5 4" xfId="1878"/>
    <cellStyle name="Comma 5 4 2" xfId="1879"/>
    <cellStyle name="Comma 5 5" xfId="1880"/>
    <cellStyle name="Comma 5 5 2" xfId="1881"/>
    <cellStyle name="Comma 5 6" xfId="1882"/>
    <cellStyle name="Comma 5 6 2" xfId="1883"/>
    <cellStyle name="Comma 5 7" xfId="1884"/>
    <cellStyle name="Comma 5 7 2" xfId="1885"/>
    <cellStyle name="Comma 5 8" xfId="1886"/>
    <cellStyle name="Comma 5 8 2" xfId="1887"/>
    <cellStyle name="Comma 5 9" xfId="1888"/>
    <cellStyle name="Comma 5 9 2" xfId="1889"/>
    <cellStyle name="Comma 50" xfId="1890"/>
    <cellStyle name="Comma 50 2" xfId="1891"/>
    <cellStyle name="Comma 51" xfId="1892"/>
    <cellStyle name="Comma 51 2" xfId="1893"/>
    <cellStyle name="Comma 52" xfId="1894"/>
    <cellStyle name="Comma 53" xfId="1895"/>
    <cellStyle name="Comma 59 2" xfId="1896"/>
    <cellStyle name="Comma 59 3" xfId="1897"/>
    <cellStyle name="Comma 6" xfId="1898"/>
    <cellStyle name="Comma 6 10" xfId="1899"/>
    <cellStyle name="Comma 6 11" xfId="1900"/>
    <cellStyle name="Comma 6 12" xfId="1901"/>
    <cellStyle name="Comma 6 12 2" xfId="1902"/>
    <cellStyle name="Comma 6 13" xfId="1903"/>
    <cellStyle name="Comma 6 2" xfId="1904"/>
    <cellStyle name="Comma 6 2 2" xfId="1905"/>
    <cellStyle name="Comma 6 2 3" xfId="1906"/>
    <cellStyle name="Comma 6 3" xfId="1907"/>
    <cellStyle name="Comma 6 3 2" xfId="1908"/>
    <cellStyle name="Comma 6 4" xfId="1909"/>
    <cellStyle name="Comma 6 4 2" xfId="1910"/>
    <cellStyle name="Comma 6 5" xfId="1911"/>
    <cellStyle name="Comma 6 5 2" xfId="1912"/>
    <cellStyle name="Comma 6 6" xfId="1913"/>
    <cellStyle name="Comma 6 7" xfId="1914"/>
    <cellStyle name="Comma 6 8" xfId="1915"/>
    <cellStyle name="Comma 6 9" xfId="1916"/>
    <cellStyle name="Comma 60 2" xfId="1917"/>
    <cellStyle name="Comma 60 3" xfId="1918"/>
    <cellStyle name="Comma 7" xfId="1919"/>
    <cellStyle name="Comma 7 10" xfId="1920"/>
    <cellStyle name="Comma 7 11" xfId="1921"/>
    <cellStyle name="Comma 7 12" xfId="1922"/>
    <cellStyle name="Comma 7 13" xfId="1923"/>
    <cellStyle name="Comma 7 2" xfId="1924"/>
    <cellStyle name="Comma 7 2 2" xfId="1925"/>
    <cellStyle name="Comma 7 2 3" xfId="1926"/>
    <cellStyle name="Comma 7 3" xfId="1927"/>
    <cellStyle name="Comma 7 3 2" xfId="1928"/>
    <cellStyle name="Comma 7 4" xfId="1929"/>
    <cellStyle name="Comma 7 4 2" xfId="1930"/>
    <cellStyle name="Comma 7 5" xfId="1931"/>
    <cellStyle name="Comma 7 5 2" xfId="1932"/>
    <cellStyle name="Comma 7 6" xfId="1933"/>
    <cellStyle name="Comma 7 7" xfId="1934"/>
    <cellStyle name="Comma 7 8" xfId="1935"/>
    <cellStyle name="Comma 7 9" xfId="1936"/>
    <cellStyle name="Comma 8" xfId="1937"/>
    <cellStyle name="Comma 8 10" xfId="1938"/>
    <cellStyle name="Comma 8 11" xfId="1939"/>
    <cellStyle name="Comma 8 12" xfId="1940"/>
    <cellStyle name="Comma 8 13" xfId="1941"/>
    <cellStyle name="Comma 8 2" xfId="1942"/>
    <cellStyle name="Comma 8 2 2" xfId="1943"/>
    <cellStyle name="Comma 8 2 3" xfId="1944"/>
    <cellStyle name="Comma 8 3" xfId="1945"/>
    <cellStyle name="Comma 8 3 2" xfId="1946"/>
    <cellStyle name="Comma 8 4" xfId="1947"/>
    <cellStyle name="Comma 8 4 2" xfId="1948"/>
    <cellStyle name="Comma 8 5" xfId="1949"/>
    <cellStyle name="Comma 8 5 2" xfId="1950"/>
    <cellStyle name="Comma 8 6" xfId="1951"/>
    <cellStyle name="Comma 8 7" xfId="1952"/>
    <cellStyle name="Comma 8 8" xfId="1953"/>
    <cellStyle name="Comma 8 9" xfId="1954"/>
    <cellStyle name="Comma 9" xfId="1955"/>
    <cellStyle name="Comma 9 2" xfId="1956"/>
    <cellStyle name="Comma 9 2 2" xfId="1957"/>
    <cellStyle name="Comma 9 3" xfId="1958"/>
    <cellStyle name="Comma 9 4" xfId="1959"/>
    <cellStyle name="Comma 9 5" xfId="1960"/>
    <cellStyle name="Comma 9 6" xfId="1961"/>
    <cellStyle name="Comma 9 7" xfId="1962"/>
    <cellStyle name="Currency [0] 2" xfId="10"/>
    <cellStyle name="Currency [0] 2 2" xfId="1963"/>
    <cellStyle name="Currency 10" xfId="11"/>
    <cellStyle name="Currency 11" xfId="1964"/>
    <cellStyle name="Currency 11 2" xfId="1965"/>
    <cellStyle name="Currency 11 2 2" xfId="1966"/>
    <cellStyle name="Currency 11 2 3" xfId="1967"/>
    <cellStyle name="Currency 11 2 4" xfId="1968"/>
    <cellStyle name="Currency 11 3" xfId="1969"/>
    <cellStyle name="Currency 11 3 2" xfId="1970"/>
    <cellStyle name="Currency 11 3 3" xfId="1971"/>
    <cellStyle name="Currency 11 4" xfId="1972"/>
    <cellStyle name="Currency 11 5" xfId="1973"/>
    <cellStyle name="Currency 12" xfId="1974"/>
    <cellStyle name="Currency 12 2" xfId="1975"/>
    <cellStyle name="Currency 12 2 2" xfId="1976"/>
    <cellStyle name="Currency 12 2 3" xfId="1977"/>
    <cellStyle name="Currency 12 2 4" xfId="1978"/>
    <cellStyle name="Currency 12 3" xfId="1979"/>
    <cellStyle name="Currency 12 3 2" xfId="1980"/>
    <cellStyle name="Currency 12 3 3" xfId="1981"/>
    <cellStyle name="Currency 12 4" xfId="1982"/>
    <cellStyle name="Currency 12 5" xfId="1983"/>
    <cellStyle name="Currency 13" xfId="1984"/>
    <cellStyle name="Currency 13 2" xfId="1985"/>
    <cellStyle name="Currency 14" xfId="1986"/>
    <cellStyle name="Currency 15" xfId="1987"/>
    <cellStyle name="Currency 16" xfId="1988"/>
    <cellStyle name="Currency 17" xfId="1989"/>
    <cellStyle name="Currency 18" xfId="1990"/>
    <cellStyle name="Currency 19" xfId="1991"/>
    <cellStyle name="Currency 2" xfId="12"/>
    <cellStyle name="Currency 2 10" xfId="1992"/>
    <cellStyle name="Currency 2 10 2" xfId="1993"/>
    <cellStyle name="Currency 2 10 2 2" xfId="1994"/>
    <cellStyle name="Currency 2 10 2 2 2" xfId="1995"/>
    <cellStyle name="Currency 2 10 2 2 3" xfId="1996"/>
    <cellStyle name="Currency 2 10 2 2 4" xfId="1997"/>
    <cellStyle name="Currency 2 10 2 3" xfId="1998"/>
    <cellStyle name="Currency 2 10 2 4" xfId="1999"/>
    <cellStyle name="Currency 2 10 2 5" xfId="2000"/>
    <cellStyle name="Currency 2 10 3" xfId="2001"/>
    <cellStyle name="Currency 2 10 3 2" xfId="2002"/>
    <cellStyle name="Currency 2 10 3 3" xfId="2003"/>
    <cellStyle name="Currency 2 10 3 4" xfId="2004"/>
    <cellStyle name="Currency 2 10 4" xfId="2005"/>
    <cellStyle name="Currency 2 10 5" xfId="2006"/>
    <cellStyle name="Currency 2 10 6" xfId="2007"/>
    <cellStyle name="Currency 2 11" xfId="2008"/>
    <cellStyle name="Currency 2 11 2" xfId="2009"/>
    <cellStyle name="Currency 2 11 2 2" xfId="2010"/>
    <cellStyle name="Currency 2 11 2 2 2" xfId="2011"/>
    <cellStyle name="Currency 2 11 2 2 3" xfId="2012"/>
    <cellStyle name="Currency 2 11 2 2 4" xfId="2013"/>
    <cellStyle name="Currency 2 11 2 3" xfId="2014"/>
    <cellStyle name="Currency 2 11 2 4" xfId="2015"/>
    <cellStyle name="Currency 2 11 2 5" xfId="2016"/>
    <cellStyle name="Currency 2 11 3" xfId="2017"/>
    <cellStyle name="Currency 2 11 3 2" xfId="2018"/>
    <cellStyle name="Currency 2 11 3 3" xfId="2019"/>
    <cellStyle name="Currency 2 11 3 4" xfId="2020"/>
    <cellStyle name="Currency 2 11 4" xfId="2021"/>
    <cellStyle name="Currency 2 11 5" xfId="2022"/>
    <cellStyle name="Currency 2 11 6" xfId="2023"/>
    <cellStyle name="Currency 2 12" xfId="2024"/>
    <cellStyle name="Currency 2 12 2" xfId="2025"/>
    <cellStyle name="Currency 2 12 2 2" xfId="2026"/>
    <cellStyle name="Currency 2 12 2 2 2" xfId="2027"/>
    <cellStyle name="Currency 2 12 2 2 3" xfId="2028"/>
    <cellStyle name="Currency 2 12 2 2 4" xfId="2029"/>
    <cellStyle name="Currency 2 12 2 3" xfId="2030"/>
    <cellStyle name="Currency 2 12 2 4" xfId="2031"/>
    <cellStyle name="Currency 2 12 2 5" xfId="2032"/>
    <cellStyle name="Currency 2 12 3" xfId="2033"/>
    <cellStyle name="Currency 2 12 3 2" xfId="2034"/>
    <cellStyle name="Currency 2 12 3 3" xfId="2035"/>
    <cellStyle name="Currency 2 12 3 4" xfId="2036"/>
    <cellStyle name="Currency 2 12 4" xfId="2037"/>
    <cellStyle name="Currency 2 12 5" xfId="2038"/>
    <cellStyle name="Currency 2 12 6" xfId="2039"/>
    <cellStyle name="Currency 2 13" xfId="2040"/>
    <cellStyle name="Currency 2 14" xfId="2041"/>
    <cellStyle name="Currency 2 15" xfId="2042"/>
    <cellStyle name="Currency 2 16" xfId="2043"/>
    <cellStyle name="Currency 2 17" xfId="2044"/>
    <cellStyle name="Currency 2 18" xfId="2045"/>
    <cellStyle name="Currency 2 19" xfId="2046"/>
    <cellStyle name="Currency 2 2" xfId="13"/>
    <cellStyle name="Currency 2 2 10" xfId="2047"/>
    <cellStyle name="Currency 2 2 11" xfId="2048"/>
    <cellStyle name="Currency 2 2 12" xfId="2049"/>
    <cellStyle name="Currency 2 2 13" xfId="2050"/>
    <cellStyle name="Currency 2 2 14" xfId="2051"/>
    <cellStyle name="Currency 2 2 15" xfId="2052"/>
    <cellStyle name="Currency 2 2 16" xfId="2053"/>
    <cellStyle name="Currency 2 2 17" xfId="2054"/>
    <cellStyle name="Currency 2 2 18" xfId="2055"/>
    <cellStyle name="Currency 2 2 19" xfId="2056"/>
    <cellStyle name="Currency 2 2 2" xfId="2057"/>
    <cellStyle name="Currency 2 2 2 2" xfId="2058"/>
    <cellStyle name="Currency 2 2 2 3" xfId="2059"/>
    <cellStyle name="Currency 2 2 2 4" xfId="2060"/>
    <cellStyle name="Currency 2 2 2 5" xfId="2061"/>
    <cellStyle name="Currency 2 2 20" xfId="2062"/>
    <cellStyle name="Currency 2 2 21" xfId="2063"/>
    <cellStyle name="Currency 2 2 22" xfId="2064"/>
    <cellStyle name="Currency 2 2 23" xfId="2065"/>
    <cellStyle name="Currency 2 2 24" xfId="2066"/>
    <cellStyle name="Currency 2 2 25" xfId="2067"/>
    <cellStyle name="Currency 2 2 26" xfId="2068"/>
    <cellStyle name="Currency 2 2 27" xfId="2069"/>
    <cellStyle name="Currency 2 2 28" xfId="2070"/>
    <cellStyle name="Currency 2 2 29" xfId="2071"/>
    <cellStyle name="Currency 2 2 3" xfId="2072"/>
    <cellStyle name="Currency 2 2 30" xfId="2073"/>
    <cellStyle name="Currency 2 2 31" xfId="2074"/>
    <cellStyle name="Currency 2 2 4" xfId="2075"/>
    <cellStyle name="Currency 2 2 5" xfId="2076"/>
    <cellStyle name="Currency 2 2 6" xfId="2077"/>
    <cellStyle name="Currency 2 2 7" xfId="2078"/>
    <cellStyle name="Currency 2 2 8" xfId="2079"/>
    <cellStyle name="Currency 2 2 9" xfId="2080"/>
    <cellStyle name="Currency 2 20" xfId="2081"/>
    <cellStyle name="Currency 2 21" xfId="2082"/>
    <cellStyle name="Currency 2 22" xfId="2083"/>
    <cellStyle name="Currency 2 23" xfId="2084"/>
    <cellStyle name="Currency 2 24" xfId="2085"/>
    <cellStyle name="Currency 2 25" xfId="2086"/>
    <cellStyle name="Currency 2 26" xfId="2087"/>
    <cellStyle name="Currency 2 27" xfId="2088"/>
    <cellStyle name="Currency 2 28" xfId="2089"/>
    <cellStyle name="Currency 2 29" xfId="2090"/>
    <cellStyle name="Currency 2 3" xfId="2091"/>
    <cellStyle name="Currency 2 3 10" xfId="2092"/>
    <cellStyle name="Currency 2 3 11" xfId="2093"/>
    <cellStyle name="Currency 2 3 12" xfId="2094"/>
    <cellStyle name="Currency 2 3 13" xfId="2095"/>
    <cellStyle name="Currency 2 3 14" xfId="2096"/>
    <cellStyle name="Currency 2 3 15" xfId="2097"/>
    <cellStyle name="Currency 2 3 16" xfId="2098"/>
    <cellStyle name="Currency 2 3 17" xfId="2099"/>
    <cellStyle name="Currency 2 3 18" xfId="2100"/>
    <cellStyle name="Currency 2 3 19" xfId="2101"/>
    <cellStyle name="Currency 2 3 2" xfId="2102"/>
    <cellStyle name="Currency 2 3 2 2" xfId="2103"/>
    <cellStyle name="Currency 2 3 2 3" xfId="2104"/>
    <cellStyle name="Currency 2 3 2 4" xfId="2105"/>
    <cellStyle name="Currency 2 3 20" xfId="2106"/>
    <cellStyle name="Currency 2 3 21" xfId="2107"/>
    <cellStyle name="Currency 2 3 22" xfId="2108"/>
    <cellStyle name="Currency 2 3 23" xfId="2109"/>
    <cellStyle name="Currency 2 3 24" xfId="2110"/>
    <cellStyle name="Currency 2 3 25" xfId="2111"/>
    <cellStyle name="Currency 2 3 26" xfId="2112"/>
    <cellStyle name="Currency 2 3 27" xfId="2113"/>
    <cellStyle name="Currency 2 3 28" xfId="2114"/>
    <cellStyle name="Currency 2 3 29" xfId="2115"/>
    <cellStyle name="Currency 2 3 3" xfId="2116"/>
    <cellStyle name="Currency 2 3 30" xfId="2117"/>
    <cellStyle name="Currency 2 3 31" xfId="2118"/>
    <cellStyle name="Currency 2 3 32" xfId="2119"/>
    <cellStyle name="Currency 2 3 4" xfId="2120"/>
    <cellStyle name="Currency 2 3 5" xfId="2121"/>
    <cellStyle name="Currency 2 3 6" xfId="2122"/>
    <cellStyle name="Currency 2 3 7" xfId="2123"/>
    <cellStyle name="Currency 2 3 8" xfId="2124"/>
    <cellStyle name="Currency 2 3 9" xfId="2125"/>
    <cellStyle name="Currency 2 30" xfId="2126"/>
    <cellStyle name="Currency 2 31" xfId="2127"/>
    <cellStyle name="Currency 2 32" xfId="2128"/>
    <cellStyle name="Currency 2 33" xfId="2129"/>
    <cellStyle name="Currency 2 34" xfId="2130"/>
    <cellStyle name="Currency 2 35" xfId="2131"/>
    <cellStyle name="Currency 2 36" xfId="2132"/>
    <cellStyle name="Currency 2 37" xfId="2133"/>
    <cellStyle name="Currency 2 37 2" xfId="2134"/>
    <cellStyle name="Currency 2 38" xfId="2135"/>
    <cellStyle name="Currency 2 4" xfId="2136"/>
    <cellStyle name="Currency 2 4 2" xfId="2137"/>
    <cellStyle name="Currency 2 4 3" xfId="2138"/>
    <cellStyle name="Currency 2 5" xfId="2139"/>
    <cellStyle name="Currency 2 5 2" xfId="2140"/>
    <cellStyle name="Currency 2 6" xfId="2141"/>
    <cellStyle name="Currency 2 7" xfId="2142"/>
    <cellStyle name="Currency 2 8" xfId="2143"/>
    <cellStyle name="Currency 2 9" xfId="2144"/>
    <cellStyle name="Currency 20" xfId="2145"/>
    <cellStyle name="Currency 21" xfId="2146"/>
    <cellStyle name="Currency 22" xfId="2147"/>
    <cellStyle name="Currency 23" xfId="2148"/>
    <cellStyle name="Currency 23 2" xfId="2149"/>
    <cellStyle name="Currency 23 2 2" xfId="2150"/>
    <cellStyle name="Currency 23 3" xfId="2151"/>
    <cellStyle name="Currency 23 4" xfId="2152"/>
    <cellStyle name="Currency 24" xfId="2153"/>
    <cellStyle name="Currency 24 2" xfId="2154"/>
    <cellStyle name="Currency 24 3" xfId="2155"/>
    <cellStyle name="Currency 25" xfId="2156"/>
    <cellStyle name="Currency 25 2" xfId="2157"/>
    <cellStyle name="Currency 25 3" xfId="2158"/>
    <cellStyle name="Currency 26" xfId="2159"/>
    <cellStyle name="Currency 26 2" xfId="2160"/>
    <cellStyle name="Currency 26 3" xfId="2161"/>
    <cellStyle name="Currency 27" xfId="2162"/>
    <cellStyle name="Currency 27 2" xfId="2163"/>
    <cellStyle name="Currency 28" xfId="2164"/>
    <cellStyle name="Currency 28 2" xfId="2165"/>
    <cellStyle name="Currency 29" xfId="2166"/>
    <cellStyle name="Currency 29 2" xfId="2167"/>
    <cellStyle name="Currency 3" xfId="14"/>
    <cellStyle name="Currency 3 10" xfId="2168"/>
    <cellStyle name="Currency 3 11" xfId="2169"/>
    <cellStyle name="Currency 3 12" xfId="2170"/>
    <cellStyle name="Currency 3 13" xfId="2171"/>
    <cellStyle name="Currency 3 14" xfId="2172"/>
    <cellStyle name="Currency 3 15" xfId="2173"/>
    <cellStyle name="Currency 3 16" xfId="2174"/>
    <cellStyle name="Currency 3 17" xfId="2175"/>
    <cellStyle name="Currency 3 18" xfId="2176"/>
    <cellStyle name="Currency 3 19" xfId="2177"/>
    <cellStyle name="Currency 3 2" xfId="2178"/>
    <cellStyle name="Currency 3 2 2" xfId="2179"/>
    <cellStyle name="Currency 3 2 3" xfId="2180"/>
    <cellStyle name="Currency 3 2 4" xfId="2181"/>
    <cellStyle name="Currency 3 3" xfId="2182"/>
    <cellStyle name="Currency 3 3 2" xfId="2183"/>
    <cellStyle name="Currency 3 4" xfId="2184"/>
    <cellStyle name="Currency 3 5" xfId="2185"/>
    <cellStyle name="Currency 3 6" xfId="2186"/>
    <cellStyle name="Currency 3 7" xfId="2187"/>
    <cellStyle name="Currency 3 8" xfId="2188"/>
    <cellStyle name="Currency 3 9" xfId="2189"/>
    <cellStyle name="Currency 30" xfId="2190"/>
    <cellStyle name="Currency 30 2" xfId="2191"/>
    <cellStyle name="Currency 31" xfId="2192"/>
    <cellStyle name="Currency 31 2" xfId="2193"/>
    <cellStyle name="Currency 32" xfId="2194"/>
    <cellStyle name="Currency 32 2" xfId="2195"/>
    <cellStyle name="Currency 33" xfId="2196"/>
    <cellStyle name="Currency 33 2" xfId="2197"/>
    <cellStyle name="Currency 34" xfId="2198"/>
    <cellStyle name="Currency 34 2" xfId="2199"/>
    <cellStyle name="Currency 35" xfId="2200"/>
    <cellStyle name="Currency 35 2" xfId="2201"/>
    <cellStyle name="Currency 36" xfId="2202"/>
    <cellStyle name="Currency 36 2" xfId="2203"/>
    <cellStyle name="Currency 37" xfId="2204"/>
    <cellStyle name="Currency 38" xfId="2205"/>
    <cellStyle name="Currency 39" xfId="2206"/>
    <cellStyle name="Currency 4" xfId="15"/>
    <cellStyle name="Currency 4 2" xfId="2207"/>
    <cellStyle name="Currency 4 2 2" xfId="2208"/>
    <cellStyle name="Currency 4 3" xfId="2209"/>
    <cellStyle name="Currency 4 4" xfId="2210"/>
    <cellStyle name="Currency 40" xfId="2211"/>
    <cellStyle name="Currency 41" xfId="2212"/>
    <cellStyle name="Currency 42" xfId="2213"/>
    <cellStyle name="Currency 43" xfId="2214"/>
    <cellStyle name="Currency 44" xfId="2215"/>
    <cellStyle name="Currency 45" xfId="2216"/>
    <cellStyle name="Currency 46" xfId="2217"/>
    <cellStyle name="Currency 47" xfId="2218"/>
    <cellStyle name="Currency 48" xfId="2219"/>
    <cellStyle name="Currency 5" xfId="16"/>
    <cellStyle name="Currency 5 10" xfId="2220"/>
    <cellStyle name="Currency 5 11" xfId="2221"/>
    <cellStyle name="Currency 5 2" xfId="2222"/>
    <cellStyle name="Currency 5 2 2" xfId="2223"/>
    <cellStyle name="Currency 5 2 3" xfId="2224"/>
    <cellStyle name="Currency 5 2 4" xfId="2225"/>
    <cellStyle name="Currency 5 2 5" xfId="2226"/>
    <cellStyle name="Currency 5 3" xfId="2227"/>
    <cellStyle name="Currency 5 4" xfId="2228"/>
    <cellStyle name="Currency 5 5" xfId="2229"/>
    <cellStyle name="Currency 5 6" xfId="2230"/>
    <cellStyle name="Currency 5 7" xfId="2231"/>
    <cellStyle name="Currency 5 8" xfId="2232"/>
    <cellStyle name="Currency 5 9" xfId="2233"/>
    <cellStyle name="Currency 6" xfId="17"/>
    <cellStyle name="Currency 6 2" xfId="2234"/>
    <cellStyle name="Currency 7" xfId="18"/>
    <cellStyle name="Currency 7 2" xfId="2235"/>
    <cellStyle name="Currency 8" xfId="19"/>
    <cellStyle name="Currency 8 2" xfId="2236"/>
    <cellStyle name="Currency 9" xfId="20"/>
    <cellStyle name="Currency 9 2" xfId="2237"/>
    <cellStyle name="Data Field" xfId="21"/>
    <cellStyle name="Data Field 2" xfId="2238"/>
    <cellStyle name="Data Name" xfId="22"/>
    <cellStyle name="Data Name 2" xfId="2239"/>
    <cellStyle name="Explanatory Text 10 2" xfId="2240"/>
    <cellStyle name="Explanatory Text 10 3" xfId="2241"/>
    <cellStyle name="Explanatory Text 11 2" xfId="2242"/>
    <cellStyle name="Explanatory Text 11 3" xfId="2243"/>
    <cellStyle name="Explanatory Text 12 2" xfId="2244"/>
    <cellStyle name="Explanatory Text 12 3" xfId="2245"/>
    <cellStyle name="Explanatory Text 13 2" xfId="2246"/>
    <cellStyle name="Explanatory Text 13 3" xfId="2247"/>
    <cellStyle name="Explanatory Text 14 2" xfId="2248"/>
    <cellStyle name="Explanatory Text 14 3" xfId="2249"/>
    <cellStyle name="Explanatory Text 15" xfId="2250"/>
    <cellStyle name="Explanatory Text 15 2" xfId="2251"/>
    <cellStyle name="Explanatory Text 15 3" xfId="2252"/>
    <cellStyle name="Explanatory Text 15 4" xfId="2253"/>
    <cellStyle name="Explanatory Text 15 5" xfId="2254"/>
    <cellStyle name="Explanatory Text 15 6" xfId="2255"/>
    <cellStyle name="Explanatory Text 15 7" xfId="2256"/>
    <cellStyle name="Explanatory Text 16" xfId="2257"/>
    <cellStyle name="Explanatory Text 17" xfId="2258"/>
    <cellStyle name="Explanatory Text 18" xfId="2259"/>
    <cellStyle name="Explanatory Text 19" xfId="2260"/>
    <cellStyle name="Explanatory Text 2" xfId="2261"/>
    <cellStyle name="Explanatory Text 2 2" xfId="2262"/>
    <cellStyle name="Explanatory Text 2 2 2" xfId="2263"/>
    <cellStyle name="Explanatory Text 2 3" xfId="2264"/>
    <cellStyle name="Explanatory Text 20" xfId="2265"/>
    <cellStyle name="Explanatory Text 21" xfId="2266"/>
    <cellStyle name="Explanatory Text 22" xfId="2267"/>
    <cellStyle name="Explanatory Text 3" xfId="2268"/>
    <cellStyle name="Explanatory Text 3 2" xfId="2269"/>
    <cellStyle name="Explanatory Text 3 3" xfId="2270"/>
    <cellStyle name="Explanatory Text 4 2" xfId="2271"/>
    <cellStyle name="Explanatory Text 4 3" xfId="2272"/>
    <cellStyle name="Explanatory Text 5 2" xfId="2273"/>
    <cellStyle name="Explanatory Text 5 3" xfId="2274"/>
    <cellStyle name="Explanatory Text 6 2" xfId="2275"/>
    <cellStyle name="Explanatory Text 6 3" xfId="2276"/>
    <cellStyle name="Explanatory Text 7 2" xfId="2277"/>
    <cellStyle name="Explanatory Text 7 3" xfId="2278"/>
    <cellStyle name="Explanatory Text 8 2" xfId="2279"/>
    <cellStyle name="Explanatory Text 8 3" xfId="2280"/>
    <cellStyle name="Explanatory Text 9 2" xfId="2281"/>
    <cellStyle name="Explanatory Text 9 3" xfId="2282"/>
    <cellStyle name="Followed Hyperlink 2" xfId="2283"/>
    <cellStyle name="Good 10 2" xfId="2284"/>
    <cellStyle name="Good 10 3" xfId="2285"/>
    <cellStyle name="Good 11 2" xfId="2286"/>
    <cellStyle name="Good 11 3" xfId="2287"/>
    <cellStyle name="Good 12 2" xfId="2288"/>
    <cellStyle name="Good 12 3" xfId="2289"/>
    <cellStyle name="Good 13 2" xfId="2290"/>
    <cellStyle name="Good 13 3" xfId="2291"/>
    <cellStyle name="Good 14 2" xfId="2292"/>
    <cellStyle name="Good 14 3" xfId="2293"/>
    <cellStyle name="Good 15" xfId="2294"/>
    <cellStyle name="Good 15 2" xfId="2295"/>
    <cellStyle name="Good 15 3" xfId="2296"/>
    <cellStyle name="Good 15 4" xfId="2297"/>
    <cellStyle name="Good 15 5" xfId="2298"/>
    <cellStyle name="Good 15 6" xfId="2299"/>
    <cellStyle name="Good 15 7" xfId="2300"/>
    <cellStyle name="Good 16" xfId="2301"/>
    <cellStyle name="Good 17" xfId="2302"/>
    <cellStyle name="Good 18" xfId="2303"/>
    <cellStyle name="Good 19" xfId="2304"/>
    <cellStyle name="Good 2" xfId="2305"/>
    <cellStyle name="Good 2 2" xfId="2306"/>
    <cellStyle name="Good 2 2 2" xfId="2307"/>
    <cellStyle name="Good 2 3" xfId="2308"/>
    <cellStyle name="Good 20" xfId="2309"/>
    <cellStyle name="Good 21" xfId="2310"/>
    <cellStyle name="Good 22" xfId="2311"/>
    <cellStyle name="Good 3" xfId="2312"/>
    <cellStyle name="Good 3 2" xfId="2313"/>
    <cellStyle name="Good 3 3" xfId="2314"/>
    <cellStyle name="Good 4 2" xfId="2315"/>
    <cellStyle name="Good 4 3" xfId="2316"/>
    <cellStyle name="Good 5 2" xfId="2317"/>
    <cellStyle name="Good 5 3" xfId="2318"/>
    <cellStyle name="Good 6 2" xfId="2319"/>
    <cellStyle name="Good 6 3" xfId="2320"/>
    <cellStyle name="Good 7 2" xfId="2321"/>
    <cellStyle name="Good 7 3" xfId="2322"/>
    <cellStyle name="Good 8 2" xfId="2323"/>
    <cellStyle name="Good 8 3" xfId="2324"/>
    <cellStyle name="Good 9 2" xfId="2325"/>
    <cellStyle name="Good 9 3" xfId="2326"/>
    <cellStyle name="Heading 1 10 2" xfId="2327"/>
    <cellStyle name="Heading 1 10 3" xfId="2328"/>
    <cellStyle name="Heading 1 11 2" xfId="2329"/>
    <cellStyle name="Heading 1 11 3" xfId="2330"/>
    <cellStyle name="Heading 1 12 2" xfId="2331"/>
    <cellStyle name="Heading 1 12 3" xfId="2332"/>
    <cellStyle name="Heading 1 13 2" xfId="2333"/>
    <cellStyle name="Heading 1 13 3" xfId="2334"/>
    <cellStyle name="Heading 1 14 2" xfId="2335"/>
    <cellStyle name="Heading 1 14 3" xfId="2336"/>
    <cellStyle name="Heading 1 15" xfId="2337"/>
    <cellStyle name="Heading 1 15 2" xfId="2338"/>
    <cellStyle name="Heading 1 15 3" xfId="2339"/>
    <cellStyle name="Heading 1 15 4" xfId="2340"/>
    <cellStyle name="Heading 1 15 5" xfId="2341"/>
    <cellStyle name="Heading 1 15 6" xfId="2342"/>
    <cellStyle name="Heading 1 15 7" xfId="2343"/>
    <cellStyle name="Heading 1 16" xfId="2344"/>
    <cellStyle name="Heading 1 17" xfId="2345"/>
    <cellStyle name="Heading 1 18" xfId="2346"/>
    <cellStyle name="Heading 1 19" xfId="2347"/>
    <cellStyle name="Heading 1 2" xfId="2348"/>
    <cellStyle name="Heading 1 2 2" xfId="2349"/>
    <cellStyle name="Heading 1 2 2 2" xfId="2350"/>
    <cellStyle name="Heading 1 2 3" xfId="2351"/>
    <cellStyle name="Heading 1 20" xfId="2352"/>
    <cellStyle name="Heading 1 21" xfId="2353"/>
    <cellStyle name="Heading 1 22" xfId="2354"/>
    <cellStyle name="Heading 1 3" xfId="2355"/>
    <cellStyle name="Heading 1 3 2" xfId="2356"/>
    <cellStyle name="Heading 1 3 3" xfId="2357"/>
    <cellStyle name="Heading 1 4 2" xfId="2358"/>
    <cellStyle name="Heading 1 4 3" xfId="2359"/>
    <cellStyle name="Heading 1 5 2" xfId="2360"/>
    <cellStyle name="Heading 1 5 3" xfId="2361"/>
    <cellStyle name="Heading 1 6 2" xfId="2362"/>
    <cellStyle name="Heading 1 6 3" xfId="2363"/>
    <cellStyle name="Heading 1 7 2" xfId="2364"/>
    <cellStyle name="Heading 1 7 3" xfId="2365"/>
    <cellStyle name="Heading 1 8 2" xfId="2366"/>
    <cellStyle name="Heading 1 8 3" xfId="2367"/>
    <cellStyle name="Heading 1 9 2" xfId="2368"/>
    <cellStyle name="Heading 1 9 3" xfId="2369"/>
    <cellStyle name="Heading 2 10 2" xfId="2370"/>
    <cellStyle name="Heading 2 10 3" xfId="2371"/>
    <cellStyle name="Heading 2 11 2" xfId="2372"/>
    <cellStyle name="Heading 2 11 3" xfId="2373"/>
    <cellStyle name="Heading 2 12 2" xfId="2374"/>
    <cellStyle name="Heading 2 12 3" xfId="2375"/>
    <cellStyle name="Heading 2 13 2" xfId="2376"/>
    <cellStyle name="Heading 2 13 3" xfId="2377"/>
    <cellStyle name="Heading 2 14 2" xfId="2378"/>
    <cellStyle name="Heading 2 14 3" xfId="2379"/>
    <cellStyle name="Heading 2 15" xfId="2380"/>
    <cellStyle name="Heading 2 15 2" xfId="2381"/>
    <cellStyle name="Heading 2 15 3" xfId="2382"/>
    <cellStyle name="Heading 2 15 4" xfId="2383"/>
    <cellStyle name="Heading 2 15 5" xfId="2384"/>
    <cellStyle name="Heading 2 15 6" xfId="2385"/>
    <cellStyle name="Heading 2 15 7" xfId="2386"/>
    <cellStyle name="Heading 2 16" xfId="2387"/>
    <cellStyle name="Heading 2 17" xfId="2388"/>
    <cellStyle name="Heading 2 18" xfId="2389"/>
    <cellStyle name="Heading 2 19" xfId="2390"/>
    <cellStyle name="Heading 2 2" xfId="2391"/>
    <cellStyle name="Heading 2 2 10" xfId="2392"/>
    <cellStyle name="Heading 2 2 2" xfId="2393"/>
    <cellStyle name="Heading 2 2 2 2" xfId="2394"/>
    <cellStyle name="Heading 2 2 3" xfId="2395"/>
    <cellStyle name="Heading 2 2 4" xfId="2396"/>
    <cellStyle name="Heading 2 2 5" xfId="2397"/>
    <cellStyle name="Heading 2 2 6" xfId="2398"/>
    <cellStyle name="Heading 2 2 7" xfId="2399"/>
    <cellStyle name="Heading 2 2 8" xfId="2400"/>
    <cellStyle name="Heading 2 2 9" xfId="2401"/>
    <cellStyle name="Heading 2 20" xfId="2402"/>
    <cellStyle name="Heading 2 21" xfId="2403"/>
    <cellStyle name="Heading 2 22" xfId="2404"/>
    <cellStyle name="Heading 2 3" xfId="2405"/>
    <cellStyle name="Heading 2 3 2" xfId="2406"/>
    <cellStyle name="Heading 2 3 3" xfId="2407"/>
    <cellStyle name="Heading 2 4 2" xfId="2408"/>
    <cellStyle name="Heading 2 4 3" xfId="2409"/>
    <cellStyle name="Heading 2 5 2" xfId="2410"/>
    <cellStyle name="Heading 2 5 3" xfId="2411"/>
    <cellStyle name="Heading 2 6 2" xfId="2412"/>
    <cellStyle name="Heading 2 6 3" xfId="2413"/>
    <cellStyle name="Heading 2 7 2" xfId="2414"/>
    <cellStyle name="Heading 2 7 3" xfId="2415"/>
    <cellStyle name="Heading 2 8 2" xfId="2416"/>
    <cellStyle name="Heading 2 8 3" xfId="2417"/>
    <cellStyle name="Heading 2 9 2" xfId="2418"/>
    <cellStyle name="Heading 2 9 3" xfId="2419"/>
    <cellStyle name="Heading 3 10 2" xfId="2420"/>
    <cellStyle name="Heading 3 10 3" xfId="2421"/>
    <cellStyle name="Heading 3 11 2" xfId="2422"/>
    <cellStyle name="Heading 3 11 3" xfId="2423"/>
    <cellStyle name="Heading 3 12 2" xfId="2424"/>
    <cellStyle name="Heading 3 12 3" xfId="2425"/>
    <cellStyle name="Heading 3 13 2" xfId="2426"/>
    <cellStyle name="Heading 3 13 3" xfId="2427"/>
    <cellStyle name="Heading 3 14 2" xfId="2428"/>
    <cellStyle name="Heading 3 14 3" xfId="2429"/>
    <cellStyle name="Heading 3 15" xfId="2430"/>
    <cellStyle name="Heading 3 15 2" xfId="2431"/>
    <cellStyle name="Heading 3 15 3" xfId="2432"/>
    <cellStyle name="Heading 3 15 4" xfId="2433"/>
    <cellStyle name="Heading 3 15 5" xfId="2434"/>
    <cellStyle name="Heading 3 15 6" xfId="2435"/>
    <cellStyle name="Heading 3 15 7" xfId="2436"/>
    <cellStyle name="Heading 3 16" xfId="2437"/>
    <cellStyle name="Heading 3 17" xfId="2438"/>
    <cellStyle name="Heading 3 18" xfId="2439"/>
    <cellStyle name="Heading 3 19" xfId="2440"/>
    <cellStyle name="Heading 3 2" xfId="2441"/>
    <cellStyle name="Heading 3 2 2" xfId="2442"/>
    <cellStyle name="Heading 3 2 2 2" xfId="2443"/>
    <cellStyle name="Heading 3 2 3" xfId="2444"/>
    <cellStyle name="Heading 3 20" xfId="2445"/>
    <cellStyle name="Heading 3 21" xfId="2446"/>
    <cellStyle name="Heading 3 22" xfId="2447"/>
    <cellStyle name="Heading 3 3" xfId="2448"/>
    <cellStyle name="Heading 3 3 2" xfId="2449"/>
    <cellStyle name="Heading 3 3 3" xfId="2450"/>
    <cellStyle name="Heading 3 4 2" xfId="2451"/>
    <cellStyle name="Heading 3 4 3" xfId="2452"/>
    <cellStyle name="Heading 3 5 2" xfId="2453"/>
    <cellStyle name="Heading 3 5 3" xfId="2454"/>
    <cellStyle name="Heading 3 6 2" xfId="2455"/>
    <cellStyle name="Heading 3 6 3" xfId="2456"/>
    <cellStyle name="Heading 3 7 2" xfId="2457"/>
    <cellStyle name="Heading 3 7 3" xfId="2458"/>
    <cellStyle name="Heading 3 8 2" xfId="2459"/>
    <cellStyle name="Heading 3 8 3" xfId="2460"/>
    <cellStyle name="Heading 3 9 2" xfId="2461"/>
    <cellStyle name="Heading 3 9 3" xfId="2462"/>
    <cellStyle name="Heading 4 10 2" xfId="2463"/>
    <cellStyle name="Heading 4 10 3" xfId="2464"/>
    <cellStyle name="Heading 4 11 2" xfId="2465"/>
    <cellStyle name="Heading 4 11 3" xfId="2466"/>
    <cellStyle name="Heading 4 12 2" xfId="2467"/>
    <cellStyle name="Heading 4 12 3" xfId="2468"/>
    <cellStyle name="Heading 4 13 2" xfId="2469"/>
    <cellStyle name="Heading 4 13 3" xfId="2470"/>
    <cellStyle name="Heading 4 14 2" xfId="2471"/>
    <cellStyle name="Heading 4 14 3" xfId="2472"/>
    <cellStyle name="Heading 4 15" xfId="2473"/>
    <cellStyle name="Heading 4 15 2" xfId="2474"/>
    <cellStyle name="Heading 4 15 3" xfId="2475"/>
    <cellStyle name="Heading 4 15 4" xfId="2476"/>
    <cellStyle name="Heading 4 15 5" xfId="2477"/>
    <cellStyle name="Heading 4 15 6" xfId="2478"/>
    <cellStyle name="Heading 4 15 7" xfId="2479"/>
    <cellStyle name="Heading 4 16" xfId="2480"/>
    <cellStyle name="Heading 4 17" xfId="2481"/>
    <cellStyle name="Heading 4 18" xfId="2482"/>
    <cellStyle name="Heading 4 19" xfId="2483"/>
    <cellStyle name="Heading 4 2" xfId="2484"/>
    <cellStyle name="Heading 4 2 2" xfId="2485"/>
    <cellStyle name="Heading 4 2 2 2" xfId="2486"/>
    <cellStyle name="Heading 4 2 3" xfId="2487"/>
    <cellStyle name="Heading 4 20" xfId="2488"/>
    <cellStyle name="Heading 4 21" xfId="2489"/>
    <cellStyle name="Heading 4 22" xfId="2490"/>
    <cellStyle name="Heading 4 3" xfId="2491"/>
    <cellStyle name="Heading 4 3 2" xfId="2492"/>
    <cellStyle name="Heading 4 3 3" xfId="2493"/>
    <cellStyle name="Heading 4 4 2" xfId="2494"/>
    <cellStyle name="Heading 4 4 3" xfId="2495"/>
    <cellStyle name="Heading 4 5 2" xfId="2496"/>
    <cellStyle name="Heading 4 5 3" xfId="2497"/>
    <cellStyle name="Heading 4 6 2" xfId="2498"/>
    <cellStyle name="Heading 4 6 3" xfId="2499"/>
    <cellStyle name="Heading 4 7 2" xfId="2500"/>
    <cellStyle name="Heading 4 7 3" xfId="2501"/>
    <cellStyle name="Heading 4 8 2" xfId="2502"/>
    <cellStyle name="Heading 4 8 3" xfId="2503"/>
    <cellStyle name="Heading 4 9 2" xfId="2504"/>
    <cellStyle name="Heading 4 9 3" xfId="2505"/>
    <cellStyle name="Hyperlink 2" xfId="23"/>
    <cellStyle name="Hyperlink 3" xfId="24"/>
    <cellStyle name="Hyperlink 4" xfId="2506"/>
    <cellStyle name="Hyperlink 5" xfId="2507"/>
    <cellStyle name="Hyperlink 6" xfId="2508"/>
    <cellStyle name="Hyperlink 6 2" xfId="2509"/>
    <cellStyle name="Input" xfId="1" builtinId="20"/>
    <cellStyle name="Input 10 2" xfId="2510"/>
    <cellStyle name="Input 10 3" xfId="2511"/>
    <cellStyle name="Input 11 2" xfId="2512"/>
    <cellStyle name="Input 11 3" xfId="2513"/>
    <cellStyle name="Input 12 2" xfId="2514"/>
    <cellStyle name="Input 12 3" xfId="2515"/>
    <cellStyle name="Input 13 2" xfId="2516"/>
    <cellStyle name="Input 13 3" xfId="2517"/>
    <cellStyle name="Input 14 2" xfId="2518"/>
    <cellStyle name="Input 14 3" xfId="2519"/>
    <cellStyle name="Input 15" xfId="2520"/>
    <cellStyle name="Input 15 2" xfId="2521"/>
    <cellStyle name="Input 15 3" xfId="2522"/>
    <cellStyle name="Input 15 4" xfId="2523"/>
    <cellStyle name="Input 15 5" xfId="2524"/>
    <cellStyle name="Input 15 6" xfId="2525"/>
    <cellStyle name="Input 15 7" xfId="2526"/>
    <cellStyle name="Input 16" xfId="2527"/>
    <cellStyle name="Input 17" xfId="2528"/>
    <cellStyle name="Input 18" xfId="2529"/>
    <cellStyle name="Input 19" xfId="2530"/>
    <cellStyle name="Input 2" xfId="2531"/>
    <cellStyle name="Input 2 2" xfId="2532"/>
    <cellStyle name="Input 2 2 2" xfId="2533"/>
    <cellStyle name="Input 2 3" xfId="2534"/>
    <cellStyle name="Input 20" xfId="2535"/>
    <cellStyle name="Input 21" xfId="2536"/>
    <cellStyle name="Input 22" xfId="2537"/>
    <cellStyle name="Input 3" xfId="2538"/>
    <cellStyle name="Input 3 2" xfId="2539"/>
    <cellStyle name="Input 3 3" xfId="2540"/>
    <cellStyle name="Input 4 2" xfId="2541"/>
    <cellStyle name="Input 4 3" xfId="2542"/>
    <cellStyle name="Input 5 2" xfId="2543"/>
    <cellStyle name="Input 5 3" xfId="2544"/>
    <cellStyle name="Input 6 2" xfId="2545"/>
    <cellStyle name="Input 6 3" xfId="2546"/>
    <cellStyle name="Input 7 2" xfId="2547"/>
    <cellStyle name="Input 7 3" xfId="2548"/>
    <cellStyle name="Input 8 2" xfId="2549"/>
    <cellStyle name="Input 8 3" xfId="2550"/>
    <cellStyle name="Input 9 2" xfId="2551"/>
    <cellStyle name="Input 9 3" xfId="2552"/>
    <cellStyle name="Linked Cell 10 2" xfId="2553"/>
    <cellStyle name="Linked Cell 10 3" xfId="2554"/>
    <cellStyle name="Linked Cell 11 2" xfId="2555"/>
    <cellStyle name="Linked Cell 11 3" xfId="2556"/>
    <cellStyle name="Linked Cell 12 2" xfId="2557"/>
    <cellStyle name="Linked Cell 12 3" xfId="2558"/>
    <cellStyle name="Linked Cell 13 2" xfId="2559"/>
    <cellStyle name="Linked Cell 13 3" xfId="2560"/>
    <cellStyle name="Linked Cell 14 2" xfId="2561"/>
    <cellStyle name="Linked Cell 14 3" xfId="2562"/>
    <cellStyle name="Linked Cell 15" xfId="2563"/>
    <cellStyle name="Linked Cell 15 2" xfId="2564"/>
    <cellStyle name="Linked Cell 15 3" xfId="2565"/>
    <cellStyle name="Linked Cell 15 4" xfId="2566"/>
    <cellStyle name="Linked Cell 15 5" xfId="2567"/>
    <cellStyle name="Linked Cell 15 6" xfId="2568"/>
    <cellStyle name="Linked Cell 15 7" xfId="2569"/>
    <cellStyle name="Linked Cell 16" xfId="2570"/>
    <cellStyle name="Linked Cell 17" xfId="2571"/>
    <cellStyle name="Linked Cell 18" xfId="2572"/>
    <cellStyle name="Linked Cell 19" xfId="2573"/>
    <cellStyle name="Linked Cell 2" xfId="2574"/>
    <cellStyle name="Linked Cell 2 2" xfId="2575"/>
    <cellStyle name="Linked Cell 2 2 2" xfId="2576"/>
    <cellStyle name="Linked Cell 2 3" xfId="2577"/>
    <cellStyle name="Linked Cell 20" xfId="2578"/>
    <cellStyle name="Linked Cell 21" xfId="2579"/>
    <cellStyle name="Linked Cell 22" xfId="2580"/>
    <cellStyle name="Linked Cell 3" xfId="2581"/>
    <cellStyle name="Linked Cell 3 2" xfId="2582"/>
    <cellStyle name="Linked Cell 3 3" xfId="2583"/>
    <cellStyle name="Linked Cell 4 2" xfId="2584"/>
    <cellStyle name="Linked Cell 4 3" xfId="2585"/>
    <cellStyle name="Linked Cell 5 2" xfId="2586"/>
    <cellStyle name="Linked Cell 5 3" xfId="2587"/>
    <cellStyle name="Linked Cell 6 2" xfId="2588"/>
    <cellStyle name="Linked Cell 6 3" xfId="2589"/>
    <cellStyle name="Linked Cell 7 2" xfId="2590"/>
    <cellStyle name="Linked Cell 7 3" xfId="2591"/>
    <cellStyle name="Linked Cell 8 2" xfId="2592"/>
    <cellStyle name="Linked Cell 8 3" xfId="2593"/>
    <cellStyle name="Linked Cell 9 2" xfId="2594"/>
    <cellStyle name="Linked Cell 9 3" xfId="2595"/>
    <cellStyle name="Neutral 10 2" xfId="2596"/>
    <cellStyle name="Neutral 10 3" xfId="2597"/>
    <cellStyle name="Neutral 11 2" xfId="2598"/>
    <cellStyle name="Neutral 11 3" xfId="2599"/>
    <cellStyle name="Neutral 12 2" xfId="2600"/>
    <cellStyle name="Neutral 12 3" xfId="2601"/>
    <cellStyle name="Neutral 13 2" xfId="2602"/>
    <cellStyle name="Neutral 13 3" xfId="2603"/>
    <cellStyle name="Neutral 14 2" xfId="2604"/>
    <cellStyle name="Neutral 14 3" xfId="2605"/>
    <cellStyle name="Neutral 15" xfId="2606"/>
    <cellStyle name="Neutral 15 2" xfId="2607"/>
    <cellStyle name="Neutral 15 3" xfId="2608"/>
    <cellStyle name="Neutral 15 4" xfId="2609"/>
    <cellStyle name="Neutral 15 5" xfId="2610"/>
    <cellStyle name="Neutral 15 6" xfId="2611"/>
    <cellStyle name="Neutral 15 7" xfId="2612"/>
    <cellStyle name="Neutral 16" xfId="2613"/>
    <cellStyle name="Neutral 17" xfId="2614"/>
    <cellStyle name="Neutral 18" xfId="2615"/>
    <cellStyle name="Neutral 19" xfId="2616"/>
    <cellStyle name="Neutral 2" xfId="2617"/>
    <cellStyle name="Neutral 2 2" xfId="2618"/>
    <cellStyle name="Neutral 2 2 2" xfId="2619"/>
    <cellStyle name="Neutral 2 3" xfId="2620"/>
    <cellStyle name="Neutral 20" xfId="2621"/>
    <cellStyle name="Neutral 21" xfId="2622"/>
    <cellStyle name="Neutral 22" xfId="2623"/>
    <cellStyle name="Neutral 3" xfId="2624"/>
    <cellStyle name="Neutral 3 2" xfId="2625"/>
    <cellStyle name="Neutral 3 3" xfId="2626"/>
    <cellStyle name="Neutral 4 2" xfId="2627"/>
    <cellStyle name="Neutral 4 3" xfId="2628"/>
    <cellStyle name="Neutral 5 2" xfId="2629"/>
    <cellStyle name="Neutral 5 3" xfId="2630"/>
    <cellStyle name="Neutral 6 2" xfId="2631"/>
    <cellStyle name="Neutral 6 3" xfId="2632"/>
    <cellStyle name="Neutral 7 2" xfId="2633"/>
    <cellStyle name="Neutral 7 3" xfId="2634"/>
    <cellStyle name="Neutral 8 2" xfId="2635"/>
    <cellStyle name="Neutral 8 3" xfId="2636"/>
    <cellStyle name="Neutral 9 2" xfId="2637"/>
    <cellStyle name="Neutral 9 3" xfId="2638"/>
    <cellStyle name="Normal" xfId="0" builtinId="0"/>
    <cellStyle name="Normal 10" xfId="25"/>
    <cellStyle name="Normal 10 10" xfId="2639"/>
    <cellStyle name="Normal 10 11" xfId="2640"/>
    <cellStyle name="Normal 10 12" xfId="2641"/>
    <cellStyle name="Normal 10 2" xfId="26"/>
    <cellStyle name="Normal 10 2 2" xfId="2642"/>
    <cellStyle name="Normal 10 2 3" xfId="2643"/>
    <cellStyle name="Normal 10 2 4" xfId="2644"/>
    <cellStyle name="Normal 10 3" xfId="2645"/>
    <cellStyle name="Normal 10 3 2" xfId="2646"/>
    <cellStyle name="Normal 10 4" xfId="2647"/>
    <cellStyle name="Normal 10 5" xfId="2648"/>
    <cellStyle name="Normal 10 6" xfId="2649"/>
    <cellStyle name="Normal 10 7" xfId="2650"/>
    <cellStyle name="Normal 10 8" xfId="2651"/>
    <cellStyle name="Normal 10 9" xfId="2652"/>
    <cellStyle name="Normal 100" xfId="2653"/>
    <cellStyle name="Normal 101" xfId="2654"/>
    <cellStyle name="Normal 101 2" xfId="2655"/>
    <cellStyle name="Normal 102" xfId="2656"/>
    <cellStyle name="Normal 103" xfId="2657"/>
    <cellStyle name="Normal 104" xfId="2658"/>
    <cellStyle name="Normal 11" xfId="27"/>
    <cellStyle name="Normal 11 2" xfId="2659"/>
    <cellStyle name="Normal 11 2 2" xfId="2660"/>
    <cellStyle name="Normal 11 3" xfId="2661"/>
    <cellStyle name="Normal 11 4" xfId="2662"/>
    <cellStyle name="Normal 11 5" xfId="2663"/>
    <cellStyle name="Normal 11 6" xfId="2664"/>
    <cellStyle name="Normal 11 7" xfId="2665"/>
    <cellStyle name="Normal 11 8" xfId="2666"/>
    <cellStyle name="Normal 11 9" xfId="2667"/>
    <cellStyle name="Normal 12" xfId="28"/>
    <cellStyle name="Normal 12 2" xfId="2668"/>
    <cellStyle name="Normal 12 2 2" xfId="2669"/>
    <cellStyle name="Normal 12 3" xfId="2670"/>
    <cellStyle name="Normal 12 4" xfId="2671"/>
    <cellStyle name="Normal 12 5" xfId="2672"/>
    <cellStyle name="Normal 12 6" xfId="2673"/>
    <cellStyle name="Normal 12 7" xfId="2674"/>
    <cellStyle name="Normal 12 8" xfId="2675"/>
    <cellStyle name="Normal 13" xfId="29"/>
    <cellStyle name="Normal 13 2" xfId="2676"/>
    <cellStyle name="Normal 13 2 2" xfId="2677"/>
    <cellStyle name="Normal 13 3" xfId="2678"/>
    <cellStyle name="Normal 13 4" xfId="2679"/>
    <cellStyle name="Normal 13 5" xfId="2680"/>
    <cellStyle name="Normal 13 6" xfId="2681"/>
    <cellStyle name="Normal 13 7" xfId="2682"/>
    <cellStyle name="Normal 13 8" xfId="2683"/>
    <cellStyle name="Normal 13 9" xfId="2684"/>
    <cellStyle name="Normal 14" xfId="30"/>
    <cellStyle name="Normal 14 2" xfId="2685"/>
    <cellStyle name="Normal 14 2 2" xfId="2686"/>
    <cellStyle name="Normal 14 3" xfId="2687"/>
    <cellStyle name="Normal 14 4" xfId="2688"/>
    <cellStyle name="Normal 14 5" xfId="2689"/>
    <cellStyle name="Normal 14 6" xfId="2690"/>
    <cellStyle name="Normal 14 7" xfId="2691"/>
    <cellStyle name="Normal 14 8" xfId="2692"/>
    <cellStyle name="Normal 14 9" xfId="2693"/>
    <cellStyle name="Normal 15" xfId="31"/>
    <cellStyle name="Normal 15 2" xfId="2694"/>
    <cellStyle name="Normal 15 3" xfId="2695"/>
    <cellStyle name="Normal 15 4" xfId="2696"/>
    <cellStyle name="Normal 15 5" xfId="2697"/>
    <cellStyle name="Normal 15 6" xfId="2698"/>
    <cellStyle name="Normal 15 7" xfId="2699"/>
    <cellStyle name="Normal 15 8" xfId="2700"/>
    <cellStyle name="Normal 16" xfId="32"/>
    <cellStyle name="Normal 16 2" xfId="2701"/>
    <cellStyle name="Normal 16 3" xfId="2702"/>
    <cellStyle name="Normal 16 4" xfId="2703"/>
    <cellStyle name="Normal 17" xfId="2704"/>
    <cellStyle name="Normal 17 2" xfId="2705"/>
    <cellStyle name="Normal 17 3" xfId="2706"/>
    <cellStyle name="Normal 17 4" xfId="2707"/>
    <cellStyle name="Normal 18" xfId="33"/>
    <cellStyle name="Normal 18 2" xfId="2708"/>
    <cellStyle name="Normal 18 2 2" xfId="2709"/>
    <cellStyle name="Normal 18 3" xfId="2710"/>
    <cellStyle name="Normal 18 4" xfId="2711"/>
    <cellStyle name="Normal 18 5" xfId="2712"/>
    <cellStyle name="Normal 18 6" xfId="2713"/>
    <cellStyle name="Normal 18 7" xfId="2714"/>
    <cellStyle name="Normal 18 8" xfId="2715"/>
    <cellStyle name="Normal 18 9" xfId="2716"/>
    <cellStyle name="Normal 19" xfId="34"/>
    <cellStyle name="Normal 19 2" xfId="2717"/>
    <cellStyle name="Normal 19 3" xfId="2718"/>
    <cellStyle name="Normal 19 4" xfId="2719"/>
    <cellStyle name="Normal 2" xfId="6"/>
    <cellStyle name="Normal 2 10" xfId="2720"/>
    <cellStyle name="Normal 2 10 2" xfId="2721"/>
    <cellStyle name="Normal 2 10 2 2" xfId="2722"/>
    <cellStyle name="Normal 2 10 3" xfId="2723"/>
    <cellStyle name="Normal 2 10 3 2" xfId="2724"/>
    <cellStyle name="Normal 2 10 4" xfId="2725"/>
    <cellStyle name="Normal 2 10 4 2" xfId="2726"/>
    <cellStyle name="Normal 2 10 5" xfId="2727"/>
    <cellStyle name="Normal 2 10 5 2" xfId="2728"/>
    <cellStyle name="Normal 2 10 6" xfId="2729"/>
    <cellStyle name="Normal 2 10 6 2" xfId="2730"/>
    <cellStyle name="Normal 2 10 7" xfId="2731"/>
    <cellStyle name="Normal 2 10 7 2" xfId="2732"/>
    <cellStyle name="Normal 2 10 8" xfId="2733"/>
    <cellStyle name="Normal 2 11" xfId="2734"/>
    <cellStyle name="Normal 2 11 2" xfId="2735"/>
    <cellStyle name="Normal 2 11 2 2" xfId="2736"/>
    <cellStyle name="Normal 2 11 3" xfId="2737"/>
    <cellStyle name="Normal 2 11 3 2" xfId="2738"/>
    <cellStyle name="Normal 2 11 4" xfId="2739"/>
    <cellStyle name="Normal 2 11 4 2" xfId="2740"/>
    <cellStyle name="Normal 2 11 5" xfId="2741"/>
    <cellStyle name="Normal 2 11 5 2" xfId="2742"/>
    <cellStyle name="Normal 2 11 6" xfId="2743"/>
    <cellStyle name="Normal 2 11 6 2" xfId="2744"/>
    <cellStyle name="Normal 2 11 7" xfId="2745"/>
    <cellStyle name="Normal 2 11 7 2" xfId="2746"/>
    <cellStyle name="Normal 2 11 8" xfId="2747"/>
    <cellStyle name="Normal 2 12" xfId="2748"/>
    <cellStyle name="Normal 2 12 2" xfId="2749"/>
    <cellStyle name="Normal 2 12 2 2" xfId="2750"/>
    <cellStyle name="Normal 2 12 3" xfId="2751"/>
    <cellStyle name="Normal 2 12 3 2" xfId="2752"/>
    <cellStyle name="Normal 2 12 4" xfId="2753"/>
    <cellStyle name="Normal 2 12 4 2" xfId="2754"/>
    <cellStyle name="Normal 2 12 5" xfId="2755"/>
    <cellStyle name="Normal 2 12 5 2" xfId="2756"/>
    <cellStyle name="Normal 2 12 6" xfId="2757"/>
    <cellStyle name="Normal 2 12 6 2" xfId="2758"/>
    <cellStyle name="Normal 2 12 7" xfId="2759"/>
    <cellStyle name="Normal 2 12 7 2" xfId="2760"/>
    <cellStyle name="Normal 2 12 8" xfId="2761"/>
    <cellStyle name="Normal 2 13" xfId="2762"/>
    <cellStyle name="Normal 2 13 2" xfId="2763"/>
    <cellStyle name="Normal 2 13 2 2" xfId="2764"/>
    <cellStyle name="Normal 2 13 3" xfId="2765"/>
    <cellStyle name="Normal 2 13 3 2" xfId="2766"/>
    <cellStyle name="Normal 2 13 4" xfId="2767"/>
    <cellStyle name="Normal 2 13 4 2" xfId="2768"/>
    <cellStyle name="Normal 2 13 5" xfId="2769"/>
    <cellStyle name="Normal 2 13 5 2" xfId="2770"/>
    <cellStyle name="Normal 2 13 6" xfId="2771"/>
    <cellStyle name="Normal 2 13 6 2" xfId="2772"/>
    <cellStyle name="Normal 2 13 7" xfId="2773"/>
    <cellStyle name="Normal 2 13 7 2" xfId="2774"/>
    <cellStyle name="Normal 2 13 8" xfId="2775"/>
    <cellStyle name="Normal 2 14" xfId="2776"/>
    <cellStyle name="Normal 2 14 2" xfId="2777"/>
    <cellStyle name="Normal 2 15" xfId="2778"/>
    <cellStyle name="Normal 2 15 2" xfId="2779"/>
    <cellStyle name="Normal 2 16" xfId="2780"/>
    <cellStyle name="Normal 2 16 2" xfId="2781"/>
    <cellStyle name="Normal 2 17" xfId="2782"/>
    <cellStyle name="Normal 2 17 2" xfId="2783"/>
    <cellStyle name="Normal 2 18" xfId="2784"/>
    <cellStyle name="Normal 2 18 2" xfId="2785"/>
    <cellStyle name="Normal 2 18 2 2" xfId="2786"/>
    <cellStyle name="Normal 2 18 2 3" xfId="2787"/>
    <cellStyle name="Normal 2 18 2 4" xfId="2788"/>
    <cellStyle name="Normal 2 18 3" xfId="2789"/>
    <cellStyle name="Normal 2 18 4" xfId="2790"/>
    <cellStyle name="Normal 2 18 5" xfId="2791"/>
    <cellStyle name="Normal 2 18 6" xfId="2792"/>
    <cellStyle name="Normal 2 18 7" xfId="2793"/>
    <cellStyle name="Normal 2 18 8" xfId="2794"/>
    <cellStyle name="Normal 2 18 9" xfId="2795"/>
    <cellStyle name="Normal 2 19" xfId="2796"/>
    <cellStyle name="Normal 2 19 2" xfId="2797"/>
    <cellStyle name="Normal 2 19 2 2" xfId="2798"/>
    <cellStyle name="Normal 2 19 2 3" xfId="2799"/>
    <cellStyle name="Normal 2 19 2 4" xfId="2800"/>
    <cellStyle name="Normal 2 19 3" xfId="2801"/>
    <cellStyle name="Normal 2 19 4" xfId="2802"/>
    <cellStyle name="Normal 2 19 5" xfId="2803"/>
    <cellStyle name="Normal 2 19 6" xfId="2804"/>
    <cellStyle name="Normal 2 19 7" xfId="2805"/>
    <cellStyle name="Normal 2 19 8" xfId="2806"/>
    <cellStyle name="Normal 2 19 9" xfId="2807"/>
    <cellStyle name="Normal 2 2" xfId="35"/>
    <cellStyle name="Normal 2 2 10" xfId="2808"/>
    <cellStyle name="Normal 2 2 11" xfId="2809"/>
    <cellStyle name="Normal 2 2 12" xfId="2810"/>
    <cellStyle name="Normal 2 2 13" xfId="2811"/>
    <cellStyle name="Normal 2 2 14" xfId="2812"/>
    <cellStyle name="Normal 2 2 15" xfId="2813"/>
    <cellStyle name="Normal 2 2 16" xfId="2814"/>
    <cellStyle name="Normal 2 2 17" xfId="2815"/>
    <cellStyle name="Normal 2 2 18" xfId="2816"/>
    <cellStyle name="Normal 2 2 19" xfId="2817"/>
    <cellStyle name="Normal 2 2 2" xfId="36"/>
    <cellStyle name="Normal 2 2 2 10" xfId="2818"/>
    <cellStyle name="Normal 2 2 2 11" xfId="2819"/>
    <cellStyle name="Normal 2 2 2 12" xfId="2820"/>
    <cellStyle name="Normal 2 2 2 13" xfId="2821"/>
    <cellStyle name="Normal 2 2 2 14" xfId="2822"/>
    <cellStyle name="Normal 2 2 2 15" xfId="2823"/>
    <cellStyle name="Normal 2 2 2 16" xfId="2824"/>
    <cellStyle name="Normal 2 2 2 17" xfId="2825"/>
    <cellStyle name="Normal 2 2 2 18" xfId="2826"/>
    <cellStyle name="Normal 2 2 2 19" xfId="2827"/>
    <cellStyle name="Normal 2 2 2 2" xfId="2828"/>
    <cellStyle name="Normal 2 2 2 2 10" xfId="2829"/>
    <cellStyle name="Normal 2 2 2 2 11" xfId="2830"/>
    <cellStyle name="Normal 2 2 2 2 12" xfId="2831"/>
    <cellStyle name="Normal 2 2 2 2 13" xfId="2832"/>
    <cellStyle name="Normal 2 2 2 2 14" xfId="2833"/>
    <cellStyle name="Normal 2 2 2 2 15" xfId="2834"/>
    <cellStyle name="Normal 2 2 2 2 15 2" xfId="2835"/>
    <cellStyle name="Normal 2 2 2 2 15 3" xfId="2836"/>
    <cellStyle name="Normal 2 2 2 2 16" xfId="2837"/>
    <cellStyle name="Normal 2 2 2 2 17" xfId="2838"/>
    <cellStyle name="Normal 2 2 2 2 18" xfId="2839"/>
    <cellStyle name="Normal 2 2 2 2 18 2" xfId="2840"/>
    <cellStyle name="Normal 2 2 2 2 18 3" xfId="2841"/>
    <cellStyle name="Normal 2 2 2 2 19" xfId="2842"/>
    <cellStyle name="Normal 2 2 2 2 19 2" xfId="2843"/>
    <cellStyle name="Normal 2 2 2 2 19 3" xfId="2844"/>
    <cellStyle name="Normal 2 2 2 2 2" xfId="2845"/>
    <cellStyle name="Normal 2 2 2 2 2 10" xfId="2846"/>
    <cellStyle name="Normal 2 2 2 2 2 11" xfId="2847"/>
    <cellStyle name="Normal 2 2 2 2 2 12" xfId="2848"/>
    <cellStyle name="Normal 2 2 2 2 2 13" xfId="2849"/>
    <cellStyle name="Normal 2 2 2 2 2 14" xfId="2850"/>
    <cellStyle name="Normal 2 2 2 2 2 15" xfId="2851"/>
    <cellStyle name="Normal 2 2 2 2 2 16" xfId="2852"/>
    <cellStyle name="Normal 2 2 2 2 2 17" xfId="2853"/>
    <cellStyle name="Normal 2 2 2 2 2 18" xfId="2854"/>
    <cellStyle name="Normal 2 2 2 2 2 19" xfId="2855"/>
    <cellStyle name="Normal 2 2 2 2 2 2" xfId="2856"/>
    <cellStyle name="Normal 2 2 2 2 2 2 10" xfId="2857"/>
    <cellStyle name="Normal 2 2 2 2 2 2 11" xfId="2858"/>
    <cellStyle name="Normal 2 2 2 2 2 2 12" xfId="2859"/>
    <cellStyle name="Normal 2 2 2 2 2 2 13" xfId="2860"/>
    <cellStyle name="Normal 2 2 2 2 2 2 14" xfId="2861"/>
    <cellStyle name="Normal 2 2 2 2 2 2 15" xfId="2862"/>
    <cellStyle name="Normal 2 2 2 2 2 2 16" xfId="2863"/>
    <cellStyle name="Normal 2 2 2 2 2 2 17" xfId="2864"/>
    <cellStyle name="Normal 2 2 2 2 2 2 2" xfId="2865"/>
    <cellStyle name="Normal 2 2 2 2 2 2 2 10" xfId="2866"/>
    <cellStyle name="Normal 2 2 2 2 2 2 2 2" xfId="2867"/>
    <cellStyle name="Normal 2 2 2 2 2 2 2 2 2" xfId="2868"/>
    <cellStyle name="Normal 2 2 2 2 2 2 2 2 2 10" xfId="2869"/>
    <cellStyle name="Normal 2 2 2 2 2 2 2 2 2 10 2" xfId="2870"/>
    <cellStyle name="Normal 2 2 2 2 2 2 2 2 2 11" xfId="2871"/>
    <cellStyle name="Normal 2 2 2 2 2 2 2 2 2 11 2" xfId="2872"/>
    <cellStyle name="Normal 2 2 2 2 2 2 2 2 2 12" xfId="2873"/>
    <cellStyle name="Normal 2 2 2 2 2 2 2 2 2 12 2" xfId="2874"/>
    <cellStyle name="Normal 2 2 2 2 2 2 2 2 2 13" xfId="2875"/>
    <cellStyle name="Normal 2 2 2 2 2 2 2 2 2 13 2" xfId="2876"/>
    <cellStyle name="Normal 2 2 2 2 2 2 2 2 2 14" xfId="2877"/>
    <cellStyle name="Normal 2 2 2 2 2 2 2 2 2 14 2" xfId="2878"/>
    <cellStyle name="Normal 2 2 2 2 2 2 2 2 2 15" xfId="2879"/>
    <cellStyle name="Normal 2 2 2 2 2 2 2 2 2 2" xfId="2880"/>
    <cellStyle name="Normal 2 2 2 2 2 2 2 2 2 2 2" xfId="2881"/>
    <cellStyle name="Normal 2 2 2 2 2 2 2 2 2 3" xfId="2882"/>
    <cellStyle name="Normal 2 2 2 2 2 2 2 2 2 3 2" xfId="2883"/>
    <cellStyle name="Normal 2 2 2 2 2 2 2 2 2 4" xfId="2884"/>
    <cellStyle name="Normal 2 2 2 2 2 2 2 2 2 4 2" xfId="2885"/>
    <cellStyle name="Normal 2 2 2 2 2 2 2 2 2 5" xfId="2886"/>
    <cellStyle name="Normal 2 2 2 2 2 2 2 2 2 5 2" xfId="2887"/>
    <cellStyle name="Normal 2 2 2 2 2 2 2 2 2 6" xfId="2888"/>
    <cellStyle name="Normal 2 2 2 2 2 2 2 2 2 6 2" xfId="2889"/>
    <cellStyle name="Normal 2 2 2 2 2 2 2 2 2 7" xfId="2890"/>
    <cellStyle name="Normal 2 2 2 2 2 2 2 2 2 7 2" xfId="2891"/>
    <cellStyle name="Normal 2 2 2 2 2 2 2 2 2 8" xfId="2892"/>
    <cellStyle name="Normal 2 2 2 2 2 2 2 2 2 8 2" xfId="2893"/>
    <cellStyle name="Normal 2 2 2 2 2 2 2 2 2 9" xfId="2894"/>
    <cellStyle name="Normal 2 2 2 2 2 2 2 2 2 9 2" xfId="2895"/>
    <cellStyle name="Normal 2 2 2 2 2 2 2 3" xfId="2896"/>
    <cellStyle name="Normal 2 2 2 2 2 2 2 4" xfId="2897"/>
    <cellStyle name="Normal 2 2 2 2 2 2 2 5" xfId="2898"/>
    <cellStyle name="Normal 2 2 2 2 2 2 2 6" xfId="2899"/>
    <cellStyle name="Normal 2 2 2 2 2 2 2 7" xfId="2900"/>
    <cellStyle name="Normal 2 2 2 2 2 2 2 8" xfId="2901"/>
    <cellStyle name="Normal 2 2 2 2 2 2 2 9" xfId="2902"/>
    <cellStyle name="Normal 2 2 2 2 2 2 3" xfId="2903"/>
    <cellStyle name="Normal 2 2 2 2 2 2 4" xfId="2904"/>
    <cellStyle name="Normal 2 2 2 2 2 2 5" xfId="2905"/>
    <cellStyle name="Normal 2 2 2 2 2 2 6" xfId="2906"/>
    <cellStyle name="Normal 2 2 2 2 2 2 7" xfId="2907"/>
    <cellStyle name="Normal 2 2 2 2 2 2 8" xfId="2908"/>
    <cellStyle name="Normal 2 2 2 2 2 2 9" xfId="2909"/>
    <cellStyle name="Normal 2 2 2 2 2 3" xfId="2910"/>
    <cellStyle name="Normal 2 2 2 2 2 4" xfId="2911"/>
    <cellStyle name="Normal 2 2 2 2 2 5" xfId="2912"/>
    <cellStyle name="Normal 2 2 2 2 2 5 2" xfId="2913"/>
    <cellStyle name="Normal 2 2 2 2 2 5 3" xfId="2914"/>
    <cellStyle name="Normal 2 2 2 2 2 6" xfId="2915"/>
    <cellStyle name="Normal 2 2 2 2 2 6 2" xfId="2916"/>
    <cellStyle name="Normal 2 2 2 2 2 6 3" xfId="2917"/>
    <cellStyle name="Normal 2 2 2 2 2 7" xfId="2918"/>
    <cellStyle name="Normal 2 2 2 2 2 7 2" xfId="2919"/>
    <cellStyle name="Normal 2 2 2 2 2 7 3" xfId="2920"/>
    <cellStyle name="Normal 2 2 2 2 2 8" xfId="2921"/>
    <cellStyle name="Normal 2 2 2 2 2 8 2" xfId="2922"/>
    <cellStyle name="Normal 2 2 2 2 2 8 3" xfId="2923"/>
    <cellStyle name="Normal 2 2 2 2 2 9" xfId="2924"/>
    <cellStyle name="Normal 2 2 2 2 2 9 2" xfId="2925"/>
    <cellStyle name="Normal 2 2 2 2 2 9 3" xfId="2926"/>
    <cellStyle name="Normal 2 2 2 2 20" xfId="2927"/>
    <cellStyle name="Normal 2 2 2 2 20 2" xfId="2928"/>
    <cellStyle name="Normal 2 2 2 2 20 3" xfId="2929"/>
    <cellStyle name="Normal 2 2 2 2 21" xfId="2930"/>
    <cellStyle name="Normal 2 2 2 2 21 2" xfId="2931"/>
    <cellStyle name="Normal 2 2 2 2 21 3" xfId="2932"/>
    <cellStyle name="Normal 2 2 2 2 22" xfId="2933"/>
    <cellStyle name="Normal 2 2 2 2 23" xfId="2934"/>
    <cellStyle name="Normal 2 2 2 2 24" xfId="2935"/>
    <cellStyle name="Normal 2 2 2 2 25" xfId="2936"/>
    <cellStyle name="Normal 2 2 2 2 26" xfId="2937"/>
    <cellStyle name="Normal 2 2 2 2 27" xfId="2938"/>
    <cellStyle name="Normal 2 2 2 2 28" xfId="2939"/>
    <cellStyle name="Normal 2 2 2 2 29" xfId="2940"/>
    <cellStyle name="Normal 2 2 2 2 3" xfId="2941"/>
    <cellStyle name="Normal 2 2 2 2 30" xfId="2942"/>
    <cellStyle name="Normal 2 2 2 2 31" xfId="2943"/>
    <cellStyle name="Normal 2 2 2 2 32" xfId="2944"/>
    <cellStyle name="Normal 2 2 2 2 4" xfId="2945"/>
    <cellStyle name="Normal 2 2 2 2 5" xfId="2946"/>
    <cellStyle name="Normal 2 2 2 2 6" xfId="2947"/>
    <cellStyle name="Normal 2 2 2 2 7" xfId="2948"/>
    <cellStyle name="Normal 2 2 2 2 8" xfId="2949"/>
    <cellStyle name="Normal 2 2 2 2 9" xfId="2950"/>
    <cellStyle name="Normal 2 2 2 20" xfId="2951"/>
    <cellStyle name="Normal 2 2 2 20 2" xfId="2952"/>
    <cellStyle name="Normal 2 2 2 20 3" xfId="2953"/>
    <cellStyle name="Normal 2 2 2 21" xfId="2954"/>
    <cellStyle name="Normal 2 2 2 22" xfId="2955"/>
    <cellStyle name="Normal 2 2 2 23" xfId="2956"/>
    <cellStyle name="Normal 2 2 2 23 2" xfId="2957"/>
    <cellStyle name="Normal 2 2 2 23 3" xfId="2958"/>
    <cellStyle name="Normal 2 2 2 24" xfId="2959"/>
    <cellStyle name="Normal 2 2 2 24 2" xfId="2960"/>
    <cellStyle name="Normal 2 2 2 24 3" xfId="2961"/>
    <cellStyle name="Normal 2 2 2 25" xfId="2962"/>
    <cellStyle name="Normal 2 2 2 25 2" xfId="2963"/>
    <cellStyle name="Normal 2 2 2 25 3" xfId="2964"/>
    <cellStyle name="Normal 2 2 2 26" xfId="2965"/>
    <cellStyle name="Normal 2 2 2 26 2" xfId="2966"/>
    <cellStyle name="Normal 2 2 2 26 3" xfId="2967"/>
    <cellStyle name="Normal 2 2 2 27" xfId="2968"/>
    <cellStyle name="Normal 2 2 2 28" xfId="2969"/>
    <cellStyle name="Normal 2 2 2 29" xfId="2970"/>
    <cellStyle name="Normal 2 2 2 3" xfId="2971"/>
    <cellStyle name="Normal 2 2 2 3 2" xfId="2972"/>
    <cellStyle name="Normal 2 2 2 30" xfId="2973"/>
    <cellStyle name="Normal 2 2 2 31" xfId="2974"/>
    <cellStyle name="Normal 2 2 2 32" xfId="2975"/>
    <cellStyle name="Normal 2 2 2 33" xfId="2976"/>
    <cellStyle name="Normal 2 2 2 34" xfId="2977"/>
    <cellStyle name="Normal 2 2 2 35" xfId="2978"/>
    <cellStyle name="Normal 2 2 2 36" xfId="2979"/>
    <cellStyle name="Normal 2 2 2 37" xfId="2980"/>
    <cellStyle name="Normal 2 2 2 38" xfId="2981"/>
    <cellStyle name="Normal 2 2 2 4" xfId="2982"/>
    <cellStyle name="Normal 2 2 2 4 2" xfId="2983"/>
    <cellStyle name="Normal 2 2 2 5" xfId="2984"/>
    <cellStyle name="Normal 2 2 2 5 2" xfId="2985"/>
    <cellStyle name="Normal 2 2 2 6" xfId="2986"/>
    <cellStyle name="Normal 2 2 2 6 2" xfId="2987"/>
    <cellStyle name="Normal 2 2 2 7" xfId="2988"/>
    <cellStyle name="Normal 2 2 2 7 2" xfId="2989"/>
    <cellStyle name="Normal 2 2 2 8" xfId="2990"/>
    <cellStyle name="Normal 2 2 2 8 10" xfId="2991"/>
    <cellStyle name="Normal 2 2 2 8 11" xfId="2992"/>
    <cellStyle name="Normal 2 2 2 8 2" xfId="2993"/>
    <cellStyle name="Normal 2 2 2 8 2 2" xfId="2994"/>
    <cellStyle name="Normal 2 2 2 8 2 3" xfId="2995"/>
    <cellStyle name="Normal 2 2 2 8 2 4" xfId="2996"/>
    <cellStyle name="Normal 2 2 2 8 2 5" xfId="2997"/>
    <cellStyle name="Normal 2 2 2 8 2 6" xfId="2998"/>
    <cellStyle name="Normal 2 2 2 8 2 7" xfId="2999"/>
    <cellStyle name="Normal 2 2 2 8 2 8" xfId="3000"/>
    <cellStyle name="Normal 2 2 2 8 2 9" xfId="3001"/>
    <cellStyle name="Normal 2 2 2 8 3" xfId="3002"/>
    <cellStyle name="Normal 2 2 2 8 4" xfId="3003"/>
    <cellStyle name="Normal 2 2 2 8 5" xfId="3004"/>
    <cellStyle name="Normal 2 2 2 8 5 2" xfId="3005"/>
    <cellStyle name="Normal 2 2 2 8 5 3" xfId="3006"/>
    <cellStyle name="Normal 2 2 2 8 6" xfId="3007"/>
    <cellStyle name="Normal 2 2 2 8 6 2" xfId="3008"/>
    <cellStyle name="Normal 2 2 2 8 6 3" xfId="3009"/>
    <cellStyle name="Normal 2 2 2 8 7" xfId="3010"/>
    <cellStyle name="Normal 2 2 2 8 7 2" xfId="3011"/>
    <cellStyle name="Normal 2 2 2 8 7 3" xfId="3012"/>
    <cellStyle name="Normal 2 2 2 8 8" xfId="3013"/>
    <cellStyle name="Normal 2 2 2 8 8 2" xfId="3014"/>
    <cellStyle name="Normal 2 2 2 8 8 3" xfId="3015"/>
    <cellStyle name="Normal 2 2 2 8 9" xfId="3016"/>
    <cellStyle name="Normal 2 2 2 8 9 2" xfId="3017"/>
    <cellStyle name="Normal 2 2 2 8 9 3" xfId="3018"/>
    <cellStyle name="Normal 2 2 2 9" xfId="3019"/>
    <cellStyle name="Normal 2 2 20" xfId="3020"/>
    <cellStyle name="Normal 2 2 20 2" xfId="3021"/>
    <cellStyle name="Normal 2 2 20 3" xfId="3022"/>
    <cellStyle name="Normal 2 2 21" xfId="3023"/>
    <cellStyle name="Normal 2 2 22" xfId="3024"/>
    <cellStyle name="Normal 2 2 23" xfId="3025"/>
    <cellStyle name="Normal 2 2 23 2" xfId="3026"/>
    <cellStyle name="Normal 2 2 23 3" xfId="3027"/>
    <cellStyle name="Normal 2 2 24" xfId="3028"/>
    <cellStyle name="Normal 2 2 24 2" xfId="3029"/>
    <cellStyle name="Normal 2 2 24 3" xfId="3030"/>
    <cellStyle name="Normal 2 2 25" xfId="3031"/>
    <cellStyle name="Normal 2 2 25 2" xfId="3032"/>
    <cellStyle name="Normal 2 2 25 3" xfId="3033"/>
    <cellStyle name="Normal 2 2 26" xfId="3034"/>
    <cellStyle name="Normal 2 2 26 2" xfId="3035"/>
    <cellStyle name="Normal 2 2 26 3" xfId="3036"/>
    <cellStyle name="Normal 2 2 27" xfId="3037"/>
    <cellStyle name="Normal 2 2 28" xfId="3038"/>
    <cellStyle name="Normal 2 2 29" xfId="3039"/>
    <cellStyle name="Normal 2 2 3" xfId="37"/>
    <cellStyle name="Normal 2 2 3 2" xfId="3040"/>
    <cellStyle name="Normal 2 2 3 3" xfId="3041"/>
    <cellStyle name="Normal 2 2 30" xfId="3042"/>
    <cellStyle name="Normal 2 2 31" xfId="3043"/>
    <cellStyle name="Normal 2 2 32" xfId="3044"/>
    <cellStyle name="Normal 2 2 33" xfId="3045"/>
    <cellStyle name="Normal 2 2 34" xfId="3046"/>
    <cellStyle name="Normal 2 2 35" xfId="3047"/>
    <cellStyle name="Normal 2 2 36" xfId="3048"/>
    <cellStyle name="Normal 2 2 37" xfId="3049"/>
    <cellStyle name="Normal 2 2 38" xfId="3050"/>
    <cellStyle name="Normal 2 2 4" xfId="38"/>
    <cellStyle name="Normal 2 2 4 2" xfId="3051"/>
    <cellStyle name="Normal 2 2 4 3" xfId="3052"/>
    <cellStyle name="Normal 2 2 5" xfId="39"/>
    <cellStyle name="Normal 2 2 5 2" xfId="3053"/>
    <cellStyle name="Normal 2 2 5 3" xfId="3054"/>
    <cellStyle name="Normal 2 2 6" xfId="40"/>
    <cellStyle name="Normal 2 2 6 2" xfId="3055"/>
    <cellStyle name="Normal 2 2 6 3" xfId="3056"/>
    <cellStyle name="Normal 2 2 7" xfId="41"/>
    <cellStyle name="Normal 2 2 7 2" xfId="3057"/>
    <cellStyle name="Normal 2 2 7 3" xfId="3058"/>
    <cellStyle name="Normal 2 2 8" xfId="42"/>
    <cellStyle name="Normal 2 2 8 10" xfId="3059"/>
    <cellStyle name="Normal 2 2 8 11" xfId="3060"/>
    <cellStyle name="Normal 2 2 8 12" xfId="3061"/>
    <cellStyle name="Normal 2 2 8 2" xfId="3062"/>
    <cellStyle name="Normal 2 2 8 2 2" xfId="3063"/>
    <cellStyle name="Normal 2 2 8 2 3" xfId="3064"/>
    <cellStyle name="Normal 2 2 8 2 4" xfId="3065"/>
    <cellStyle name="Normal 2 2 8 2 5" xfId="3066"/>
    <cellStyle name="Normal 2 2 8 2 6" xfId="3067"/>
    <cellStyle name="Normal 2 2 8 2 7" xfId="3068"/>
    <cellStyle name="Normal 2 2 8 2 8" xfId="3069"/>
    <cellStyle name="Normal 2 2 8 2 9" xfId="3070"/>
    <cellStyle name="Normal 2 2 8 3" xfId="3071"/>
    <cellStyle name="Normal 2 2 8 4" xfId="3072"/>
    <cellStyle name="Normal 2 2 8 5" xfId="3073"/>
    <cellStyle name="Normal 2 2 8 5 2" xfId="3074"/>
    <cellStyle name="Normal 2 2 8 5 3" xfId="3075"/>
    <cellStyle name="Normal 2 2 8 6" xfId="3076"/>
    <cellStyle name="Normal 2 2 8 6 2" xfId="3077"/>
    <cellStyle name="Normal 2 2 8 6 3" xfId="3078"/>
    <cellStyle name="Normal 2 2 8 7" xfId="3079"/>
    <cellStyle name="Normal 2 2 8 7 2" xfId="3080"/>
    <cellStyle name="Normal 2 2 8 7 3" xfId="3081"/>
    <cellStyle name="Normal 2 2 8 8" xfId="3082"/>
    <cellStyle name="Normal 2 2 8 8 2" xfId="3083"/>
    <cellStyle name="Normal 2 2 8 8 3" xfId="3084"/>
    <cellStyle name="Normal 2 2 8 9" xfId="3085"/>
    <cellStyle name="Normal 2 2 8 9 2" xfId="3086"/>
    <cellStyle name="Normal 2 2 8 9 3" xfId="3087"/>
    <cellStyle name="Normal 2 2 9" xfId="43"/>
    <cellStyle name="Normal 2 2 9 2" xfId="3088"/>
    <cellStyle name="Normal 2 2 9 3" xfId="3089"/>
    <cellStyle name="Normal 2 2_Residential Inputs Inland" xfId="3090"/>
    <cellStyle name="Normal 2 20" xfId="3091"/>
    <cellStyle name="Normal 2 20 2" xfId="3092"/>
    <cellStyle name="Normal 2 20 2 2" xfId="3093"/>
    <cellStyle name="Normal 2 20 2 3" xfId="3094"/>
    <cellStyle name="Normal 2 20 2 4" xfId="3095"/>
    <cellStyle name="Normal 2 20 3" xfId="3096"/>
    <cellStyle name="Normal 2 20 4" xfId="3097"/>
    <cellStyle name="Normal 2 20 5" xfId="3098"/>
    <cellStyle name="Normal 2 20 6" xfId="3099"/>
    <cellStyle name="Normal 2 20 7" xfId="3100"/>
    <cellStyle name="Normal 2 20 8" xfId="3101"/>
    <cellStyle name="Normal 2 20 9" xfId="3102"/>
    <cellStyle name="Normal 2 21" xfId="3103"/>
    <cellStyle name="Normal 2 21 2" xfId="3104"/>
    <cellStyle name="Normal 2 21 2 2" xfId="3105"/>
    <cellStyle name="Normal 2 21 2 3" xfId="3106"/>
    <cellStyle name="Normal 2 21 2 4" xfId="3107"/>
    <cellStyle name="Normal 2 21 3" xfId="3108"/>
    <cellStyle name="Normal 2 21 4" xfId="3109"/>
    <cellStyle name="Normal 2 21 5" xfId="3110"/>
    <cellStyle name="Normal 2 21 6" xfId="3111"/>
    <cellStyle name="Normal 2 21 7" xfId="3112"/>
    <cellStyle name="Normal 2 21 8" xfId="3113"/>
    <cellStyle name="Normal 2 21 9" xfId="3114"/>
    <cellStyle name="Normal 2 22" xfId="3115"/>
    <cellStyle name="Normal 2 22 2" xfId="3116"/>
    <cellStyle name="Normal 2 22 2 2" xfId="3117"/>
    <cellStyle name="Normal 2 22 2 3" xfId="3118"/>
    <cellStyle name="Normal 2 22 2 4" xfId="3119"/>
    <cellStyle name="Normal 2 22 3" xfId="3120"/>
    <cellStyle name="Normal 2 22 4" xfId="3121"/>
    <cellStyle name="Normal 2 22 5" xfId="3122"/>
    <cellStyle name="Normal 2 22 6" xfId="3123"/>
    <cellStyle name="Normal 2 22 7" xfId="3124"/>
    <cellStyle name="Normal 2 22 8" xfId="3125"/>
    <cellStyle name="Normal 2 22 9" xfId="3126"/>
    <cellStyle name="Normal 2 23" xfId="3127"/>
    <cellStyle name="Normal 2 23 2" xfId="3128"/>
    <cellStyle name="Normal 2 23 2 2" xfId="3129"/>
    <cellStyle name="Normal 2 23 2 3" xfId="3130"/>
    <cellStyle name="Normal 2 23 2 4" xfId="3131"/>
    <cellStyle name="Normal 2 23 3" xfId="3132"/>
    <cellStyle name="Normal 2 23 4" xfId="3133"/>
    <cellStyle name="Normal 2 23 5" xfId="3134"/>
    <cellStyle name="Normal 2 23 6" xfId="3135"/>
    <cellStyle name="Normal 2 23 7" xfId="3136"/>
    <cellStyle name="Normal 2 23 8" xfId="3137"/>
    <cellStyle name="Normal 2 23 9" xfId="3138"/>
    <cellStyle name="Normal 2 24" xfId="3139"/>
    <cellStyle name="Normal 2 24 2" xfId="3140"/>
    <cellStyle name="Normal 2 24 2 2" xfId="3141"/>
    <cellStyle name="Normal 2 24 2 3" xfId="3142"/>
    <cellStyle name="Normal 2 24 2 4" xfId="3143"/>
    <cellStyle name="Normal 2 24 3" xfId="3144"/>
    <cellStyle name="Normal 2 24 4" xfId="3145"/>
    <cellStyle name="Normal 2 24 5" xfId="3146"/>
    <cellStyle name="Normal 2 24 6" xfId="3147"/>
    <cellStyle name="Normal 2 24 7" xfId="3148"/>
    <cellStyle name="Normal 2 24 8" xfId="3149"/>
    <cellStyle name="Normal 2 24 9" xfId="3150"/>
    <cellStyle name="Normal 2 25" xfId="3151"/>
    <cellStyle name="Normal 2 25 2" xfId="3152"/>
    <cellStyle name="Normal 2 25 2 2" xfId="3153"/>
    <cellStyle name="Normal 2 25 2 3" xfId="3154"/>
    <cellStyle name="Normal 2 25 2 4" xfId="3155"/>
    <cellStyle name="Normal 2 25 3" xfId="3156"/>
    <cellStyle name="Normal 2 25 4" xfId="3157"/>
    <cellStyle name="Normal 2 25 5" xfId="3158"/>
    <cellStyle name="Normal 2 25 6" xfId="3159"/>
    <cellStyle name="Normal 2 25 7" xfId="3160"/>
    <cellStyle name="Normal 2 25 8" xfId="3161"/>
    <cellStyle name="Normal 2 25 9" xfId="3162"/>
    <cellStyle name="Normal 2 26" xfId="3163"/>
    <cellStyle name="Normal 2 26 2" xfId="3164"/>
    <cellStyle name="Normal 2 26 2 2" xfId="3165"/>
    <cellStyle name="Normal 2 26 2 3" xfId="3166"/>
    <cellStyle name="Normal 2 26 2 4" xfId="3167"/>
    <cellStyle name="Normal 2 26 3" xfId="3168"/>
    <cellStyle name="Normal 2 26 4" xfId="3169"/>
    <cellStyle name="Normal 2 26 5" xfId="3170"/>
    <cellStyle name="Normal 2 26 6" xfId="3171"/>
    <cellStyle name="Normal 2 26 7" xfId="3172"/>
    <cellStyle name="Normal 2 26 8" xfId="3173"/>
    <cellStyle name="Normal 2 26 9" xfId="3174"/>
    <cellStyle name="Normal 2 27" xfId="3175"/>
    <cellStyle name="Normal 2 28" xfId="3176"/>
    <cellStyle name="Normal 2 29" xfId="3177"/>
    <cellStyle name="Normal 2 3" xfId="44"/>
    <cellStyle name="Normal 2 3 2" xfId="3178"/>
    <cellStyle name="Normal 2 3 2 2" xfId="3179"/>
    <cellStyle name="Normal 2 3 2 2 2" xfId="3180"/>
    <cellStyle name="Normal 2 3 2 3" xfId="3181"/>
    <cellStyle name="Normal 2 3 2 3 2" xfId="3182"/>
    <cellStyle name="Normal 2 3 2 4" xfId="3183"/>
    <cellStyle name="Normal 2 3 2 4 2" xfId="3184"/>
    <cellStyle name="Normal 2 3 2 5" xfId="3185"/>
    <cellStyle name="Normal 2 3 2 5 2" xfId="3186"/>
    <cellStyle name="Normal 2 3 2 6" xfId="3187"/>
    <cellStyle name="Normal 2 3 2 6 2" xfId="3188"/>
    <cellStyle name="Normal 2 3 2 7" xfId="3189"/>
    <cellStyle name="Normal 2 3 2 7 2" xfId="3190"/>
    <cellStyle name="Normal 2 3 2 8" xfId="3191"/>
    <cellStyle name="Normal 2 3 3" xfId="3192"/>
    <cellStyle name="Normal 2 3 4" xfId="3193"/>
    <cellStyle name="Normal 2 3 5" xfId="3194"/>
    <cellStyle name="Normal 2 3 6" xfId="3195"/>
    <cellStyle name="Normal 2 3 7" xfId="3196"/>
    <cellStyle name="Normal 2 3 8" xfId="3197"/>
    <cellStyle name="Normal 2 3 9" xfId="3198"/>
    <cellStyle name="Normal 2 30" xfId="3199"/>
    <cellStyle name="Normal 2 30 2" xfId="3200"/>
    <cellStyle name="Normal 2 30 3" xfId="3201"/>
    <cellStyle name="Normal 2 31" xfId="3202"/>
    <cellStyle name="Normal 2 32" xfId="3203"/>
    <cellStyle name="Normal 2 33" xfId="3204"/>
    <cellStyle name="Normal 2 34" xfId="3205"/>
    <cellStyle name="Normal 2 35" xfId="3206"/>
    <cellStyle name="Normal 2 36" xfId="3207"/>
    <cellStyle name="Normal 2 37" xfId="3208"/>
    <cellStyle name="Normal 2 38" xfId="3209"/>
    <cellStyle name="Normal 2 39" xfId="3210"/>
    <cellStyle name="Normal 2 4" xfId="45"/>
    <cellStyle name="Normal 2 4 10" xfId="3211"/>
    <cellStyle name="Normal 2 4 11" xfId="3212"/>
    <cellStyle name="Normal 2 4 12" xfId="3213"/>
    <cellStyle name="Normal 2 4 13" xfId="3214"/>
    <cellStyle name="Normal 2 4 14" xfId="3215"/>
    <cellStyle name="Normal 2 4 15" xfId="3216"/>
    <cellStyle name="Normal 2 4 16" xfId="3217"/>
    <cellStyle name="Normal 2 4 17" xfId="3218"/>
    <cellStyle name="Normal 2 4 17 10" xfId="3219"/>
    <cellStyle name="Normal 2 4 17 10 10" xfId="3220"/>
    <cellStyle name="Normal 2 4 17 10 10 2" xfId="3221"/>
    <cellStyle name="Normal 2 4 17 10 11" xfId="3222"/>
    <cellStyle name="Normal 2 4 17 10 11 2" xfId="3223"/>
    <cellStyle name="Normal 2 4 17 10 12" xfId="3224"/>
    <cellStyle name="Normal 2 4 17 10 12 2" xfId="3225"/>
    <cellStyle name="Normal 2 4 17 10 13" xfId="3226"/>
    <cellStyle name="Normal 2 4 17 10 13 2" xfId="3227"/>
    <cellStyle name="Normal 2 4 17 10 14" xfId="3228"/>
    <cellStyle name="Normal 2 4 17 10 14 2" xfId="3229"/>
    <cellStyle name="Normal 2 4 17 10 15" xfId="3230"/>
    <cellStyle name="Normal 2 4 17 10 2" xfId="3231"/>
    <cellStyle name="Normal 2 4 17 10 2 2" xfId="3232"/>
    <cellStyle name="Normal 2 4 17 10 3" xfId="3233"/>
    <cellStyle name="Normal 2 4 17 10 3 2" xfId="3234"/>
    <cellStyle name="Normal 2 4 17 10 4" xfId="3235"/>
    <cellStyle name="Normal 2 4 17 10 4 2" xfId="3236"/>
    <cellStyle name="Normal 2 4 17 10 5" xfId="3237"/>
    <cellStyle name="Normal 2 4 17 10 5 2" xfId="3238"/>
    <cellStyle name="Normal 2 4 17 10 6" xfId="3239"/>
    <cellStyle name="Normal 2 4 17 10 6 2" xfId="3240"/>
    <cellStyle name="Normal 2 4 17 10 7" xfId="3241"/>
    <cellStyle name="Normal 2 4 17 10 7 2" xfId="3242"/>
    <cellStyle name="Normal 2 4 17 10 8" xfId="3243"/>
    <cellStyle name="Normal 2 4 17 10 8 2" xfId="3244"/>
    <cellStyle name="Normal 2 4 17 10 9" xfId="3245"/>
    <cellStyle name="Normal 2 4 17 10 9 2" xfId="3246"/>
    <cellStyle name="Normal 2 4 17 11" xfId="3247"/>
    <cellStyle name="Normal 2 4 17 11 2" xfId="3248"/>
    <cellStyle name="Normal 2 4 17 12" xfId="3249"/>
    <cellStyle name="Normal 2 4 17 12 2" xfId="3250"/>
    <cellStyle name="Normal 2 4 17 13" xfId="3251"/>
    <cellStyle name="Normal 2 4 17 13 2" xfId="3252"/>
    <cellStyle name="Normal 2 4 17 14" xfId="3253"/>
    <cellStyle name="Normal 2 4 17 14 2" xfId="3254"/>
    <cellStyle name="Normal 2 4 17 15" xfId="3255"/>
    <cellStyle name="Normal 2 4 17 15 2" xfId="3256"/>
    <cellStyle name="Normal 2 4 17 16" xfId="3257"/>
    <cellStyle name="Normal 2 4 17 16 2" xfId="3258"/>
    <cellStyle name="Normal 2 4 17 17" xfId="3259"/>
    <cellStyle name="Normal 2 4 17 17 2" xfId="3260"/>
    <cellStyle name="Normal 2 4 17 18" xfId="3261"/>
    <cellStyle name="Normal 2 4 17 18 2" xfId="3262"/>
    <cellStyle name="Normal 2 4 17 19" xfId="3263"/>
    <cellStyle name="Normal 2 4 17 19 2" xfId="3264"/>
    <cellStyle name="Normal 2 4 17 2" xfId="3265"/>
    <cellStyle name="Normal 2 4 17 2 10" xfId="3266"/>
    <cellStyle name="Normal 2 4 17 2 10 2" xfId="3267"/>
    <cellStyle name="Normal 2 4 17 2 11" xfId="3268"/>
    <cellStyle name="Normal 2 4 17 2 11 2" xfId="3269"/>
    <cellStyle name="Normal 2 4 17 2 12" xfId="3270"/>
    <cellStyle name="Normal 2 4 17 2 12 2" xfId="3271"/>
    <cellStyle name="Normal 2 4 17 2 13" xfId="3272"/>
    <cellStyle name="Normal 2 4 17 2 13 2" xfId="3273"/>
    <cellStyle name="Normal 2 4 17 2 14" xfId="3274"/>
    <cellStyle name="Normal 2 4 17 2 14 2" xfId="3275"/>
    <cellStyle name="Normal 2 4 17 2 15" xfId="3276"/>
    <cellStyle name="Normal 2 4 17 2 15 2" xfId="3277"/>
    <cellStyle name="Normal 2 4 17 2 16" xfId="3278"/>
    <cellStyle name="Normal 2 4 17 2 2" xfId="3279"/>
    <cellStyle name="Normal 2 4 17 2 2 10" xfId="3280"/>
    <cellStyle name="Normal 2 4 17 2 2 10 2" xfId="3281"/>
    <cellStyle name="Normal 2 4 17 2 2 11" xfId="3282"/>
    <cellStyle name="Normal 2 4 17 2 2 11 2" xfId="3283"/>
    <cellStyle name="Normal 2 4 17 2 2 12" xfId="3284"/>
    <cellStyle name="Normal 2 4 17 2 2 12 2" xfId="3285"/>
    <cellStyle name="Normal 2 4 17 2 2 13" xfId="3286"/>
    <cellStyle name="Normal 2 4 17 2 2 13 2" xfId="3287"/>
    <cellStyle name="Normal 2 4 17 2 2 14" xfId="3288"/>
    <cellStyle name="Normal 2 4 17 2 2 14 2" xfId="3289"/>
    <cellStyle name="Normal 2 4 17 2 2 15" xfId="3290"/>
    <cellStyle name="Normal 2 4 17 2 2 2" xfId="3291"/>
    <cellStyle name="Normal 2 4 17 2 2 2 2" xfId="3292"/>
    <cellStyle name="Normal 2 4 17 2 2 3" xfId="3293"/>
    <cellStyle name="Normal 2 4 17 2 2 3 2" xfId="3294"/>
    <cellStyle name="Normal 2 4 17 2 2 4" xfId="3295"/>
    <cellStyle name="Normal 2 4 17 2 2 4 2" xfId="3296"/>
    <cellStyle name="Normal 2 4 17 2 2 5" xfId="3297"/>
    <cellStyle name="Normal 2 4 17 2 2 5 2" xfId="3298"/>
    <cellStyle name="Normal 2 4 17 2 2 6" xfId="3299"/>
    <cellStyle name="Normal 2 4 17 2 2 6 2" xfId="3300"/>
    <cellStyle name="Normal 2 4 17 2 2 7" xfId="3301"/>
    <cellStyle name="Normal 2 4 17 2 2 7 2" xfId="3302"/>
    <cellStyle name="Normal 2 4 17 2 2 8" xfId="3303"/>
    <cellStyle name="Normal 2 4 17 2 2 8 2" xfId="3304"/>
    <cellStyle name="Normal 2 4 17 2 2 9" xfId="3305"/>
    <cellStyle name="Normal 2 4 17 2 2 9 2" xfId="3306"/>
    <cellStyle name="Normal 2 4 17 2 3" xfId="3307"/>
    <cellStyle name="Normal 2 4 17 2 3 2" xfId="3308"/>
    <cellStyle name="Normal 2 4 17 2 4" xfId="3309"/>
    <cellStyle name="Normal 2 4 17 2 4 2" xfId="3310"/>
    <cellStyle name="Normal 2 4 17 2 5" xfId="3311"/>
    <cellStyle name="Normal 2 4 17 2 5 2" xfId="3312"/>
    <cellStyle name="Normal 2 4 17 2 6" xfId="3313"/>
    <cellStyle name="Normal 2 4 17 2 6 2" xfId="3314"/>
    <cellStyle name="Normal 2 4 17 2 7" xfId="3315"/>
    <cellStyle name="Normal 2 4 17 2 7 2" xfId="3316"/>
    <cellStyle name="Normal 2 4 17 2 8" xfId="3317"/>
    <cellStyle name="Normal 2 4 17 2 8 2" xfId="3318"/>
    <cellStyle name="Normal 2 4 17 2 9" xfId="3319"/>
    <cellStyle name="Normal 2 4 17 2 9 2" xfId="3320"/>
    <cellStyle name="Normal 2 4 17 20" xfId="3321"/>
    <cellStyle name="Normal 2 4 17 20 2" xfId="3322"/>
    <cellStyle name="Normal 2 4 17 21" xfId="3323"/>
    <cellStyle name="Normal 2 4 17 21 2" xfId="3324"/>
    <cellStyle name="Normal 2 4 17 22" xfId="3325"/>
    <cellStyle name="Normal 2 4 17 22 2" xfId="3326"/>
    <cellStyle name="Normal 2 4 17 23" xfId="3327"/>
    <cellStyle name="Normal 2 4 17 23 2" xfId="3328"/>
    <cellStyle name="Normal 2 4 17 24" xfId="3329"/>
    <cellStyle name="Normal 2 4 17 3" xfId="3330"/>
    <cellStyle name="Normal 2 4 17 3 10" xfId="3331"/>
    <cellStyle name="Normal 2 4 17 3 10 2" xfId="3332"/>
    <cellStyle name="Normal 2 4 17 3 11" xfId="3333"/>
    <cellStyle name="Normal 2 4 17 3 11 2" xfId="3334"/>
    <cellStyle name="Normal 2 4 17 3 12" xfId="3335"/>
    <cellStyle name="Normal 2 4 17 3 12 2" xfId="3336"/>
    <cellStyle name="Normal 2 4 17 3 13" xfId="3337"/>
    <cellStyle name="Normal 2 4 17 3 13 2" xfId="3338"/>
    <cellStyle name="Normal 2 4 17 3 14" xfId="3339"/>
    <cellStyle name="Normal 2 4 17 3 14 2" xfId="3340"/>
    <cellStyle name="Normal 2 4 17 3 15" xfId="3341"/>
    <cellStyle name="Normal 2 4 17 3 15 2" xfId="3342"/>
    <cellStyle name="Normal 2 4 17 3 16" xfId="3343"/>
    <cellStyle name="Normal 2 4 17 3 2" xfId="3344"/>
    <cellStyle name="Normal 2 4 17 3 2 10" xfId="3345"/>
    <cellStyle name="Normal 2 4 17 3 2 10 2" xfId="3346"/>
    <cellStyle name="Normal 2 4 17 3 2 11" xfId="3347"/>
    <cellStyle name="Normal 2 4 17 3 2 11 2" xfId="3348"/>
    <cellStyle name="Normal 2 4 17 3 2 12" xfId="3349"/>
    <cellStyle name="Normal 2 4 17 3 2 12 2" xfId="3350"/>
    <cellStyle name="Normal 2 4 17 3 2 13" xfId="3351"/>
    <cellStyle name="Normal 2 4 17 3 2 13 2" xfId="3352"/>
    <cellStyle name="Normal 2 4 17 3 2 14" xfId="3353"/>
    <cellStyle name="Normal 2 4 17 3 2 14 2" xfId="3354"/>
    <cellStyle name="Normal 2 4 17 3 2 15" xfId="3355"/>
    <cellStyle name="Normal 2 4 17 3 2 2" xfId="3356"/>
    <cellStyle name="Normal 2 4 17 3 2 2 2" xfId="3357"/>
    <cellStyle name="Normal 2 4 17 3 2 3" xfId="3358"/>
    <cellStyle name="Normal 2 4 17 3 2 3 2" xfId="3359"/>
    <cellStyle name="Normal 2 4 17 3 2 4" xfId="3360"/>
    <cellStyle name="Normal 2 4 17 3 2 4 2" xfId="3361"/>
    <cellStyle name="Normal 2 4 17 3 2 5" xfId="3362"/>
    <cellStyle name="Normal 2 4 17 3 2 5 2" xfId="3363"/>
    <cellStyle name="Normal 2 4 17 3 2 6" xfId="3364"/>
    <cellStyle name="Normal 2 4 17 3 2 6 2" xfId="3365"/>
    <cellStyle name="Normal 2 4 17 3 2 7" xfId="3366"/>
    <cellStyle name="Normal 2 4 17 3 2 7 2" xfId="3367"/>
    <cellStyle name="Normal 2 4 17 3 2 8" xfId="3368"/>
    <cellStyle name="Normal 2 4 17 3 2 8 2" xfId="3369"/>
    <cellStyle name="Normal 2 4 17 3 2 9" xfId="3370"/>
    <cellStyle name="Normal 2 4 17 3 2 9 2" xfId="3371"/>
    <cellStyle name="Normal 2 4 17 3 3" xfId="3372"/>
    <cellStyle name="Normal 2 4 17 3 3 2" xfId="3373"/>
    <cellStyle name="Normal 2 4 17 3 4" xfId="3374"/>
    <cellStyle name="Normal 2 4 17 3 4 2" xfId="3375"/>
    <cellStyle name="Normal 2 4 17 3 5" xfId="3376"/>
    <cellStyle name="Normal 2 4 17 3 5 2" xfId="3377"/>
    <cellStyle name="Normal 2 4 17 3 6" xfId="3378"/>
    <cellStyle name="Normal 2 4 17 3 6 2" xfId="3379"/>
    <cellStyle name="Normal 2 4 17 3 7" xfId="3380"/>
    <cellStyle name="Normal 2 4 17 3 7 2" xfId="3381"/>
    <cellStyle name="Normal 2 4 17 3 8" xfId="3382"/>
    <cellStyle name="Normal 2 4 17 3 8 2" xfId="3383"/>
    <cellStyle name="Normal 2 4 17 3 9" xfId="3384"/>
    <cellStyle name="Normal 2 4 17 3 9 2" xfId="3385"/>
    <cellStyle name="Normal 2 4 17 4" xfId="3386"/>
    <cellStyle name="Normal 2 4 17 4 10" xfId="3387"/>
    <cellStyle name="Normal 2 4 17 4 10 2" xfId="3388"/>
    <cellStyle name="Normal 2 4 17 4 11" xfId="3389"/>
    <cellStyle name="Normal 2 4 17 4 11 2" xfId="3390"/>
    <cellStyle name="Normal 2 4 17 4 12" xfId="3391"/>
    <cellStyle name="Normal 2 4 17 4 12 2" xfId="3392"/>
    <cellStyle name="Normal 2 4 17 4 13" xfId="3393"/>
    <cellStyle name="Normal 2 4 17 4 13 2" xfId="3394"/>
    <cellStyle name="Normal 2 4 17 4 14" xfId="3395"/>
    <cellStyle name="Normal 2 4 17 4 14 2" xfId="3396"/>
    <cellStyle name="Normal 2 4 17 4 15" xfId="3397"/>
    <cellStyle name="Normal 2 4 17 4 15 2" xfId="3398"/>
    <cellStyle name="Normal 2 4 17 4 16" xfId="3399"/>
    <cellStyle name="Normal 2 4 17 4 2" xfId="3400"/>
    <cellStyle name="Normal 2 4 17 4 2 10" xfId="3401"/>
    <cellStyle name="Normal 2 4 17 4 2 10 2" xfId="3402"/>
    <cellStyle name="Normal 2 4 17 4 2 11" xfId="3403"/>
    <cellStyle name="Normal 2 4 17 4 2 11 2" xfId="3404"/>
    <cellStyle name="Normal 2 4 17 4 2 12" xfId="3405"/>
    <cellStyle name="Normal 2 4 17 4 2 12 2" xfId="3406"/>
    <cellStyle name="Normal 2 4 17 4 2 13" xfId="3407"/>
    <cellStyle name="Normal 2 4 17 4 2 13 2" xfId="3408"/>
    <cellStyle name="Normal 2 4 17 4 2 14" xfId="3409"/>
    <cellStyle name="Normal 2 4 17 4 2 14 2" xfId="3410"/>
    <cellStyle name="Normal 2 4 17 4 2 15" xfId="3411"/>
    <cellStyle name="Normal 2 4 17 4 2 2" xfId="3412"/>
    <cellStyle name="Normal 2 4 17 4 2 2 2" xfId="3413"/>
    <cellStyle name="Normal 2 4 17 4 2 3" xfId="3414"/>
    <cellStyle name="Normal 2 4 17 4 2 3 2" xfId="3415"/>
    <cellStyle name="Normal 2 4 17 4 2 4" xfId="3416"/>
    <cellStyle name="Normal 2 4 17 4 2 4 2" xfId="3417"/>
    <cellStyle name="Normal 2 4 17 4 2 5" xfId="3418"/>
    <cellStyle name="Normal 2 4 17 4 2 5 2" xfId="3419"/>
    <cellStyle name="Normal 2 4 17 4 2 6" xfId="3420"/>
    <cellStyle name="Normal 2 4 17 4 2 6 2" xfId="3421"/>
    <cellStyle name="Normal 2 4 17 4 2 7" xfId="3422"/>
    <cellStyle name="Normal 2 4 17 4 2 7 2" xfId="3423"/>
    <cellStyle name="Normal 2 4 17 4 2 8" xfId="3424"/>
    <cellStyle name="Normal 2 4 17 4 2 8 2" xfId="3425"/>
    <cellStyle name="Normal 2 4 17 4 2 9" xfId="3426"/>
    <cellStyle name="Normal 2 4 17 4 2 9 2" xfId="3427"/>
    <cellStyle name="Normal 2 4 17 4 3" xfId="3428"/>
    <cellStyle name="Normal 2 4 17 4 3 2" xfId="3429"/>
    <cellStyle name="Normal 2 4 17 4 4" xfId="3430"/>
    <cellStyle name="Normal 2 4 17 4 4 2" xfId="3431"/>
    <cellStyle name="Normal 2 4 17 4 5" xfId="3432"/>
    <cellStyle name="Normal 2 4 17 4 5 2" xfId="3433"/>
    <cellStyle name="Normal 2 4 17 4 6" xfId="3434"/>
    <cellStyle name="Normal 2 4 17 4 6 2" xfId="3435"/>
    <cellStyle name="Normal 2 4 17 4 7" xfId="3436"/>
    <cellStyle name="Normal 2 4 17 4 7 2" xfId="3437"/>
    <cellStyle name="Normal 2 4 17 4 8" xfId="3438"/>
    <cellStyle name="Normal 2 4 17 4 8 2" xfId="3439"/>
    <cellStyle name="Normal 2 4 17 4 9" xfId="3440"/>
    <cellStyle name="Normal 2 4 17 4 9 2" xfId="3441"/>
    <cellStyle name="Normal 2 4 17 5" xfId="3442"/>
    <cellStyle name="Normal 2 4 17 5 10" xfId="3443"/>
    <cellStyle name="Normal 2 4 17 5 10 2" xfId="3444"/>
    <cellStyle name="Normal 2 4 17 5 11" xfId="3445"/>
    <cellStyle name="Normal 2 4 17 5 11 2" xfId="3446"/>
    <cellStyle name="Normal 2 4 17 5 12" xfId="3447"/>
    <cellStyle name="Normal 2 4 17 5 12 2" xfId="3448"/>
    <cellStyle name="Normal 2 4 17 5 13" xfId="3449"/>
    <cellStyle name="Normal 2 4 17 5 13 2" xfId="3450"/>
    <cellStyle name="Normal 2 4 17 5 14" xfId="3451"/>
    <cellStyle name="Normal 2 4 17 5 14 2" xfId="3452"/>
    <cellStyle name="Normal 2 4 17 5 15" xfId="3453"/>
    <cellStyle name="Normal 2 4 17 5 2" xfId="3454"/>
    <cellStyle name="Normal 2 4 17 5 2 2" xfId="3455"/>
    <cellStyle name="Normal 2 4 17 5 3" xfId="3456"/>
    <cellStyle name="Normal 2 4 17 5 3 2" xfId="3457"/>
    <cellStyle name="Normal 2 4 17 5 4" xfId="3458"/>
    <cellStyle name="Normal 2 4 17 5 4 2" xfId="3459"/>
    <cellStyle name="Normal 2 4 17 5 5" xfId="3460"/>
    <cellStyle name="Normal 2 4 17 5 5 2" xfId="3461"/>
    <cellStyle name="Normal 2 4 17 5 6" xfId="3462"/>
    <cellStyle name="Normal 2 4 17 5 6 2" xfId="3463"/>
    <cellStyle name="Normal 2 4 17 5 7" xfId="3464"/>
    <cellStyle name="Normal 2 4 17 5 7 2" xfId="3465"/>
    <cellStyle name="Normal 2 4 17 5 8" xfId="3466"/>
    <cellStyle name="Normal 2 4 17 5 8 2" xfId="3467"/>
    <cellStyle name="Normal 2 4 17 5 9" xfId="3468"/>
    <cellStyle name="Normal 2 4 17 5 9 2" xfId="3469"/>
    <cellStyle name="Normal 2 4 17 6" xfId="3470"/>
    <cellStyle name="Normal 2 4 17 6 10" xfId="3471"/>
    <cellStyle name="Normal 2 4 17 6 10 2" xfId="3472"/>
    <cellStyle name="Normal 2 4 17 6 11" xfId="3473"/>
    <cellStyle name="Normal 2 4 17 6 11 2" xfId="3474"/>
    <cellStyle name="Normal 2 4 17 6 12" xfId="3475"/>
    <cellStyle name="Normal 2 4 17 6 12 2" xfId="3476"/>
    <cellStyle name="Normal 2 4 17 6 13" xfId="3477"/>
    <cellStyle name="Normal 2 4 17 6 13 2" xfId="3478"/>
    <cellStyle name="Normal 2 4 17 6 14" xfId="3479"/>
    <cellStyle name="Normal 2 4 17 6 14 2" xfId="3480"/>
    <cellStyle name="Normal 2 4 17 6 15" xfId="3481"/>
    <cellStyle name="Normal 2 4 17 6 2" xfId="3482"/>
    <cellStyle name="Normal 2 4 17 6 2 2" xfId="3483"/>
    <cellStyle name="Normal 2 4 17 6 3" xfId="3484"/>
    <cellStyle name="Normal 2 4 17 6 3 2" xfId="3485"/>
    <cellStyle name="Normal 2 4 17 6 4" xfId="3486"/>
    <cellStyle name="Normal 2 4 17 6 4 2" xfId="3487"/>
    <cellStyle name="Normal 2 4 17 6 5" xfId="3488"/>
    <cellStyle name="Normal 2 4 17 6 5 2" xfId="3489"/>
    <cellStyle name="Normal 2 4 17 6 6" xfId="3490"/>
    <cellStyle name="Normal 2 4 17 6 6 2" xfId="3491"/>
    <cellStyle name="Normal 2 4 17 6 7" xfId="3492"/>
    <cellStyle name="Normal 2 4 17 6 7 2" xfId="3493"/>
    <cellStyle name="Normal 2 4 17 6 8" xfId="3494"/>
    <cellStyle name="Normal 2 4 17 6 8 2" xfId="3495"/>
    <cellStyle name="Normal 2 4 17 6 9" xfId="3496"/>
    <cellStyle name="Normal 2 4 17 6 9 2" xfId="3497"/>
    <cellStyle name="Normal 2 4 17 7" xfId="3498"/>
    <cellStyle name="Normal 2 4 17 7 10" xfId="3499"/>
    <cellStyle name="Normal 2 4 17 7 10 2" xfId="3500"/>
    <cellStyle name="Normal 2 4 17 7 11" xfId="3501"/>
    <cellStyle name="Normal 2 4 17 7 11 2" xfId="3502"/>
    <cellStyle name="Normal 2 4 17 7 12" xfId="3503"/>
    <cellStyle name="Normal 2 4 17 7 12 2" xfId="3504"/>
    <cellStyle name="Normal 2 4 17 7 13" xfId="3505"/>
    <cellStyle name="Normal 2 4 17 7 13 2" xfId="3506"/>
    <cellStyle name="Normal 2 4 17 7 14" xfId="3507"/>
    <cellStyle name="Normal 2 4 17 7 14 2" xfId="3508"/>
    <cellStyle name="Normal 2 4 17 7 15" xfId="3509"/>
    <cellStyle name="Normal 2 4 17 7 2" xfId="3510"/>
    <cellStyle name="Normal 2 4 17 7 2 2" xfId="3511"/>
    <cellStyle name="Normal 2 4 17 7 3" xfId="3512"/>
    <cellStyle name="Normal 2 4 17 7 3 2" xfId="3513"/>
    <cellStyle name="Normal 2 4 17 7 4" xfId="3514"/>
    <cellStyle name="Normal 2 4 17 7 4 2" xfId="3515"/>
    <cellStyle name="Normal 2 4 17 7 5" xfId="3516"/>
    <cellStyle name="Normal 2 4 17 7 5 2" xfId="3517"/>
    <cellStyle name="Normal 2 4 17 7 6" xfId="3518"/>
    <cellStyle name="Normal 2 4 17 7 6 2" xfId="3519"/>
    <cellStyle name="Normal 2 4 17 7 7" xfId="3520"/>
    <cellStyle name="Normal 2 4 17 7 7 2" xfId="3521"/>
    <cellStyle name="Normal 2 4 17 7 8" xfId="3522"/>
    <cellStyle name="Normal 2 4 17 7 8 2" xfId="3523"/>
    <cellStyle name="Normal 2 4 17 7 9" xfId="3524"/>
    <cellStyle name="Normal 2 4 17 7 9 2" xfId="3525"/>
    <cellStyle name="Normal 2 4 17 8" xfId="3526"/>
    <cellStyle name="Normal 2 4 17 8 10" xfId="3527"/>
    <cellStyle name="Normal 2 4 17 8 10 2" xfId="3528"/>
    <cellStyle name="Normal 2 4 17 8 11" xfId="3529"/>
    <cellStyle name="Normal 2 4 17 8 11 2" xfId="3530"/>
    <cellStyle name="Normal 2 4 17 8 12" xfId="3531"/>
    <cellStyle name="Normal 2 4 17 8 12 2" xfId="3532"/>
    <cellStyle name="Normal 2 4 17 8 13" xfId="3533"/>
    <cellStyle name="Normal 2 4 17 8 13 2" xfId="3534"/>
    <cellStyle name="Normal 2 4 17 8 14" xfId="3535"/>
    <cellStyle name="Normal 2 4 17 8 14 2" xfId="3536"/>
    <cellStyle name="Normal 2 4 17 8 15" xfId="3537"/>
    <cellStyle name="Normal 2 4 17 8 2" xfId="3538"/>
    <cellStyle name="Normal 2 4 17 8 2 2" xfId="3539"/>
    <cellStyle name="Normal 2 4 17 8 3" xfId="3540"/>
    <cellStyle name="Normal 2 4 17 8 3 2" xfId="3541"/>
    <cellStyle name="Normal 2 4 17 8 4" xfId="3542"/>
    <cellStyle name="Normal 2 4 17 8 4 2" xfId="3543"/>
    <cellStyle name="Normal 2 4 17 8 5" xfId="3544"/>
    <cellStyle name="Normal 2 4 17 8 5 2" xfId="3545"/>
    <cellStyle name="Normal 2 4 17 8 6" xfId="3546"/>
    <cellStyle name="Normal 2 4 17 8 6 2" xfId="3547"/>
    <cellStyle name="Normal 2 4 17 8 7" xfId="3548"/>
    <cellStyle name="Normal 2 4 17 8 7 2" xfId="3549"/>
    <cellStyle name="Normal 2 4 17 8 8" xfId="3550"/>
    <cellStyle name="Normal 2 4 17 8 8 2" xfId="3551"/>
    <cellStyle name="Normal 2 4 17 8 9" xfId="3552"/>
    <cellStyle name="Normal 2 4 17 8 9 2" xfId="3553"/>
    <cellStyle name="Normal 2 4 17 9" xfId="3554"/>
    <cellStyle name="Normal 2 4 17 9 10" xfId="3555"/>
    <cellStyle name="Normal 2 4 17 9 10 2" xfId="3556"/>
    <cellStyle name="Normal 2 4 17 9 11" xfId="3557"/>
    <cellStyle name="Normal 2 4 17 9 11 2" xfId="3558"/>
    <cellStyle name="Normal 2 4 17 9 12" xfId="3559"/>
    <cellStyle name="Normal 2 4 17 9 12 2" xfId="3560"/>
    <cellStyle name="Normal 2 4 17 9 13" xfId="3561"/>
    <cellStyle name="Normal 2 4 17 9 13 2" xfId="3562"/>
    <cellStyle name="Normal 2 4 17 9 14" xfId="3563"/>
    <cellStyle name="Normal 2 4 17 9 14 2" xfId="3564"/>
    <cellStyle name="Normal 2 4 17 9 15" xfId="3565"/>
    <cellStyle name="Normal 2 4 17 9 2" xfId="3566"/>
    <cellStyle name="Normal 2 4 17 9 2 2" xfId="3567"/>
    <cellStyle name="Normal 2 4 17 9 3" xfId="3568"/>
    <cellStyle name="Normal 2 4 17 9 3 2" xfId="3569"/>
    <cellStyle name="Normal 2 4 17 9 4" xfId="3570"/>
    <cellStyle name="Normal 2 4 17 9 4 2" xfId="3571"/>
    <cellStyle name="Normal 2 4 17 9 5" xfId="3572"/>
    <cellStyle name="Normal 2 4 17 9 5 2" xfId="3573"/>
    <cellStyle name="Normal 2 4 17 9 6" xfId="3574"/>
    <cellStyle name="Normal 2 4 17 9 6 2" xfId="3575"/>
    <cellStyle name="Normal 2 4 17 9 7" xfId="3576"/>
    <cellStyle name="Normal 2 4 17 9 7 2" xfId="3577"/>
    <cellStyle name="Normal 2 4 17 9 8" xfId="3578"/>
    <cellStyle name="Normal 2 4 17 9 8 2" xfId="3579"/>
    <cellStyle name="Normal 2 4 17 9 9" xfId="3580"/>
    <cellStyle name="Normal 2 4 17 9 9 2" xfId="3581"/>
    <cellStyle name="Normal 2 4 18" xfId="3582"/>
    <cellStyle name="Normal 2 4 18 10" xfId="3583"/>
    <cellStyle name="Normal 2 4 18 10 10" xfId="3584"/>
    <cellStyle name="Normal 2 4 18 10 10 2" xfId="3585"/>
    <cellStyle name="Normal 2 4 18 10 11" xfId="3586"/>
    <cellStyle name="Normal 2 4 18 10 11 2" xfId="3587"/>
    <cellStyle name="Normal 2 4 18 10 12" xfId="3588"/>
    <cellStyle name="Normal 2 4 18 10 12 2" xfId="3589"/>
    <cellStyle name="Normal 2 4 18 10 13" xfId="3590"/>
    <cellStyle name="Normal 2 4 18 10 13 2" xfId="3591"/>
    <cellStyle name="Normal 2 4 18 10 14" xfId="3592"/>
    <cellStyle name="Normal 2 4 18 10 14 2" xfId="3593"/>
    <cellStyle name="Normal 2 4 18 10 15" xfId="3594"/>
    <cellStyle name="Normal 2 4 18 10 2" xfId="3595"/>
    <cellStyle name="Normal 2 4 18 10 2 2" xfId="3596"/>
    <cellStyle name="Normal 2 4 18 10 3" xfId="3597"/>
    <cellStyle name="Normal 2 4 18 10 3 2" xfId="3598"/>
    <cellStyle name="Normal 2 4 18 10 4" xfId="3599"/>
    <cellStyle name="Normal 2 4 18 10 4 2" xfId="3600"/>
    <cellStyle name="Normal 2 4 18 10 5" xfId="3601"/>
    <cellStyle name="Normal 2 4 18 10 5 2" xfId="3602"/>
    <cellStyle name="Normal 2 4 18 10 6" xfId="3603"/>
    <cellStyle name="Normal 2 4 18 10 6 2" xfId="3604"/>
    <cellStyle name="Normal 2 4 18 10 7" xfId="3605"/>
    <cellStyle name="Normal 2 4 18 10 7 2" xfId="3606"/>
    <cellStyle name="Normal 2 4 18 10 8" xfId="3607"/>
    <cellStyle name="Normal 2 4 18 10 8 2" xfId="3608"/>
    <cellStyle name="Normal 2 4 18 10 9" xfId="3609"/>
    <cellStyle name="Normal 2 4 18 10 9 2" xfId="3610"/>
    <cellStyle name="Normal 2 4 18 11" xfId="3611"/>
    <cellStyle name="Normal 2 4 18 11 2" xfId="3612"/>
    <cellStyle name="Normal 2 4 18 12" xfId="3613"/>
    <cellStyle name="Normal 2 4 18 12 2" xfId="3614"/>
    <cellStyle name="Normal 2 4 18 13" xfId="3615"/>
    <cellStyle name="Normal 2 4 18 13 2" xfId="3616"/>
    <cellStyle name="Normal 2 4 18 14" xfId="3617"/>
    <cellStyle name="Normal 2 4 18 14 2" xfId="3618"/>
    <cellStyle name="Normal 2 4 18 15" xfId="3619"/>
    <cellStyle name="Normal 2 4 18 15 2" xfId="3620"/>
    <cellStyle name="Normal 2 4 18 16" xfId="3621"/>
    <cellStyle name="Normal 2 4 18 16 2" xfId="3622"/>
    <cellStyle name="Normal 2 4 18 17" xfId="3623"/>
    <cellStyle name="Normal 2 4 18 17 2" xfId="3624"/>
    <cellStyle name="Normal 2 4 18 18" xfId="3625"/>
    <cellStyle name="Normal 2 4 18 18 2" xfId="3626"/>
    <cellStyle name="Normal 2 4 18 19" xfId="3627"/>
    <cellStyle name="Normal 2 4 18 19 2" xfId="3628"/>
    <cellStyle name="Normal 2 4 18 2" xfId="3629"/>
    <cellStyle name="Normal 2 4 18 2 10" xfId="3630"/>
    <cellStyle name="Normal 2 4 18 2 10 2" xfId="3631"/>
    <cellStyle name="Normal 2 4 18 2 11" xfId="3632"/>
    <cellStyle name="Normal 2 4 18 2 11 2" xfId="3633"/>
    <cellStyle name="Normal 2 4 18 2 12" xfId="3634"/>
    <cellStyle name="Normal 2 4 18 2 12 2" xfId="3635"/>
    <cellStyle name="Normal 2 4 18 2 13" xfId="3636"/>
    <cellStyle name="Normal 2 4 18 2 13 2" xfId="3637"/>
    <cellStyle name="Normal 2 4 18 2 14" xfId="3638"/>
    <cellStyle name="Normal 2 4 18 2 14 2" xfId="3639"/>
    <cellStyle name="Normal 2 4 18 2 15" xfId="3640"/>
    <cellStyle name="Normal 2 4 18 2 15 2" xfId="3641"/>
    <cellStyle name="Normal 2 4 18 2 16" xfId="3642"/>
    <cellStyle name="Normal 2 4 18 2 2" xfId="3643"/>
    <cellStyle name="Normal 2 4 18 2 2 10" xfId="3644"/>
    <cellStyle name="Normal 2 4 18 2 2 10 2" xfId="3645"/>
    <cellStyle name="Normal 2 4 18 2 2 11" xfId="3646"/>
    <cellStyle name="Normal 2 4 18 2 2 11 2" xfId="3647"/>
    <cellStyle name="Normal 2 4 18 2 2 12" xfId="3648"/>
    <cellStyle name="Normal 2 4 18 2 2 12 2" xfId="3649"/>
    <cellStyle name="Normal 2 4 18 2 2 13" xfId="3650"/>
    <cellStyle name="Normal 2 4 18 2 2 13 2" xfId="3651"/>
    <cellStyle name="Normal 2 4 18 2 2 14" xfId="3652"/>
    <cellStyle name="Normal 2 4 18 2 2 14 2" xfId="3653"/>
    <cellStyle name="Normal 2 4 18 2 2 15" xfId="3654"/>
    <cellStyle name="Normal 2 4 18 2 2 2" xfId="3655"/>
    <cellStyle name="Normal 2 4 18 2 2 2 2" xfId="3656"/>
    <cellStyle name="Normal 2 4 18 2 2 3" xfId="3657"/>
    <cellStyle name="Normal 2 4 18 2 2 3 2" xfId="3658"/>
    <cellStyle name="Normal 2 4 18 2 2 4" xfId="3659"/>
    <cellStyle name="Normal 2 4 18 2 2 4 2" xfId="3660"/>
    <cellStyle name="Normal 2 4 18 2 2 5" xfId="3661"/>
    <cellStyle name="Normal 2 4 18 2 2 5 2" xfId="3662"/>
    <cellStyle name="Normal 2 4 18 2 2 6" xfId="3663"/>
    <cellStyle name="Normal 2 4 18 2 2 6 2" xfId="3664"/>
    <cellStyle name="Normal 2 4 18 2 2 7" xfId="3665"/>
    <cellStyle name="Normal 2 4 18 2 2 7 2" xfId="3666"/>
    <cellStyle name="Normal 2 4 18 2 2 8" xfId="3667"/>
    <cellStyle name="Normal 2 4 18 2 2 8 2" xfId="3668"/>
    <cellStyle name="Normal 2 4 18 2 2 9" xfId="3669"/>
    <cellStyle name="Normal 2 4 18 2 2 9 2" xfId="3670"/>
    <cellStyle name="Normal 2 4 18 2 3" xfId="3671"/>
    <cellStyle name="Normal 2 4 18 2 3 2" xfId="3672"/>
    <cellStyle name="Normal 2 4 18 2 4" xfId="3673"/>
    <cellStyle name="Normal 2 4 18 2 4 2" xfId="3674"/>
    <cellStyle name="Normal 2 4 18 2 5" xfId="3675"/>
    <cellStyle name="Normal 2 4 18 2 5 2" xfId="3676"/>
    <cellStyle name="Normal 2 4 18 2 6" xfId="3677"/>
    <cellStyle name="Normal 2 4 18 2 6 2" xfId="3678"/>
    <cellStyle name="Normal 2 4 18 2 7" xfId="3679"/>
    <cellStyle name="Normal 2 4 18 2 7 2" xfId="3680"/>
    <cellStyle name="Normal 2 4 18 2 8" xfId="3681"/>
    <cellStyle name="Normal 2 4 18 2 8 2" xfId="3682"/>
    <cellStyle name="Normal 2 4 18 2 9" xfId="3683"/>
    <cellStyle name="Normal 2 4 18 2 9 2" xfId="3684"/>
    <cellStyle name="Normal 2 4 18 20" xfId="3685"/>
    <cellStyle name="Normal 2 4 18 20 2" xfId="3686"/>
    <cellStyle name="Normal 2 4 18 21" xfId="3687"/>
    <cellStyle name="Normal 2 4 18 21 2" xfId="3688"/>
    <cellStyle name="Normal 2 4 18 22" xfId="3689"/>
    <cellStyle name="Normal 2 4 18 22 2" xfId="3690"/>
    <cellStyle name="Normal 2 4 18 23" xfId="3691"/>
    <cellStyle name="Normal 2 4 18 23 2" xfId="3692"/>
    <cellStyle name="Normal 2 4 18 24" xfId="3693"/>
    <cellStyle name="Normal 2 4 18 3" xfId="3694"/>
    <cellStyle name="Normal 2 4 18 3 10" xfId="3695"/>
    <cellStyle name="Normal 2 4 18 3 10 2" xfId="3696"/>
    <cellStyle name="Normal 2 4 18 3 11" xfId="3697"/>
    <cellStyle name="Normal 2 4 18 3 11 2" xfId="3698"/>
    <cellStyle name="Normal 2 4 18 3 12" xfId="3699"/>
    <cellStyle name="Normal 2 4 18 3 12 2" xfId="3700"/>
    <cellStyle name="Normal 2 4 18 3 13" xfId="3701"/>
    <cellStyle name="Normal 2 4 18 3 13 2" xfId="3702"/>
    <cellStyle name="Normal 2 4 18 3 14" xfId="3703"/>
    <cellStyle name="Normal 2 4 18 3 14 2" xfId="3704"/>
    <cellStyle name="Normal 2 4 18 3 15" xfId="3705"/>
    <cellStyle name="Normal 2 4 18 3 15 2" xfId="3706"/>
    <cellStyle name="Normal 2 4 18 3 16" xfId="3707"/>
    <cellStyle name="Normal 2 4 18 3 2" xfId="3708"/>
    <cellStyle name="Normal 2 4 18 3 2 10" xfId="3709"/>
    <cellStyle name="Normal 2 4 18 3 2 10 2" xfId="3710"/>
    <cellStyle name="Normal 2 4 18 3 2 11" xfId="3711"/>
    <cellStyle name="Normal 2 4 18 3 2 11 2" xfId="3712"/>
    <cellStyle name="Normal 2 4 18 3 2 12" xfId="3713"/>
    <cellStyle name="Normal 2 4 18 3 2 12 2" xfId="3714"/>
    <cellStyle name="Normal 2 4 18 3 2 13" xfId="3715"/>
    <cellStyle name="Normal 2 4 18 3 2 13 2" xfId="3716"/>
    <cellStyle name="Normal 2 4 18 3 2 14" xfId="3717"/>
    <cellStyle name="Normal 2 4 18 3 2 14 2" xfId="3718"/>
    <cellStyle name="Normal 2 4 18 3 2 15" xfId="3719"/>
    <cellStyle name="Normal 2 4 18 3 2 2" xfId="3720"/>
    <cellStyle name="Normal 2 4 18 3 2 2 2" xfId="3721"/>
    <cellStyle name="Normal 2 4 18 3 2 3" xfId="3722"/>
    <cellStyle name="Normal 2 4 18 3 2 3 2" xfId="3723"/>
    <cellStyle name="Normal 2 4 18 3 2 4" xfId="3724"/>
    <cellStyle name="Normal 2 4 18 3 2 4 2" xfId="3725"/>
    <cellStyle name="Normal 2 4 18 3 2 5" xfId="3726"/>
    <cellStyle name="Normal 2 4 18 3 2 5 2" xfId="3727"/>
    <cellStyle name="Normal 2 4 18 3 2 6" xfId="3728"/>
    <cellStyle name="Normal 2 4 18 3 2 6 2" xfId="3729"/>
    <cellStyle name="Normal 2 4 18 3 2 7" xfId="3730"/>
    <cellStyle name="Normal 2 4 18 3 2 7 2" xfId="3731"/>
    <cellStyle name="Normal 2 4 18 3 2 8" xfId="3732"/>
    <cellStyle name="Normal 2 4 18 3 2 8 2" xfId="3733"/>
    <cellStyle name="Normal 2 4 18 3 2 9" xfId="3734"/>
    <cellStyle name="Normal 2 4 18 3 2 9 2" xfId="3735"/>
    <cellStyle name="Normal 2 4 18 3 3" xfId="3736"/>
    <cellStyle name="Normal 2 4 18 3 3 2" xfId="3737"/>
    <cellStyle name="Normal 2 4 18 3 4" xfId="3738"/>
    <cellStyle name="Normal 2 4 18 3 4 2" xfId="3739"/>
    <cellStyle name="Normal 2 4 18 3 5" xfId="3740"/>
    <cellStyle name="Normal 2 4 18 3 5 2" xfId="3741"/>
    <cellStyle name="Normal 2 4 18 3 6" xfId="3742"/>
    <cellStyle name="Normal 2 4 18 3 6 2" xfId="3743"/>
    <cellStyle name="Normal 2 4 18 3 7" xfId="3744"/>
    <cellStyle name="Normal 2 4 18 3 7 2" xfId="3745"/>
    <cellStyle name="Normal 2 4 18 3 8" xfId="3746"/>
    <cellStyle name="Normal 2 4 18 3 8 2" xfId="3747"/>
    <cellStyle name="Normal 2 4 18 3 9" xfId="3748"/>
    <cellStyle name="Normal 2 4 18 3 9 2" xfId="3749"/>
    <cellStyle name="Normal 2 4 18 4" xfId="3750"/>
    <cellStyle name="Normal 2 4 18 4 10" xfId="3751"/>
    <cellStyle name="Normal 2 4 18 4 10 2" xfId="3752"/>
    <cellStyle name="Normal 2 4 18 4 11" xfId="3753"/>
    <cellStyle name="Normal 2 4 18 4 11 2" xfId="3754"/>
    <cellStyle name="Normal 2 4 18 4 12" xfId="3755"/>
    <cellStyle name="Normal 2 4 18 4 12 2" xfId="3756"/>
    <cellStyle name="Normal 2 4 18 4 13" xfId="3757"/>
    <cellStyle name="Normal 2 4 18 4 13 2" xfId="3758"/>
    <cellStyle name="Normal 2 4 18 4 14" xfId="3759"/>
    <cellStyle name="Normal 2 4 18 4 14 2" xfId="3760"/>
    <cellStyle name="Normal 2 4 18 4 15" xfId="3761"/>
    <cellStyle name="Normal 2 4 18 4 15 2" xfId="3762"/>
    <cellStyle name="Normal 2 4 18 4 16" xfId="3763"/>
    <cellStyle name="Normal 2 4 18 4 2" xfId="3764"/>
    <cellStyle name="Normal 2 4 18 4 2 10" xfId="3765"/>
    <cellStyle name="Normal 2 4 18 4 2 10 2" xfId="3766"/>
    <cellStyle name="Normal 2 4 18 4 2 11" xfId="3767"/>
    <cellStyle name="Normal 2 4 18 4 2 11 2" xfId="3768"/>
    <cellStyle name="Normal 2 4 18 4 2 12" xfId="3769"/>
    <cellStyle name="Normal 2 4 18 4 2 12 2" xfId="3770"/>
    <cellStyle name="Normal 2 4 18 4 2 13" xfId="3771"/>
    <cellStyle name="Normal 2 4 18 4 2 13 2" xfId="3772"/>
    <cellStyle name="Normal 2 4 18 4 2 14" xfId="3773"/>
    <cellStyle name="Normal 2 4 18 4 2 14 2" xfId="3774"/>
    <cellStyle name="Normal 2 4 18 4 2 15" xfId="3775"/>
    <cellStyle name="Normal 2 4 18 4 2 2" xfId="3776"/>
    <cellStyle name="Normal 2 4 18 4 2 2 2" xfId="3777"/>
    <cellStyle name="Normal 2 4 18 4 2 3" xfId="3778"/>
    <cellStyle name="Normal 2 4 18 4 2 3 2" xfId="3779"/>
    <cellStyle name="Normal 2 4 18 4 2 4" xfId="3780"/>
    <cellStyle name="Normal 2 4 18 4 2 4 2" xfId="3781"/>
    <cellStyle name="Normal 2 4 18 4 2 5" xfId="3782"/>
    <cellStyle name="Normal 2 4 18 4 2 5 2" xfId="3783"/>
    <cellStyle name="Normal 2 4 18 4 2 6" xfId="3784"/>
    <cellStyle name="Normal 2 4 18 4 2 6 2" xfId="3785"/>
    <cellStyle name="Normal 2 4 18 4 2 7" xfId="3786"/>
    <cellStyle name="Normal 2 4 18 4 2 7 2" xfId="3787"/>
    <cellStyle name="Normal 2 4 18 4 2 8" xfId="3788"/>
    <cellStyle name="Normal 2 4 18 4 2 8 2" xfId="3789"/>
    <cellStyle name="Normal 2 4 18 4 2 9" xfId="3790"/>
    <cellStyle name="Normal 2 4 18 4 2 9 2" xfId="3791"/>
    <cellStyle name="Normal 2 4 18 4 3" xfId="3792"/>
    <cellStyle name="Normal 2 4 18 4 3 2" xfId="3793"/>
    <cellStyle name="Normal 2 4 18 4 4" xfId="3794"/>
    <cellStyle name="Normal 2 4 18 4 4 2" xfId="3795"/>
    <cellStyle name="Normal 2 4 18 4 5" xfId="3796"/>
    <cellStyle name="Normal 2 4 18 4 5 2" xfId="3797"/>
    <cellStyle name="Normal 2 4 18 4 6" xfId="3798"/>
    <cellStyle name="Normal 2 4 18 4 6 2" xfId="3799"/>
    <cellStyle name="Normal 2 4 18 4 7" xfId="3800"/>
    <cellStyle name="Normal 2 4 18 4 7 2" xfId="3801"/>
    <cellStyle name="Normal 2 4 18 4 8" xfId="3802"/>
    <cellStyle name="Normal 2 4 18 4 8 2" xfId="3803"/>
    <cellStyle name="Normal 2 4 18 4 9" xfId="3804"/>
    <cellStyle name="Normal 2 4 18 4 9 2" xfId="3805"/>
    <cellStyle name="Normal 2 4 18 5" xfId="3806"/>
    <cellStyle name="Normal 2 4 18 5 10" xfId="3807"/>
    <cellStyle name="Normal 2 4 18 5 10 2" xfId="3808"/>
    <cellStyle name="Normal 2 4 18 5 11" xfId="3809"/>
    <cellStyle name="Normal 2 4 18 5 11 2" xfId="3810"/>
    <cellStyle name="Normal 2 4 18 5 12" xfId="3811"/>
    <cellStyle name="Normal 2 4 18 5 12 2" xfId="3812"/>
    <cellStyle name="Normal 2 4 18 5 13" xfId="3813"/>
    <cellStyle name="Normal 2 4 18 5 13 2" xfId="3814"/>
    <cellStyle name="Normal 2 4 18 5 14" xfId="3815"/>
    <cellStyle name="Normal 2 4 18 5 14 2" xfId="3816"/>
    <cellStyle name="Normal 2 4 18 5 15" xfId="3817"/>
    <cellStyle name="Normal 2 4 18 5 2" xfId="3818"/>
    <cellStyle name="Normal 2 4 18 5 2 2" xfId="3819"/>
    <cellStyle name="Normal 2 4 18 5 3" xfId="3820"/>
    <cellStyle name="Normal 2 4 18 5 3 2" xfId="3821"/>
    <cellStyle name="Normal 2 4 18 5 4" xfId="3822"/>
    <cellStyle name="Normal 2 4 18 5 4 2" xfId="3823"/>
    <cellStyle name="Normal 2 4 18 5 5" xfId="3824"/>
    <cellStyle name="Normal 2 4 18 5 5 2" xfId="3825"/>
    <cellStyle name="Normal 2 4 18 5 6" xfId="3826"/>
    <cellStyle name="Normal 2 4 18 5 6 2" xfId="3827"/>
    <cellStyle name="Normal 2 4 18 5 7" xfId="3828"/>
    <cellStyle name="Normal 2 4 18 5 7 2" xfId="3829"/>
    <cellStyle name="Normal 2 4 18 5 8" xfId="3830"/>
    <cellStyle name="Normal 2 4 18 5 8 2" xfId="3831"/>
    <cellStyle name="Normal 2 4 18 5 9" xfId="3832"/>
    <cellStyle name="Normal 2 4 18 5 9 2" xfId="3833"/>
    <cellStyle name="Normal 2 4 18 6" xfId="3834"/>
    <cellStyle name="Normal 2 4 18 6 10" xfId="3835"/>
    <cellStyle name="Normal 2 4 18 6 10 2" xfId="3836"/>
    <cellStyle name="Normal 2 4 18 6 11" xfId="3837"/>
    <cellStyle name="Normal 2 4 18 6 11 2" xfId="3838"/>
    <cellStyle name="Normal 2 4 18 6 12" xfId="3839"/>
    <cellStyle name="Normal 2 4 18 6 12 2" xfId="3840"/>
    <cellStyle name="Normal 2 4 18 6 13" xfId="3841"/>
    <cellStyle name="Normal 2 4 18 6 13 2" xfId="3842"/>
    <cellStyle name="Normal 2 4 18 6 14" xfId="3843"/>
    <cellStyle name="Normal 2 4 18 6 14 2" xfId="3844"/>
    <cellStyle name="Normal 2 4 18 6 15" xfId="3845"/>
    <cellStyle name="Normal 2 4 18 6 2" xfId="3846"/>
    <cellStyle name="Normal 2 4 18 6 2 2" xfId="3847"/>
    <cellStyle name="Normal 2 4 18 6 3" xfId="3848"/>
    <cellStyle name="Normal 2 4 18 6 3 2" xfId="3849"/>
    <cellStyle name="Normal 2 4 18 6 4" xfId="3850"/>
    <cellStyle name="Normal 2 4 18 6 4 2" xfId="3851"/>
    <cellStyle name="Normal 2 4 18 6 5" xfId="3852"/>
    <cellStyle name="Normal 2 4 18 6 5 2" xfId="3853"/>
    <cellStyle name="Normal 2 4 18 6 6" xfId="3854"/>
    <cellStyle name="Normal 2 4 18 6 6 2" xfId="3855"/>
    <cellStyle name="Normal 2 4 18 6 7" xfId="3856"/>
    <cellStyle name="Normal 2 4 18 6 7 2" xfId="3857"/>
    <cellStyle name="Normal 2 4 18 6 8" xfId="3858"/>
    <cellStyle name="Normal 2 4 18 6 8 2" xfId="3859"/>
    <cellStyle name="Normal 2 4 18 6 9" xfId="3860"/>
    <cellStyle name="Normal 2 4 18 6 9 2" xfId="3861"/>
    <cellStyle name="Normal 2 4 18 7" xfId="3862"/>
    <cellStyle name="Normal 2 4 18 7 10" xfId="3863"/>
    <cellStyle name="Normal 2 4 18 7 10 2" xfId="3864"/>
    <cellStyle name="Normal 2 4 18 7 11" xfId="3865"/>
    <cellStyle name="Normal 2 4 18 7 11 2" xfId="3866"/>
    <cellStyle name="Normal 2 4 18 7 12" xfId="3867"/>
    <cellStyle name="Normal 2 4 18 7 12 2" xfId="3868"/>
    <cellStyle name="Normal 2 4 18 7 13" xfId="3869"/>
    <cellStyle name="Normal 2 4 18 7 13 2" xfId="3870"/>
    <cellStyle name="Normal 2 4 18 7 14" xfId="3871"/>
    <cellStyle name="Normal 2 4 18 7 14 2" xfId="3872"/>
    <cellStyle name="Normal 2 4 18 7 15" xfId="3873"/>
    <cellStyle name="Normal 2 4 18 7 2" xfId="3874"/>
    <cellStyle name="Normal 2 4 18 7 2 2" xfId="3875"/>
    <cellStyle name="Normal 2 4 18 7 3" xfId="3876"/>
    <cellStyle name="Normal 2 4 18 7 3 2" xfId="3877"/>
    <cellStyle name="Normal 2 4 18 7 4" xfId="3878"/>
    <cellStyle name="Normal 2 4 18 7 4 2" xfId="3879"/>
    <cellStyle name="Normal 2 4 18 7 5" xfId="3880"/>
    <cellStyle name="Normal 2 4 18 7 5 2" xfId="3881"/>
    <cellStyle name="Normal 2 4 18 7 6" xfId="3882"/>
    <cellStyle name="Normal 2 4 18 7 6 2" xfId="3883"/>
    <cellStyle name="Normal 2 4 18 7 7" xfId="3884"/>
    <cellStyle name="Normal 2 4 18 7 7 2" xfId="3885"/>
    <cellStyle name="Normal 2 4 18 7 8" xfId="3886"/>
    <cellStyle name="Normal 2 4 18 7 8 2" xfId="3887"/>
    <cellStyle name="Normal 2 4 18 7 9" xfId="3888"/>
    <cellStyle name="Normal 2 4 18 7 9 2" xfId="3889"/>
    <cellStyle name="Normal 2 4 18 8" xfId="3890"/>
    <cellStyle name="Normal 2 4 18 8 10" xfId="3891"/>
    <cellStyle name="Normal 2 4 18 8 10 2" xfId="3892"/>
    <cellStyle name="Normal 2 4 18 8 11" xfId="3893"/>
    <cellStyle name="Normal 2 4 18 8 11 2" xfId="3894"/>
    <cellStyle name="Normal 2 4 18 8 12" xfId="3895"/>
    <cellStyle name="Normal 2 4 18 8 12 2" xfId="3896"/>
    <cellStyle name="Normal 2 4 18 8 13" xfId="3897"/>
    <cellStyle name="Normal 2 4 18 8 13 2" xfId="3898"/>
    <cellStyle name="Normal 2 4 18 8 14" xfId="3899"/>
    <cellStyle name="Normal 2 4 18 8 14 2" xfId="3900"/>
    <cellStyle name="Normal 2 4 18 8 15" xfId="3901"/>
    <cellStyle name="Normal 2 4 18 8 2" xfId="3902"/>
    <cellStyle name="Normal 2 4 18 8 2 2" xfId="3903"/>
    <cellStyle name="Normal 2 4 18 8 3" xfId="3904"/>
    <cellStyle name="Normal 2 4 18 8 3 2" xfId="3905"/>
    <cellStyle name="Normal 2 4 18 8 4" xfId="3906"/>
    <cellStyle name="Normal 2 4 18 8 4 2" xfId="3907"/>
    <cellStyle name="Normal 2 4 18 8 5" xfId="3908"/>
    <cellStyle name="Normal 2 4 18 8 5 2" xfId="3909"/>
    <cellStyle name="Normal 2 4 18 8 6" xfId="3910"/>
    <cellStyle name="Normal 2 4 18 8 6 2" xfId="3911"/>
    <cellStyle name="Normal 2 4 18 8 7" xfId="3912"/>
    <cellStyle name="Normal 2 4 18 8 7 2" xfId="3913"/>
    <cellStyle name="Normal 2 4 18 8 8" xfId="3914"/>
    <cellStyle name="Normal 2 4 18 8 8 2" xfId="3915"/>
    <cellStyle name="Normal 2 4 18 8 9" xfId="3916"/>
    <cellStyle name="Normal 2 4 18 8 9 2" xfId="3917"/>
    <cellStyle name="Normal 2 4 18 9" xfId="3918"/>
    <cellStyle name="Normal 2 4 18 9 10" xfId="3919"/>
    <cellStyle name="Normal 2 4 18 9 10 2" xfId="3920"/>
    <cellStyle name="Normal 2 4 18 9 11" xfId="3921"/>
    <cellStyle name="Normal 2 4 18 9 11 2" xfId="3922"/>
    <cellStyle name="Normal 2 4 18 9 12" xfId="3923"/>
    <cellStyle name="Normal 2 4 18 9 12 2" xfId="3924"/>
    <cellStyle name="Normal 2 4 18 9 13" xfId="3925"/>
    <cellStyle name="Normal 2 4 18 9 13 2" xfId="3926"/>
    <cellStyle name="Normal 2 4 18 9 14" xfId="3927"/>
    <cellStyle name="Normal 2 4 18 9 14 2" xfId="3928"/>
    <cellStyle name="Normal 2 4 18 9 15" xfId="3929"/>
    <cellStyle name="Normal 2 4 18 9 2" xfId="3930"/>
    <cellStyle name="Normal 2 4 18 9 2 2" xfId="3931"/>
    <cellStyle name="Normal 2 4 18 9 3" xfId="3932"/>
    <cellStyle name="Normal 2 4 18 9 3 2" xfId="3933"/>
    <cellStyle name="Normal 2 4 18 9 4" xfId="3934"/>
    <cellStyle name="Normal 2 4 18 9 4 2" xfId="3935"/>
    <cellStyle name="Normal 2 4 18 9 5" xfId="3936"/>
    <cellStyle name="Normal 2 4 18 9 5 2" xfId="3937"/>
    <cellStyle name="Normal 2 4 18 9 6" xfId="3938"/>
    <cellStyle name="Normal 2 4 18 9 6 2" xfId="3939"/>
    <cellStyle name="Normal 2 4 18 9 7" xfId="3940"/>
    <cellStyle name="Normal 2 4 18 9 7 2" xfId="3941"/>
    <cellStyle name="Normal 2 4 18 9 8" xfId="3942"/>
    <cellStyle name="Normal 2 4 18 9 8 2" xfId="3943"/>
    <cellStyle name="Normal 2 4 18 9 9" xfId="3944"/>
    <cellStyle name="Normal 2 4 18 9 9 2" xfId="3945"/>
    <cellStyle name="Normal 2 4 19" xfId="3946"/>
    <cellStyle name="Normal 2 4 19 10" xfId="3947"/>
    <cellStyle name="Normal 2 4 19 10 10" xfId="3948"/>
    <cellStyle name="Normal 2 4 19 10 10 2" xfId="3949"/>
    <cellStyle name="Normal 2 4 19 10 11" xfId="3950"/>
    <cellStyle name="Normal 2 4 19 10 11 2" xfId="3951"/>
    <cellStyle name="Normal 2 4 19 10 12" xfId="3952"/>
    <cellStyle name="Normal 2 4 19 10 12 2" xfId="3953"/>
    <cellStyle name="Normal 2 4 19 10 13" xfId="3954"/>
    <cellStyle name="Normal 2 4 19 10 13 2" xfId="3955"/>
    <cellStyle name="Normal 2 4 19 10 14" xfId="3956"/>
    <cellStyle name="Normal 2 4 19 10 14 2" xfId="3957"/>
    <cellStyle name="Normal 2 4 19 10 15" xfId="3958"/>
    <cellStyle name="Normal 2 4 19 10 2" xfId="3959"/>
    <cellStyle name="Normal 2 4 19 10 2 2" xfId="3960"/>
    <cellStyle name="Normal 2 4 19 10 3" xfId="3961"/>
    <cellStyle name="Normal 2 4 19 10 3 2" xfId="3962"/>
    <cellStyle name="Normal 2 4 19 10 4" xfId="3963"/>
    <cellStyle name="Normal 2 4 19 10 4 2" xfId="3964"/>
    <cellStyle name="Normal 2 4 19 10 5" xfId="3965"/>
    <cellStyle name="Normal 2 4 19 10 5 2" xfId="3966"/>
    <cellStyle name="Normal 2 4 19 10 6" xfId="3967"/>
    <cellStyle name="Normal 2 4 19 10 6 2" xfId="3968"/>
    <cellStyle name="Normal 2 4 19 10 7" xfId="3969"/>
    <cellStyle name="Normal 2 4 19 10 7 2" xfId="3970"/>
    <cellStyle name="Normal 2 4 19 10 8" xfId="3971"/>
    <cellStyle name="Normal 2 4 19 10 8 2" xfId="3972"/>
    <cellStyle name="Normal 2 4 19 10 9" xfId="3973"/>
    <cellStyle name="Normal 2 4 19 10 9 2" xfId="3974"/>
    <cellStyle name="Normal 2 4 19 11" xfId="3975"/>
    <cellStyle name="Normal 2 4 19 11 2" xfId="3976"/>
    <cellStyle name="Normal 2 4 19 12" xfId="3977"/>
    <cellStyle name="Normal 2 4 19 12 2" xfId="3978"/>
    <cellStyle name="Normal 2 4 19 13" xfId="3979"/>
    <cellStyle name="Normal 2 4 19 13 2" xfId="3980"/>
    <cellStyle name="Normal 2 4 19 14" xfId="3981"/>
    <cellStyle name="Normal 2 4 19 14 2" xfId="3982"/>
    <cellStyle name="Normal 2 4 19 15" xfId="3983"/>
    <cellStyle name="Normal 2 4 19 15 2" xfId="3984"/>
    <cellStyle name="Normal 2 4 19 16" xfId="3985"/>
    <cellStyle name="Normal 2 4 19 16 2" xfId="3986"/>
    <cellStyle name="Normal 2 4 19 17" xfId="3987"/>
    <cellStyle name="Normal 2 4 19 17 2" xfId="3988"/>
    <cellStyle name="Normal 2 4 19 18" xfId="3989"/>
    <cellStyle name="Normal 2 4 19 18 2" xfId="3990"/>
    <cellStyle name="Normal 2 4 19 19" xfId="3991"/>
    <cellStyle name="Normal 2 4 19 19 2" xfId="3992"/>
    <cellStyle name="Normal 2 4 19 2" xfId="3993"/>
    <cellStyle name="Normal 2 4 19 2 10" xfId="3994"/>
    <cellStyle name="Normal 2 4 19 2 10 2" xfId="3995"/>
    <cellStyle name="Normal 2 4 19 2 11" xfId="3996"/>
    <cellStyle name="Normal 2 4 19 2 11 2" xfId="3997"/>
    <cellStyle name="Normal 2 4 19 2 12" xfId="3998"/>
    <cellStyle name="Normal 2 4 19 2 12 2" xfId="3999"/>
    <cellStyle name="Normal 2 4 19 2 13" xfId="4000"/>
    <cellStyle name="Normal 2 4 19 2 13 2" xfId="4001"/>
    <cellStyle name="Normal 2 4 19 2 14" xfId="4002"/>
    <cellStyle name="Normal 2 4 19 2 14 2" xfId="4003"/>
    <cellStyle name="Normal 2 4 19 2 15" xfId="4004"/>
    <cellStyle name="Normal 2 4 19 2 15 2" xfId="4005"/>
    <cellStyle name="Normal 2 4 19 2 16" xfId="4006"/>
    <cellStyle name="Normal 2 4 19 2 2" xfId="4007"/>
    <cellStyle name="Normal 2 4 19 2 2 10" xfId="4008"/>
    <cellStyle name="Normal 2 4 19 2 2 10 2" xfId="4009"/>
    <cellStyle name="Normal 2 4 19 2 2 11" xfId="4010"/>
    <cellStyle name="Normal 2 4 19 2 2 11 2" xfId="4011"/>
    <cellStyle name="Normal 2 4 19 2 2 12" xfId="4012"/>
    <cellStyle name="Normal 2 4 19 2 2 12 2" xfId="4013"/>
    <cellStyle name="Normal 2 4 19 2 2 13" xfId="4014"/>
    <cellStyle name="Normal 2 4 19 2 2 13 2" xfId="4015"/>
    <cellStyle name="Normal 2 4 19 2 2 14" xfId="4016"/>
    <cellStyle name="Normal 2 4 19 2 2 14 2" xfId="4017"/>
    <cellStyle name="Normal 2 4 19 2 2 15" xfId="4018"/>
    <cellStyle name="Normal 2 4 19 2 2 2" xfId="4019"/>
    <cellStyle name="Normal 2 4 19 2 2 2 2" xfId="4020"/>
    <cellStyle name="Normal 2 4 19 2 2 3" xfId="4021"/>
    <cellStyle name="Normal 2 4 19 2 2 3 2" xfId="4022"/>
    <cellStyle name="Normal 2 4 19 2 2 4" xfId="4023"/>
    <cellStyle name="Normal 2 4 19 2 2 4 2" xfId="4024"/>
    <cellStyle name="Normal 2 4 19 2 2 5" xfId="4025"/>
    <cellStyle name="Normal 2 4 19 2 2 5 2" xfId="4026"/>
    <cellStyle name="Normal 2 4 19 2 2 6" xfId="4027"/>
    <cellStyle name="Normal 2 4 19 2 2 6 2" xfId="4028"/>
    <cellStyle name="Normal 2 4 19 2 2 7" xfId="4029"/>
    <cellStyle name="Normal 2 4 19 2 2 7 2" xfId="4030"/>
    <cellStyle name="Normal 2 4 19 2 2 8" xfId="4031"/>
    <cellStyle name="Normal 2 4 19 2 2 8 2" xfId="4032"/>
    <cellStyle name="Normal 2 4 19 2 2 9" xfId="4033"/>
    <cellStyle name="Normal 2 4 19 2 2 9 2" xfId="4034"/>
    <cellStyle name="Normal 2 4 19 2 3" xfId="4035"/>
    <cellStyle name="Normal 2 4 19 2 3 2" xfId="4036"/>
    <cellStyle name="Normal 2 4 19 2 4" xfId="4037"/>
    <cellStyle name="Normal 2 4 19 2 4 2" xfId="4038"/>
    <cellStyle name="Normal 2 4 19 2 5" xfId="4039"/>
    <cellStyle name="Normal 2 4 19 2 5 2" xfId="4040"/>
    <cellStyle name="Normal 2 4 19 2 6" xfId="4041"/>
    <cellStyle name="Normal 2 4 19 2 6 2" xfId="4042"/>
    <cellStyle name="Normal 2 4 19 2 7" xfId="4043"/>
    <cellStyle name="Normal 2 4 19 2 7 2" xfId="4044"/>
    <cellStyle name="Normal 2 4 19 2 8" xfId="4045"/>
    <cellStyle name="Normal 2 4 19 2 8 2" xfId="4046"/>
    <cellStyle name="Normal 2 4 19 2 9" xfId="4047"/>
    <cellStyle name="Normal 2 4 19 2 9 2" xfId="4048"/>
    <cellStyle name="Normal 2 4 19 20" xfId="4049"/>
    <cellStyle name="Normal 2 4 19 20 2" xfId="4050"/>
    <cellStyle name="Normal 2 4 19 21" xfId="4051"/>
    <cellStyle name="Normal 2 4 19 21 2" xfId="4052"/>
    <cellStyle name="Normal 2 4 19 22" xfId="4053"/>
    <cellStyle name="Normal 2 4 19 22 2" xfId="4054"/>
    <cellStyle name="Normal 2 4 19 23" xfId="4055"/>
    <cellStyle name="Normal 2 4 19 23 2" xfId="4056"/>
    <cellStyle name="Normal 2 4 19 24" xfId="4057"/>
    <cellStyle name="Normal 2 4 19 3" xfId="4058"/>
    <cellStyle name="Normal 2 4 19 3 10" xfId="4059"/>
    <cellStyle name="Normal 2 4 19 3 10 2" xfId="4060"/>
    <cellStyle name="Normal 2 4 19 3 11" xfId="4061"/>
    <cellStyle name="Normal 2 4 19 3 11 2" xfId="4062"/>
    <cellStyle name="Normal 2 4 19 3 12" xfId="4063"/>
    <cellStyle name="Normal 2 4 19 3 12 2" xfId="4064"/>
    <cellStyle name="Normal 2 4 19 3 13" xfId="4065"/>
    <cellStyle name="Normal 2 4 19 3 13 2" xfId="4066"/>
    <cellStyle name="Normal 2 4 19 3 14" xfId="4067"/>
    <cellStyle name="Normal 2 4 19 3 14 2" xfId="4068"/>
    <cellStyle name="Normal 2 4 19 3 15" xfId="4069"/>
    <cellStyle name="Normal 2 4 19 3 15 2" xfId="4070"/>
    <cellStyle name="Normal 2 4 19 3 16" xfId="4071"/>
    <cellStyle name="Normal 2 4 19 3 2" xfId="4072"/>
    <cellStyle name="Normal 2 4 19 3 2 10" xfId="4073"/>
    <cellStyle name="Normal 2 4 19 3 2 10 2" xfId="4074"/>
    <cellStyle name="Normal 2 4 19 3 2 11" xfId="4075"/>
    <cellStyle name="Normal 2 4 19 3 2 11 2" xfId="4076"/>
    <cellStyle name="Normal 2 4 19 3 2 12" xfId="4077"/>
    <cellStyle name="Normal 2 4 19 3 2 12 2" xfId="4078"/>
    <cellStyle name="Normal 2 4 19 3 2 13" xfId="4079"/>
    <cellStyle name="Normal 2 4 19 3 2 13 2" xfId="4080"/>
    <cellStyle name="Normal 2 4 19 3 2 14" xfId="4081"/>
    <cellStyle name="Normal 2 4 19 3 2 14 2" xfId="4082"/>
    <cellStyle name="Normal 2 4 19 3 2 15" xfId="4083"/>
    <cellStyle name="Normal 2 4 19 3 2 2" xfId="4084"/>
    <cellStyle name="Normal 2 4 19 3 2 2 2" xfId="4085"/>
    <cellStyle name="Normal 2 4 19 3 2 3" xfId="4086"/>
    <cellStyle name="Normal 2 4 19 3 2 3 2" xfId="4087"/>
    <cellStyle name="Normal 2 4 19 3 2 4" xfId="4088"/>
    <cellStyle name="Normal 2 4 19 3 2 4 2" xfId="4089"/>
    <cellStyle name="Normal 2 4 19 3 2 5" xfId="4090"/>
    <cellStyle name="Normal 2 4 19 3 2 5 2" xfId="4091"/>
    <cellStyle name="Normal 2 4 19 3 2 6" xfId="4092"/>
    <cellStyle name="Normal 2 4 19 3 2 6 2" xfId="4093"/>
    <cellStyle name="Normal 2 4 19 3 2 7" xfId="4094"/>
    <cellStyle name="Normal 2 4 19 3 2 7 2" xfId="4095"/>
    <cellStyle name="Normal 2 4 19 3 2 8" xfId="4096"/>
    <cellStyle name="Normal 2 4 19 3 2 8 2" xfId="4097"/>
    <cellStyle name="Normal 2 4 19 3 2 9" xfId="4098"/>
    <cellStyle name="Normal 2 4 19 3 2 9 2" xfId="4099"/>
    <cellStyle name="Normal 2 4 19 3 3" xfId="4100"/>
    <cellStyle name="Normal 2 4 19 3 3 2" xfId="4101"/>
    <cellStyle name="Normal 2 4 19 3 4" xfId="4102"/>
    <cellStyle name="Normal 2 4 19 3 4 2" xfId="4103"/>
    <cellStyle name="Normal 2 4 19 3 5" xfId="4104"/>
    <cellStyle name="Normal 2 4 19 3 5 2" xfId="4105"/>
    <cellStyle name="Normal 2 4 19 3 6" xfId="4106"/>
    <cellStyle name="Normal 2 4 19 3 6 2" xfId="4107"/>
    <cellStyle name="Normal 2 4 19 3 7" xfId="4108"/>
    <cellStyle name="Normal 2 4 19 3 7 2" xfId="4109"/>
    <cellStyle name="Normal 2 4 19 3 8" xfId="4110"/>
    <cellStyle name="Normal 2 4 19 3 8 2" xfId="4111"/>
    <cellStyle name="Normal 2 4 19 3 9" xfId="4112"/>
    <cellStyle name="Normal 2 4 19 3 9 2" xfId="4113"/>
    <cellStyle name="Normal 2 4 19 4" xfId="4114"/>
    <cellStyle name="Normal 2 4 19 4 10" xfId="4115"/>
    <cellStyle name="Normal 2 4 19 4 10 2" xfId="4116"/>
    <cellStyle name="Normal 2 4 19 4 11" xfId="4117"/>
    <cellStyle name="Normal 2 4 19 4 11 2" xfId="4118"/>
    <cellStyle name="Normal 2 4 19 4 12" xfId="4119"/>
    <cellStyle name="Normal 2 4 19 4 12 2" xfId="4120"/>
    <cellStyle name="Normal 2 4 19 4 13" xfId="4121"/>
    <cellStyle name="Normal 2 4 19 4 13 2" xfId="4122"/>
    <cellStyle name="Normal 2 4 19 4 14" xfId="4123"/>
    <cellStyle name="Normal 2 4 19 4 14 2" xfId="4124"/>
    <cellStyle name="Normal 2 4 19 4 15" xfId="4125"/>
    <cellStyle name="Normal 2 4 19 4 15 2" xfId="4126"/>
    <cellStyle name="Normal 2 4 19 4 16" xfId="4127"/>
    <cellStyle name="Normal 2 4 19 4 2" xfId="4128"/>
    <cellStyle name="Normal 2 4 19 4 2 10" xfId="4129"/>
    <cellStyle name="Normal 2 4 19 4 2 10 2" xfId="4130"/>
    <cellStyle name="Normal 2 4 19 4 2 11" xfId="4131"/>
    <cellStyle name="Normal 2 4 19 4 2 11 2" xfId="4132"/>
    <cellStyle name="Normal 2 4 19 4 2 12" xfId="4133"/>
    <cellStyle name="Normal 2 4 19 4 2 12 2" xfId="4134"/>
    <cellStyle name="Normal 2 4 19 4 2 13" xfId="4135"/>
    <cellStyle name="Normal 2 4 19 4 2 13 2" xfId="4136"/>
    <cellStyle name="Normal 2 4 19 4 2 14" xfId="4137"/>
    <cellStyle name="Normal 2 4 19 4 2 14 2" xfId="4138"/>
    <cellStyle name="Normal 2 4 19 4 2 15" xfId="4139"/>
    <cellStyle name="Normal 2 4 19 4 2 2" xfId="4140"/>
    <cellStyle name="Normal 2 4 19 4 2 2 2" xfId="4141"/>
    <cellStyle name="Normal 2 4 19 4 2 3" xfId="4142"/>
    <cellStyle name="Normal 2 4 19 4 2 3 2" xfId="4143"/>
    <cellStyle name="Normal 2 4 19 4 2 4" xfId="4144"/>
    <cellStyle name="Normal 2 4 19 4 2 4 2" xfId="4145"/>
    <cellStyle name="Normal 2 4 19 4 2 5" xfId="4146"/>
    <cellStyle name="Normal 2 4 19 4 2 5 2" xfId="4147"/>
    <cellStyle name="Normal 2 4 19 4 2 6" xfId="4148"/>
    <cellStyle name="Normal 2 4 19 4 2 6 2" xfId="4149"/>
    <cellStyle name="Normal 2 4 19 4 2 7" xfId="4150"/>
    <cellStyle name="Normal 2 4 19 4 2 7 2" xfId="4151"/>
    <cellStyle name="Normal 2 4 19 4 2 8" xfId="4152"/>
    <cellStyle name="Normal 2 4 19 4 2 8 2" xfId="4153"/>
    <cellStyle name="Normal 2 4 19 4 2 9" xfId="4154"/>
    <cellStyle name="Normal 2 4 19 4 2 9 2" xfId="4155"/>
    <cellStyle name="Normal 2 4 19 4 3" xfId="4156"/>
    <cellStyle name="Normal 2 4 19 4 3 2" xfId="4157"/>
    <cellStyle name="Normal 2 4 19 4 4" xfId="4158"/>
    <cellStyle name="Normal 2 4 19 4 4 2" xfId="4159"/>
    <cellStyle name="Normal 2 4 19 4 5" xfId="4160"/>
    <cellStyle name="Normal 2 4 19 4 5 2" xfId="4161"/>
    <cellStyle name="Normal 2 4 19 4 6" xfId="4162"/>
    <cellStyle name="Normal 2 4 19 4 6 2" xfId="4163"/>
    <cellStyle name="Normal 2 4 19 4 7" xfId="4164"/>
    <cellStyle name="Normal 2 4 19 4 7 2" xfId="4165"/>
    <cellStyle name="Normal 2 4 19 4 8" xfId="4166"/>
    <cellStyle name="Normal 2 4 19 4 8 2" xfId="4167"/>
    <cellStyle name="Normal 2 4 19 4 9" xfId="4168"/>
    <cellStyle name="Normal 2 4 19 4 9 2" xfId="4169"/>
    <cellStyle name="Normal 2 4 19 5" xfId="4170"/>
    <cellStyle name="Normal 2 4 19 5 10" xfId="4171"/>
    <cellStyle name="Normal 2 4 19 5 10 2" xfId="4172"/>
    <cellStyle name="Normal 2 4 19 5 11" xfId="4173"/>
    <cellStyle name="Normal 2 4 19 5 11 2" xfId="4174"/>
    <cellStyle name="Normal 2 4 19 5 12" xfId="4175"/>
    <cellStyle name="Normal 2 4 19 5 12 2" xfId="4176"/>
    <cellStyle name="Normal 2 4 19 5 13" xfId="4177"/>
    <cellStyle name="Normal 2 4 19 5 13 2" xfId="4178"/>
    <cellStyle name="Normal 2 4 19 5 14" xfId="4179"/>
    <cellStyle name="Normal 2 4 19 5 14 2" xfId="4180"/>
    <cellStyle name="Normal 2 4 19 5 15" xfId="4181"/>
    <cellStyle name="Normal 2 4 19 5 2" xfId="4182"/>
    <cellStyle name="Normal 2 4 19 5 2 2" xfId="4183"/>
    <cellStyle name="Normal 2 4 19 5 3" xfId="4184"/>
    <cellStyle name="Normal 2 4 19 5 3 2" xfId="4185"/>
    <cellStyle name="Normal 2 4 19 5 4" xfId="4186"/>
    <cellStyle name="Normal 2 4 19 5 4 2" xfId="4187"/>
    <cellStyle name="Normal 2 4 19 5 5" xfId="4188"/>
    <cellStyle name="Normal 2 4 19 5 5 2" xfId="4189"/>
    <cellStyle name="Normal 2 4 19 5 6" xfId="4190"/>
    <cellStyle name="Normal 2 4 19 5 6 2" xfId="4191"/>
    <cellStyle name="Normal 2 4 19 5 7" xfId="4192"/>
    <cellStyle name="Normal 2 4 19 5 7 2" xfId="4193"/>
    <cellStyle name="Normal 2 4 19 5 8" xfId="4194"/>
    <cellStyle name="Normal 2 4 19 5 8 2" xfId="4195"/>
    <cellStyle name="Normal 2 4 19 5 9" xfId="4196"/>
    <cellStyle name="Normal 2 4 19 5 9 2" xfId="4197"/>
    <cellStyle name="Normal 2 4 19 6" xfId="4198"/>
    <cellStyle name="Normal 2 4 19 6 10" xfId="4199"/>
    <cellStyle name="Normal 2 4 19 6 10 2" xfId="4200"/>
    <cellStyle name="Normal 2 4 19 6 11" xfId="4201"/>
    <cellStyle name="Normal 2 4 19 6 11 2" xfId="4202"/>
    <cellStyle name="Normal 2 4 19 6 12" xfId="4203"/>
    <cellStyle name="Normal 2 4 19 6 12 2" xfId="4204"/>
    <cellStyle name="Normal 2 4 19 6 13" xfId="4205"/>
    <cellStyle name="Normal 2 4 19 6 13 2" xfId="4206"/>
    <cellStyle name="Normal 2 4 19 6 14" xfId="4207"/>
    <cellStyle name="Normal 2 4 19 6 14 2" xfId="4208"/>
    <cellStyle name="Normal 2 4 19 6 15" xfId="4209"/>
    <cellStyle name="Normal 2 4 19 6 2" xfId="4210"/>
    <cellStyle name="Normal 2 4 19 6 2 2" xfId="4211"/>
    <cellStyle name="Normal 2 4 19 6 3" xfId="4212"/>
    <cellStyle name="Normal 2 4 19 6 3 2" xfId="4213"/>
    <cellStyle name="Normal 2 4 19 6 4" xfId="4214"/>
    <cellStyle name="Normal 2 4 19 6 4 2" xfId="4215"/>
    <cellStyle name="Normal 2 4 19 6 5" xfId="4216"/>
    <cellStyle name="Normal 2 4 19 6 5 2" xfId="4217"/>
    <cellStyle name="Normal 2 4 19 6 6" xfId="4218"/>
    <cellStyle name="Normal 2 4 19 6 6 2" xfId="4219"/>
    <cellStyle name="Normal 2 4 19 6 7" xfId="4220"/>
    <cellStyle name="Normal 2 4 19 6 7 2" xfId="4221"/>
    <cellStyle name="Normal 2 4 19 6 8" xfId="4222"/>
    <cellStyle name="Normal 2 4 19 6 8 2" xfId="4223"/>
    <cellStyle name="Normal 2 4 19 6 9" xfId="4224"/>
    <cellStyle name="Normal 2 4 19 6 9 2" xfId="4225"/>
    <cellStyle name="Normal 2 4 19 7" xfId="4226"/>
    <cellStyle name="Normal 2 4 19 7 10" xfId="4227"/>
    <cellStyle name="Normal 2 4 19 7 10 2" xfId="4228"/>
    <cellStyle name="Normal 2 4 19 7 11" xfId="4229"/>
    <cellStyle name="Normal 2 4 19 7 11 2" xfId="4230"/>
    <cellStyle name="Normal 2 4 19 7 12" xfId="4231"/>
    <cellStyle name="Normal 2 4 19 7 12 2" xfId="4232"/>
    <cellStyle name="Normal 2 4 19 7 13" xfId="4233"/>
    <cellStyle name="Normal 2 4 19 7 13 2" xfId="4234"/>
    <cellStyle name="Normal 2 4 19 7 14" xfId="4235"/>
    <cellStyle name="Normal 2 4 19 7 14 2" xfId="4236"/>
    <cellStyle name="Normal 2 4 19 7 15" xfId="4237"/>
    <cellStyle name="Normal 2 4 19 7 2" xfId="4238"/>
    <cellStyle name="Normal 2 4 19 7 2 2" xfId="4239"/>
    <cellStyle name="Normal 2 4 19 7 3" xfId="4240"/>
    <cellStyle name="Normal 2 4 19 7 3 2" xfId="4241"/>
    <cellStyle name="Normal 2 4 19 7 4" xfId="4242"/>
    <cellStyle name="Normal 2 4 19 7 4 2" xfId="4243"/>
    <cellStyle name="Normal 2 4 19 7 5" xfId="4244"/>
    <cellStyle name="Normal 2 4 19 7 5 2" xfId="4245"/>
    <cellStyle name="Normal 2 4 19 7 6" xfId="4246"/>
    <cellStyle name="Normal 2 4 19 7 6 2" xfId="4247"/>
    <cellStyle name="Normal 2 4 19 7 7" xfId="4248"/>
    <cellStyle name="Normal 2 4 19 7 7 2" xfId="4249"/>
    <cellStyle name="Normal 2 4 19 7 8" xfId="4250"/>
    <cellStyle name="Normal 2 4 19 7 8 2" xfId="4251"/>
    <cellStyle name="Normal 2 4 19 7 9" xfId="4252"/>
    <cellStyle name="Normal 2 4 19 7 9 2" xfId="4253"/>
    <cellStyle name="Normal 2 4 19 8" xfId="4254"/>
    <cellStyle name="Normal 2 4 19 8 10" xfId="4255"/>
    <cellStyle name="Normal 2 4 19 8 10 2" xfId="4256"/>
    <cellStyle name="Normal 2 4 19 8 11" xfId="4257"/>
    <cellStyle name="Normal 2 4 19 8 11 2" xfId="4258"/>
    <cellStyle name="Normal 2 4 19 8 12" xfId="4259"/>
    <cellStyle name="Normal 2 4 19 8 12 2" xfId="4260"/>
    <cellStyle name="Normal 2 4 19 8 13" xfId="4261"/>
    <cellStyle name="Normal 2 4 19 8 13 2" xfId="4262"/>
    <cellStyle name="Normal 2 4 19 8 14" xfId="4263"/>
    <cellStyle name="Normal 2 4 19 8 14 2" xfId="4264"/>
    <cellStyle name="Normal 2 4 19 8 15" xfId="4265"/>
    <cellStyle name="Normal 2 4 19 8 2" xfId="4266"/>
    <cellStyle name="Normal 2 4 19 8 2 2" xfId="4267"/>
    <cellStyle name="Normal 2 4 19 8 3" xfId="4268"/>
    <cellStyle name="Normal 2 4 19 8 3 2" xfId="4269"/>
    <cellStyle name="Normal 2 4 19 8 4" xfId="4270"/>
    <cellStyle name="Normal 2 4 19 8 4 2" xfId="4271"/>
    <cellStyle name="Normal 2 4 19 8 5" xfId="4272"/>
    <cellStyle name="Normal 2 4 19 8 5 2" xfId="4273"/>
    <cellStyle name="Normal 2 4 19 8 6" xfId="4274"/>
    <cellStyle name="Normal 2 4 19 8 6 2" xfId="4275"/>
    <cellStyle name="Normal 2 4 19 8 7" xfId="4276"/>
    <cellStyle name="Normal 2 4 19 8 7 2" xfId="4277"/>
    <cellStyle name="Normal 2 4 19 8 8" xfId="4278"/>
    <cellStyle name="Normal 2 4 19 8 8 2" xfId="4279"/>
    <cellStyle name="Normal 2 4 19 8 9" xfId="4280"/>
    <cellStyle name="Normal 2 4 19 8 9 2" xfId="4281"/>
    <cellStyle name="Normal 2 4 19 9" xfId="4282"/>
    <cellStyle name="Normal 2 4 19 9 10" xfId="4283"/>
    <cellStyle name="Normal 2 4 19 9 10 2" xfId="4284"/>
    <cellStyle name="Normal 2 4 19 9 11" xfId="4285"/>
    <cellStyle name="Normal 2 4 19 9 11 2" xfId="4286"/>
    <cellStyle name="Normal 2 4 19 9 12" xfId="4287"/>
    <cellStyle name="Normal 2 4 19 9 12 2" xfId="4288"/>
    <cellStyle name="Normal 2 4 19 9 13" xfId="4289"/>
    <cellStyle name="Normal 2 4 19 9 13 2" xfId="4290"/>
    <cellStyle name="Normal 2 4 19 9 14" xfId="4291"/>
    <cellStyle name="Normal 2 4 19 9 14 2" xfId="4292"/>
    <cellStyle name="Normal 2 4 19 9 15" xfId="4293"/>
    <cellStyle name="Normal 2 4 19 9 2" xfId="4294"/>
    <cellStyle name="Normal 2 4 19 9 2 2" xfId="4295"/>
    <cellStyle name="Normal 2 4 19 9 3" xfId="4296"/>
    <cellStyle name="Normal 2 4 19 9 3 2" xfId="4297"/>
    <cellStyle name="Normal 2 4 19 9 4" xfId="4298"/>
    <cellStyle name="Normal 2 4 19 9 4 2" xfId="4299"/>
    <cellStyle name="Normal 2 4 19 9 5" xfId="4300"/>
    <cellStyle name="Normal 2 4 19 9 5 2" xfId="4301"/>
    <cellStyle name="Normal 2 4 19 9 6" xfId="4302"/>
    <cellStyle name="Normal 2 4 19 9 6 2" xfId="4303"/>
    <cellStyle name="Normal 2 4 19 9 7" xfId="4304"/>
    <cellStyle name="Normal 2 4 19 9 7 2" xfId="4305"/>
    <cellStyle name="Normal 2 4 19 9 8" xfId="4306"/>
    <cellStyle name="Normal 2 4 19 9 8 2" xfId="4307"/>
    <cellStyle name="Normal 2 4 19 9 9" xfId="4308"/>
    <cellStyle name="Normal 2 4 19 9 9 2" xfId="4309"/>
    <cellStyle name="Normal 2 4 2" xfId="46"/>
    <cellStyle name="Normal 2 4 2 10" xfId="4310"/>
    <cellStyle name="Normal 2 4 2 11" xfId="4311"/>
    <cellStyle name="Normal 2 4 2 12" xfId="4312"/>
    <cellStyle name="Normal 2 4 2 13" xfId="4313"/>
    <cellStyle name="Normal 2 4 2 14" xfId="4314"/>
    <cellStyle name="Normal 2 4 2 15" xfId="4315"/>
    <cellStyle name="Normal 2 4 2 16" xfId="4316"/>
    <cellStyle name="Normal 2 4 2 16 10" xfId="4317"/>
    <cellStyle name="Normal 2 4 2 16 10 2" xfId="4318"/>
    <cellStyle name="Normal 2 4 2 16 11" xfId="4319"/>
    <cellStyle name="Normal 2 4 2 16 11 2" xfId="4320"/>
    <cellStyle name="Normal 2 4 2 16 12" xfId="4321"/>
    <cellStyle name="Normal 2 4 2 16 12 2" xfId="4322"/>
    <cellStyle name="Normal 2 4 2 16 13" xfId="4323"/>
    <cellStyle name="Normal 2 4 2 16 13 2" xfId="4324"/>
    <cellStyle name="Normal 2 4 2 16 14" xfId="4325"/>
    <cellStyle name="Normal 2 4 2 16 14 2" xfId="4326"/>
    <cellStyle name="Normal 2 4 2 16 15" xfId="4327"/>
    <cellStyle name="Normal 2 4 2 16 15 2" xfId="4328"/>
    <cellStyle name="Normal 2 4 2 16 16" xfId="4329"/>
    <cellStyle name="Normal 2 4 2 16 16 2" xfId="4330"/>
    <cellStyle name="Normal 2 4 2 16 17" xfId="4331"/>
    <cellStyle name="Normal 2 4 2 16 17 2" xfId="4332"/>
    <cellStyle name="Normal 2 4 2 16 18" xfId="4333"/>
    <cellStyle name="Normal 2 4 2 16 2" xfId="4334"/>
    <cellStyle name="Normal 2 4 2 16 3" xfId="4335"/>
    <cellStyle name="Normal 2 4 2 16 4" xfId="4336"/>
    <cellStyle name="Normal 2 4 2 16 5" xfId="4337"/>
    <cellStyle name="Normal 2 4 2 16 5 2" xfId="4338"/>
    <cellStyle name="Normal 2 4 2 16 6" xfId="4339"/>
    <cellStyle name="Normal 2 4 2 16 6 2" xfId="4340"/>
    <cellStyle name="Normal 2 4 2 16 7" xfId="4341"/>
    <cellStyle name="Normal 2 4 2 16 7 2" xfId="4342"/>
    <cellStyle name="Normal 2 4 2 16 8" xfId="4343"/>
    <cellStyle name="Normal 2 4 2 16 8 2" xfId="4344"/>
    <cellStyle name="Normal 2 4 2 16 9" xfId="4345"/>
    <cellStyle name="Normal 2 4 2 16 9 2" xfId="4346"/>
    <cellStyle name="Normal 2 4 2 17" xfId="4347"/>
    <cellStyle name="Normal 2 4 2 18" xfId="4348"/>
    <cellStyle name="Normal 2 4 2 19" xfId="4349"/>
    <cellStyle name="Normal 2 4 2 19 10" xfId="4350"/>
    <cellStyle name="Normal 2 4 2 19 10 2" xfId="4351"/>
    <cellStyle name="Normal 2 4 2 19 11" xfId="4352"/>
    <cellStyle name="Normal 2 4 2 19 11 2" xfId="4353"/>
    <cellStyle name="Normal 2 4 2 19 12" xfId="4354"/>
    <cellStyle name="Normal 2 4 2 19 12 2" xfId="4355"/>
    <cellStyle name="Normal 2 4 2 19 13" xfId="4356"/>
    <cellStyle name="Normal 2 4 2 19 13 2" xfId="4357"/>
    <cellStyle name="Normal 2 4 2 19 14" xfId="4358"/>
    <cellStyle name="Normal 2 4 2 19 14 2" xfId="4359"/>
    <cellStyle name="Normal 2 4 2 19 15" xfId="4360"/>
    <cellStyle name="Normal 2 4 2 19 15 2" xfId="4361"/>
    <cellStyle name="Normal 2 4 2 19 16" xfId="4362"/>
    <cellStyle name="Normal 2 4 2 19 2" xfId="4363"/>
    <cellStyle name="Normal 2 4 2 19 2 10" xfId="4364"/>
    <cellStyle name="Normal 2 4 2 19 2 10 2" xfId="4365"/>
    <cellStyle name="Normal 2 4 2 19 2 11" xfId="4366"/>
    <cellStyle name="Normal 2 4 2 19 2 11 2" xfId="4367"/>
    <cellStyle name="Normal 2 4 2 19 2 12" xfId="4368"/>
    <cellStyle name="Normal 2 4 2 19 2 12 2" xfId="4369"/>
    <cellStyle name="Normal 2 4 2 19 2 13" xfId="4370"/>
    <cellStyle name="Normal 2 4 2 19 2 13 2" xfId="4371"/>
    <cellStyle name="Normal 2 4 2 19 2 14" xfId="4372"/>
    <cellStyle name="Normal 2 4 2 19 2 14 2" xfId="4373"/>
    <cellStyle name="Normal 2 4 2 19 2 15" xfId="4374"/>
    <cellStyle name="Normal 2 4 2 19 2 2" xfId="4375"/>
    <cellStyle name="Normal 2 4 2 19 2 2 2" xfId="4376"/>
    <cellStyle name="Normal 2 4 2 19 2 3" xfId="4377"/>
    <cellStyle name="Normal 2 4 2 19 2 3 2" xfId="4378"/>
    <cellStyle name="Normal 2 4 2 19 2 4" xfId="4379"/>
    <cellStyle name="Normal 2 4 2 19 2 4 2" xfId="4380"/>
    <cellStyle name="Normal 2 4 2 19 2 5" xfId="4381"/>
    <cellStyle name="Normal 2 4 2 19 2 5 2" xfId="4382"/>
    <cellStyle name="Normal 2 4 2 19 2 6" xfId="4383"/>
    <cellStyle name="Normal 2 4 2 19 2 6 2" xfId="4384"/>
    <cellStyle name="Normal 2 4 2 19 2 7" xfId="4385"/>
    <cellStyle name="Normal 2 4 2 19 2 7 2" xfId="4386"/>
    <cellStyle name="Normal 2 4 2 19 2 8" xfId="4387"/>
    <cellStyle name="Normal 2 4 2 19 2 8 2" xfId="4388"/>
    <cellStyle name="Normal 2 4 2 19 2 9" xfId="4389"/>
    <cellStyle name="Normal 2 4 2 19 2 9 2" xfId="4390"/>
    <cellStyle name="Normal 2 4 2 19 3" xfId="4391"/>
    <cellStyle name="Normal 2 4 2 19 3 2" xfId="4392"/>
    <cellStyle name="Normal 2 4 2 19 4" xfId="4393"/>
    <cellStyle name="Normal 2 4 2 19 4 2" xfId="4394"/>
    <cellStyle name="Normal 2 4 2 19 5" xfId="4395"/>
    <cellStyle name="Normal 2 4 2 19 5 2" xfId="4396"/>
    <cellStyle name="Normal 2 4 2 19 6" xfId="4397"/>
    <cellStyle name="Normal 2 4 2 19 6 2" xfId="4398"/>
    <cellStyle name="Normal 2 4 2 19 7" xfId="4399"/>
    <cellStyle name="Normal 2 4 2 19 7 2" xfId="4400"/>
    <cellStyle name="Normal 2 4 2 19 8" xfId="4401"/>
    <cellStyle name="Normal 2 4 2 19 8 2" xfId="4402"/>
    <cellStyle name="Normal 2 4 2 19 9" xfId="4403"/>
    <cellStyle name="Normal 2 4 2 19 9 2" xfId="4404"/>
    <cellStyle name="Normal 2 4 2 2" xfId="4405"/>
    <cellStyle name="Normal 2 4 2 2 10" xfId="4406"/>
    <cellStyle name="Normal 2 4 2 2 11" xfId="4407"/>
    <cellStyle name="Normal 2 4 2 2 12" xfId="4408"/>
    <cellStyle name="Normal 2 4 2 2 13" xfId="4409"/>
    <cellStyle name="Normal 2 4 2 2 14" xfId="4410"/>
    <cellStyle name="Normal 2 4 2 2 2" xfId="4411"/>
    <cellStyle name="Normal 2 4 2 2 2 2" xfId="4412"/>
    <cellStyle name="Normal 2 4 2 2 2 3" xfId="4413"/>
    <cellStyle name="Normal 2 4 2 2 2 4" xfId="4414"/>
    <cellStyle name="Normal 2 4 2 2 2 5" xfId="4415"/>
    <cellStyle name="Normal 2 4 2 2 2 6" xfId="4416"/>
    <cellStyle name="Normal 2 4 2 2 3" xfId="4417"/>
    <cellStyle name="Normal 2 4 2 2 4" xfId="4418"/>
    <cellStyle name="Normal 2 4 2 2 5" xfId="4419"/>
    <cellStyle name="Normal 2 4 2 2 6" xfId="4420"/>
    <cellStyle name="Normal 2 4 2 2 7" xfId="4421"/>
    <cellStyle name="Normal 2 4 2 2 8" xfId="4422"/>
    <cellStyle name="Normal 2 4 2 2 9" xfId="4423"/>
    <cellStyle name="Normal 2 4 2 20" xfId="4424"/>
    <cellStyle name="Normal 2 4 2 20 10" xfId="4425"/>
    <cellStyle name="Normal 2 4 2 20 10 2" xfId="4426"/>
    <cellStyle name="Normal 2 4 2 20 11" xfId="4427"/>
    <cellStyle name="Normal 2 4 2 20 11 2" xfId="4428"/>
    <cellStyle name="Normal 2 4 2 20 12" xfId="4429"/>
    <cellStyle name="Normal 2 4 2 20 12 2" xfId="4430"/>
    <cellStyle name="Normal 2 4 2 20 13" xfId="4431"/>
    <cellStyle name="Normal 2 4 2 20 13 2" xfId="4432"/>
    <cellStyle name="Normal 2 4 2 20 14" xfId="4433"/>
    <cellStyle name="Normal 2 4 2 20 14 2" xfId="4434"/>
    <cellStyle name="Normal 2 4 2 20 15" xfId="4435"/>
    <cellStyle name="Normal 2 4 2 20 15 2" xfId="4436"/>
    <cellStyle name="Normal 2 4 2 20 16" xfId="4437"/>
    <cellStyle name="Normal 2 4 2 20 2" xfId="4438"/>
    <cellStyle name="Normal 2 4 2 20 2 10" xfId="4439"/>
    <cellStyle name="Normal 2 4 2 20 2 10 2" xfId="4440"/>
    <cellStyle name="Normal 2 4 2 20 2 11" xfId="4441"/>
    <cellStyle name="Normal 2 4 2 20 2 11 2" xfId="4442"/>
    <cellStyle name="Normal 2 4 2 20 2 12" xfId="4443"/>
    <cellStyle name="Normal 2 4 2 20 2 12 2" xfId="4444"/>
    <cellStyle name="Normal 2 4 2 20 2 13" xfId="4445"/>
    <cellStyle name="Normal 2 4 2 20 2 13 2" xfId="4446"/>
    <cellStyle name="Normal 2 4 2 20 2 14" xfId="4447"/>
    <cellStyle name="Normal 2 4 2 20 2 14 2" xfId="4448"/>
    <cellStyle name="Normal 2 4 2 20 2 15" xfId="4449"/>
    <cellStyle name="Normal 2 4 2 20 2 2" xfId="4450"/>
    <cellStyle name="Normal 2 4 2 20 2 2 2" xfId="4451"/>
    <cellStyle name="Normal 2 4 2 20 2 3" xfId="4452"/>
    <cellStyle name="Normal 2 4 2 20 2 3 2" xfId="4453"/>
    <cellStyle name="Normal 2 4 2 20 2 4" xfId="4454"/>
    <cellStyle name="Normal 2 4 2 20 2 4 2" xfId="4455"/>
    <cellStyle name="Normal 2 4 2 20 2 5" xfId="4456"/>
    <cellStyle name="Normal 2 4 2 20 2 5 2" xfId="4457"/>
    <cellStyle name="Normal 2 4 2 20 2 6" xfId="4458"/>
    <cellStyle name="Normal 2 4 2 20 2 6 2" xfId="4459"/>
    <cellStyle name="Normal 2 4 2 20 2 7" xfId="4460"/>
    <cellStyle name="Normal 2 4 2 20 2 7 2" xfId="4461"/>
    <cellStyle name="Normal 2 4 2 20 2 8" xfId="4462"/>
    <cellStyle name="Normal 2 4 2 20 2 8 2" xfId="4463"/>
    <cellStyle name="Normal 2 4 2 20 2 9" xfId="4464"/>
    <cellStyle name="Normal 2 4 2 20 2 9 2" xfId="4465"/>
    <cellStyle name="Normal 2 4 2 20 3" xfId="4466"/>
    <cellStyle name="Normal 2 4 2 20 3 2" xfId="4467"/>
    <cellStyle name="Normal 2 4 2 20 4" xfId="4468"/>
    <cellStyle name="Normal 2 4 2 20 4 2" xfId="4469"/>
    <cellStyle name="Normal 2 4 2 20 5" xfId="4470"/>
    <cellStyle name="Normal 2 4 2 20 5 2" xfId="4471"/>
    <cellStyle name="Normal 2 4 2 20 6" xfId="4472"/>
    <cellStyle name="Normal 2 4 2 20 6 2" xfId="4473"/>
    <cellStyle name="Normal 2 4 2 20 7" xfId="4474"/>
    <cellStyle name="Normal 2 4 2 20 7 2" xfId="4475"/>
    <cellStyle name="Normal 2 4 2 20 8" xfId="4476"/>
    <cellStyle name="Normal 2 4 2 20 8 2" xfId="4477"/>
    <cellStyle name="Normal 2 4 2 20 9" xfId="4478"/>
    <cellStyle name="Normal 2 4 2 20 9 2" xfId="4479"/>
    <cellStyle name="Normal 2 4 2 21" xfId="4480"/>
    <cellStyle name="Normal 2 4 2 21 10" xfId="4481"/>
    <cellStyle name="Normal 2 4 2 21 10 2" xfId="4482"/>
    <cellStyle name="Normal 2 4 2 21 11" xfId="4483"/>
    <cellStyle name="Normal 2 4 2 21 11 2" xfId="4484"/>
    <cellStyle name="Normal 2 4 2 21 12" xfId="4485"/>
    <cellStyle name="Normal 2 4 2 21 12 2" xfId="4486"/>
    <cellStyle name="Normal 2 4 2 21 13" xfId="4487"/>
    <cellStyle name="Normal 2 4 2 21 13 2" xfId="4488"/>
    <cellStyle name="Normal 2 4 2 21 14" xfId="4489"/>
    <cellStyle name="Normal 2 4 2 21 14 2" xfId="4490"/>
    <cellStyle name="Normal 2 4 2 21 15" xfId="4491"/>
    <cellStyle name="Normal 2 4 2 21 15 2" xfId="4492"/>
    <cellStyle name="Normal 2 4 2 21 16" xfId="4493"/>
    <cellStyle name="Normal 2 4 2 21 2" xfId="4494"/>
    <cellStyle name="Normal 2 4 2 21 2 10" xfId="4495"/>
    <cellStyle name="Normal 2 4 2 21 2 10 2" xfId="4496"/>
    <cellStyle name="Normal 2 4 2 21 2 11" xfId="4497"/>
    <cellStyle name="Normal 2 4 2 21 2 11 2" xfId="4498"/>
    <cellStyle name="Normal 2 4 2 21 2 12" xfId="4499"/>
    <cellStyle name="Normal 2 4 2 21 2 12 2" xfId="4500"/>
    <cellStyle name="Normal 2 4 2 21 2 13" xfId="4501"/>
    <cellStyle name="Normal 2 4 2 21 2 13 2" xfId="4502"/>
    <cellStyle name="Normal 2 4 2 21 2 14" xfId="4503"/>
    <cellStyle name="Normal 2 4 2 21 2 14 2" xfId="4504"/>
    <cellStyle name="Normal 2 4 2 21 2 15" xfId="4505"/>
    <cellStyle name="Normal 2 4 2 21 2 2" xfId="4506"/>
    <cellStyle name="Normal 2 4 2 21 2 2 2" xfId="4507"/>
    <cellStyle name="Normal 2 4 2 21 2 3" xfId="4508"/>
    <cellStyle name="Normal 2 4 2 21 2 3 2" xfId="4509"/>
    <cellStyle name="Normal 2 4 2 21 2 4" xfId="4510"/>
    <cellStyle name="Normal 2 4 2 21 2 4 2" xfId="4511"/>
    <cellStyle name="Normal 2 4 2 21 2 5" xfId="4512"/>
    <cellStyle name="Normal 2 4 2 21 2 5 2" xfId="4513"/>
    <cellStyle name="Normal 2 4 2 21 2 6" xfId="4514"/>
    <cellStyle name="Normal 2 4 2 21 2 6 2" xfId="4515"/>
    <cellStyle name="Normal 2 4 2 21 2 7" xfId="4516"/>
    <cellStyle name="Normal 2 4 2 21 2 7 2" xfId="4517"/>
    <cellStyle name="Normal 2 4 2 21 2 8" xfId="4518"/>
    <cellStyle name="Normal 2 4 2 21 2 8 2" xfId="4519"/>
    <cellStyle name="Normal 2 4 2 21 2 9" xfId="4520"/>
    <cellStyle name="Normal 2 4 2 21 2 9 2" xfId="4521"/>
    <cellStyle name="Normal 2 4 2 21 3" xfId="4522"/>
    <cellStyle name="Normal 2 4 2 21 3 2" xfId="4523"/>
    <cellStyle name="Normal 2 4 2 21 4" xfId="4524"/>
    <cellStyle name="Normal 2 4 2 21 4 2" xfId="4525"/>
    <cellStyle name="Normal 2 4 2 21 5" xfId="4526"/>
    <cellStyle name="Normal 2 4 2 21 5 2" xfId="4527"/>
    <cellStyle name="Normal 2 4 2 21 6" xfId="4528"/>
    <cellStyle name="Normal 2 4 2 21 6 2" xfId="4529"/>
    <cellStyle name="Normal 2 4 2 21 7" xfId="4530"/>
    <cellStyle name="Normal 2 4 2 21 7 2" xfId="4531"/>
    <cellStyle name="Normal 2 4 2 21 8" xfId="4532"/>
    <cellStyle name="Normal 2 4 2 21 8 2" xfId="4533"/>
    <cellStyle name="Normal 2 4 2 21 9" xfId="4534"/>
    <cellStyle name="Normal 2 4 2 21 9 2" xfId="4535"/>
    <cellStyle name="Normal 2 4 2 22" xfId="4536"/>
    <cellStyle name="Normal 2 4 2 22 10" xfId="4537"/>
    <cellStyle name="Normal 2 4 2 22 10 2" xfId="4538"/>
    <cellStyle name="Normal 2 4 2 22 11" xfId="4539"/>
    <cellStyle name="Normal 2 4 2 22 11 2" xfId="4540"/>
    <cellStyle name="Normal 2 4 2 22 12" xfId="4541"/>
    <cellStyle name="Normal 2 4 2 22 12 2" xfId="4542"/>
    <cellStyle name="Normal 2 4 2 22 13" xfId="4543"/>
    <cellStyle name="Normal 2 4 2 22 13 2" xfId="4544"/>
    <cellStyle name="Normal 2 4 2 22 14" xfId="4545"/>
    <cellStyle name="Normal 2 4 2 22 14 2" xfId="4546"/>
    <cellStyle name="Normal 2 4 2 22 15" xfId="4547"/>
    <cellStyle name="Normal 2 4 2 22 2" xfId="4548"/>
    <cellStyle name="Normal 2 4 2 22 2 2" xfId="4549"/>
    <cellStyle name="Normal 2 4 2 22 3" xfId="4550"/>
    <cellStyle name="Normal 2 4 2 22 3 2" xfId="4551"/>
    <cellStyle name="Normal 2 4 2 22 4" xfId="4552"/>
    <cellStyle name="Normal 2 4 2 22 4 2" xfId="4553"/>
    <cellStyle name="Normal 2 4 2 22 5" xfId="4554"/>
    <cellStyle name="Normal 2 4 2 22 5 2" xfId="4555"/>
    <cellStyle name="Normal 2 4 2 22 6" xfId="4556"/>
    <cellStyle name="Normal 2 4 2 22 6 2" xfId="4557"/>
    <cellStyle name="Normal 2 4 2 22 7" xfId="4558"/>
    <cellStyle name="Normal 2 4 2 22 7 2" xfId="4559"/>
    <cellStyle name="Normal 2 4 2 22 8" xfId="4560"/>
    <cellStyle name="Normal 2 4 2 22 8 2" xfId="4561"/>
    <cellStyle name="Normal 2 4 2 22 9" xfId="4562"/>
    <cellStyle name="Normal 2 4 2 22 9 2" xfId="4563"/>
    <cellStyle name="Normal 2 4 2 23" xfId="4564"/>
    <cellStyle name="Normal 2 4 2 23 10" xfId="4565"/>
    <cellStyle name="Normal 2 4 2 23 10 2" xfId="4566"/>
    <cellStyle name="Normal 2 4 2 23 11" xfId="4567"/>
    <cellStyle name="Normal 2 4 2 23 11 2" xfId="4568"/>
    <cellStyle name="Normal 2 4 2 23 12" xfId="4569"/>
    <cellStyle name="Normal 2 4 2 23 12 2" xfId="4570"/>
    <cellStyle name="Normal 2 4 2 23 13" xfId="4571"/>
    <cellStyle name="Normal 2 4 2 23 13 2" xfId="4572"/>
    <cellStyle name="Normal 2 4 2 23 14" xfId="4573"/>
    <cellStyle name="Normal 2 4 2 23 14 2" xfId="4574"/>
    <cellStyle name="Normal 2 4 2 23 15" xfId="4575"/>
    <cellStyle name="Normal 2 4 2 23 2" xfId="4576"/>
    <cellStyle name="Normal 2 4 2 23 2 2" xfId="4577"/>
    <cellStyle name="Normal 2 4 2 23 3" xfId="4578"/>
    <cellStyle name="Normal 2 4 2 23 3 2" xfId="4579"/>
    <cellStyle name="Normal 2 4 2 23 4" xfId="4580"/>
    <cellStyle name="Normal 2 4 2 23 4 2" xfId="4581"/>
    <cellStyle name="Normal 2 4 2 23 5" xfId="4582"/>
    <cellStyle name="Normal 2 4 2 23 5 2" xfId="4583"/>
    <cellStyle name="Normal 2 4 2 23 6" xfId="4584"/>
    <cellStyle name="Normal 2 4 2 23 6 2" xfId="4585"/>
    <cellStyle name="Normal 2 4 2 23 7" xfId="4586"/>
    <cellStyle name="Normal 2 4 2 23 7 2" xfId="4587"/>
    <cellStyle name="Normal 2 4 2 23 8" xfId="4588"/>
    <cellStyle name="Normal 2 4 2 23 8 2" xfId="4589"/>
    <cellStyle name="Normal 2 4 2 23 9" xfId="4590"/>
    <cellStyle name="Normal 2 4 2 23 9 2" xfId="4591"/>
    <cellStyle name="Normal 2 4 2 24" xfId="4592"/>
    <cellStyle name="Normal 2 4 2 24 10" xfId="4593"/>
    <cellStyle name="Normal 2 4 2 24 10 2" xfId="4594"/>
    <cellStyle name="Normal 2 4 2 24 11" xfId="4595"/>
    <cellStyle name="Normal 2 4 2 24 11 2" xfId="4596"/>
    <cellStyle name="Normal 2 4 2 24 12" xfId="4597"/>
    <cellStyle name="Normal 2 4 2 24 12 2" xfId="4598"/>
    <cellStyle name="Normal 2 4 2 24 13" xfId="4599"/>
    <cellStyle name="Normal 2 4 2 24 13 2" xfId="4600"/>
    <cellStyle name="Normal 2 4 2 24 14" xfId="4601"/>
    <cellStyle name="Normal 2 4 2 24 14 2" xfId="4602"/>
    <cellStyle name="Normal 2 4 2 24 15" xfId="4603"/>
    <cellStyle name="Normal 2 4 2 24 2" xfId="4604"/>
    <cellStyle name="Normal 2 4 2 24 2 2" xfId="4605"/>
    <cellStyle name="Normal 2 4 2 24 3" xfId="4606"/>
    <cellStyle name="Normal 2 4 2 24 3 2" xfId="4607"/>
    <cellStyle name="Normal 2 4 2 24 4" xfId="4608"/>
    <cellStyle name="Normal 2 4 2 24 4 2" xfId="4609"/>
    <cellStyle name="Normal 2 4 2 24 5" xfId="4610"/>
    <cellStyle name="Normal 2 4 2 24 5 2" xfId="4611"/>
    <cellStyle name="Normal 2 4 2 24 6" xfId="4612"/>
    <cellStyle name="Normal 2 4 2 24 6 2" xfId="4613"/>
    <cellStyle name="Normal 2 4 2 24 7" xfId="4614"/>
    <cellStyle name="Normal 2 4 2 24 7 2" xfId="4615"/>
    <cellStyle name="Normal 2 4 2 24 8" xfId="4616"/>
    <cellStyle name="Normal 2 4 2 24 8 2" xfId="4617"/>
    <cellStyle name="Normal 2 4 2 24 9" xfId="4618"/>
    <cellStyle name="Normal 2 4 2 24 9 2" xfId="4619"/>
    <cellStyle name="Normal 2 4 2 25" xfId="4620"/>
    <cellStyle name="Normal 2 4 2 25 10" xfId="4621"/>
    <cellStyle name="Normal 2 4 2 25 10 2" xfId="4622"/>
    <cellStyle name="Normal 2 4 2 25 11" xfId="4623"/>
    <cellStyle name="Normal 2 4 2 25 11 2" xfId="4624"/>
    <cellStyle name="Normal 2 4 2 25 12" xfId="4625"/>
    <cellStyle name="Normal 2 4 2 25 12 2" xfId="4626"/>
    <cellStyle name="Normal 2 4 2 25 13" xfId="4627"/>
    <cellStyle name="Normal 2 4 2 25 13 2" xfId="4628"/>
    <cellStyle name="Normal 2 4 2 25 14" xfId="4629"/>
    <cellStyle name="Normal 2 4 2 25 14 2" xfId="4630"/>
    <cellStyle name="Normal 2 4 2 25 15" xfId="4631"/>
    <cellStyle name="Normal 2 4 2 25 2" xfId="4632"/>
    <cellStyle name="Normal 2 4 2 25 2 2" xfId="4633"/>
    <cellStyle name="Normal 2 4 2 25 3" xfId="4634"/>
    <cellStyle name="Normal 2 4 2 25 3 2" xfId="4635"/>
    <cellStyle name="Normal 2 4 2 25 4" xfId="4636"/>
    <cellStyle name="Normal 2 4 2 25 4 2" xfId="4637"/>
    <cellStyle name="Normal 2 4 2 25 5" xfId="4638"/>
    <cellStyle name="Normal 2 4 2 25 5 2" xfId="4639"/>
    <cellStyle name="Normal 2 4 2 25 6" xfId="4640"/>
    <cellStyle name="Normal 2 4 2 25 6 2" xfId="4641"/>
    <cellStyle name="Normal 2 4 2 25 7" xfId="4642"/>
    <cellStyle name="Normal 2 4 2 25 7 2" xfId="4643"/>
    <cellStyle name="Normal 2 4 2 25 8" xfId="4644"/>
    <cellStyle name="Normal 2 4 2 25 8 2" xfId="4645"/>
    <cellStyle name="Normal 2 4 2 25 9" xfId="4646"/>
    <cellStyle name="Normal 2 4 2 25 9 2" xfId="4647"/>
    <cellStyle name="Normal 2 4 2 26" xfId="4648"/>
    <cellStyle name="Normal 2 4 2 26 10" xfId="4649"/>
    <cellStyle name="Normal 2 4 2 26 10 2" xfId="4650"/>
    <cellStyle name="Normal 2 4 2 26 11" xfId="4651"/>
    <cellStyle name="Normal 2 4 2 26 11 2" xfId="4652"/>
    <cellStyle name="Normal 2 4 2 26 12" xfId="4653"/>
    <cellStyle name="Normal 2 4 2 26 12 2" xfId="4654"/>
    <cellStyle name="Normal 2 4 2 26 13" xfId="4655"/>
    <cellStyle name="Normal 2 4 2 26 13 2" xfId="4656"/>
    <cellStyle name="Normal 2 4 2 26 14" xfId="4657"/>
    <cellStyle name="Normal 2 4 2 26 14 2" xfId="4658"/>
    <cellStyle name="Normal 2 4 2 26 15" xfId="4659"/>
    <cellStyle name="Normal 2 4 2 26 2" xfId="4660"/>
    <cellStyle name="Normal 2 4 2 26 2 2" xfId="4661"/>
    <cellStyle name="Normal 2 4 2 26 3" xfId="4662"/>
    <cellStyle name="Normal 2 4 2 26 3 2" xfId="4663"/>
    <cellStyle name="Normal 2 4 2 26 4" xfId="4664"/>
    <cellStyle name="Normal 2 4 2 26 4 2" xfId="4665"/>
    <cellStyle name="Normal 2 4 2 26 5" xfId="4666"/>
    <cellStyle name="Normal 2 4 2 26 5 2" xfId="4667"/>
    <cellStyle name="Normal 2 4 2 26 6" xfId="4668"/>
    <cellStyle name="Normal 2 4 2 26 6 2" xfId="4669"/>
    <cellStyle name="Normal 2 4 2 26 7" xfId="4670"/>
    <cellStyle name="Normal 2 4 2 26 7 2" xfId="4671"/>
    <cellStyle name="Normal 2 4 2 26 8" xfId="4672"/>
    <cellStyle name="Normal 2 4 2 26 8 2" xfId="4673"/>
    <cellStyle name="Normal 2 4 2 26 9" xfId="4674"/>
    <cellStyle name="Normal 2 4 2 26 9 2" xfId="4675"/>
    <cellStyle name="Normal 2 4 2 27" xfId="4676"/>
    <cellStyle name="Normal 2 4 2 27 10" xfId="4677"/>
    <cellStyle name="Normal 2 4 2 27 10 2" xfId="4678"/>
    <cellStyle name="Normal 2 4 2 27 11" xfId="4679"/>
    <cellStyle name="Normal 2 4 2 27 11 2" xfId="4680"/>
    <cellStyle name="Normal 2 4 2 27 12" xfId="4681"/>
    <cellStyle name="Normal 2 4 2 27 12 2" xfId="4682"/>
    <cellStyle name="Normal 2 4 2 27 13" xfId="4683"/>
    <cellStyle name="Normal 2 4 2 27 13 2" xfId="4684"/>
    <cellStyle name="Normal 2 4 2 27 14" xfId="4685"/>
    <cellStyle name="Normal 2 4 2 27 14 2" xfId="4686"/>
    <cellStyle name="Normal 2 4 2 27 15" xfId="4687"/>
    <cellStyle name="Normal 2 4 2 27 2" xfId="4688"/>
    <cellStyle name="Normal 2 4 2 27 2 2" xfId="4689"/>
    <cellStyle name="Normal 2 4 2 27 3" xfId="4690"/>
    <cellStyle name="Normal 2 4 2 27 3 2" xfId="4691"/>
    <cellStyle name="Normal 2 4 2 27 4" xfId="4692"/>
    <cellStyle name="Normal 2 4 2 27 4 2" xfId="4693"/>
    <cellStyle name="Normal 2 4 2 27 5" xfId="4694"/>
    <cellStyle name="Normal 2 4 2 27 5 2" xfId="4695"/>
    <cellStyle name="Normal 2 4 2 27 6" xfId="4696"/>
    <cellStyle name="Normal 2 4 2 27 6 2" xfId="4697"/>
    <cellStyle name="Normal 2 4 2 27 7" xfId="4698"/>
    <cellStyle name="Normal 2 4 2 27 7 2" xfId="4699"/>
    <cellStyle name="Normal 2 4 2 27 8" xfId="4700"/>
    <cellStyle name="Normal 2 4 2 27 8 2" xfId="4701"/>
    <cellStyle name="Normal 2 4 2 27 9" xfId="4702"/>
    <cellStyle name="Normal 2 4 2 27 9 2" xfId="4703"/>
    <cellStyle name="Normal 2 4 2 28" xfId="4704"/>
    <cellStyle name="Normal 2 4 2 28 10" xfId="4705"/>
    <cellStyle name="Normal 2 4 2 28 10 2" xfId="4706"/>
    <cellStyle name="Normal 2 4 2 28 11" xfId="4707"/>
    <cellStyle name="Normal 2 4 2 28 11 2" xfId="4708"/>
    <cellStyle name="Normal 2 4 2 28 12" xfId="4709"/>
    <cellStyle name="Normal 2 4 2 28 12 2" xfId="4710"/>
    <cellStyle name="Normal 2 4 2 28 13" xfId="4711"/>
    <cellStyle name="Normal 2 4 2 28 13 2" xfId="4712"/>
    <cellStyle name="Normal 2 4 2 28 14" xfId="4713"/>
    <cellStyle name="Normal 2 4 2 28 14 2" xfId="4714"/>
    <cellStyle name="Normal 2 4 2 28 15" xfId="4715"/>
    <cellStyle name="Normal 2 4 2 28 2" xfId="4716"/>
    <cellStyle name="Normal 2 4 2 28 2 2" xfId="4717"/>
    <cellStyle name="Normal 2 4 2 28 3" xfId="4718"/>
    <cellStyle name="Normal 2 4 2 28 3 2" xfId="4719"/>
    <cellStyle name="Normal 2 4 2 28 4" xfId="4720"/>
    <cellStyle name="Normal 2 4 2 28 4 2" xfId="4721"/>
    <cellStyle name="Normal 2 4 2 28 5" xfId="4722"/>
    <cellStyle name="Normal 2 4 2 28 5 2" xfId="4723"/>
    <cellStyle name="Normal 2 4 2 28 6" xfId="4724"/>
    <cellStyle name="Normal 2 4 2 28 6 2" xfId="4725"/>
    <cellStyle name="Normal 2 4 2 28 7" xfId="4726"/>
    <cellStyle name="Normal 2 4 2 28 7 2" xfId="4727"/>
    <cellStyle name="Normal 2 4 2 28 8" xfId="4728"/>
    <cellStyle name="Normal 2 4 2 28 8 2" xfId="4729"/>
    <cellStyle name="Normal 2 4 2 28 9" xfId="4730"/>
    <cellStyle name="Normal 2 4 2 28 9 2" xfId="4731"/>
    <cellStyle name="Normal 2 4 2 29" xfId="4732"/>
    <cellStyle name="Normal 2 4 2 29 10" xfId="4733"/>
    <cellStyle name="Normal 2 4 2 29 10 2" xfId="4734"/>
    <cellStyle name="Normal 2 4 2 29 11" xfId="4735"/>
    <cellStyle name="Normal 2 4 2 29 11 2" xfId="4736"/>
    <cellStyle name="Normal 2 4 2 29 12" xfId="4737"/>
    <cellStyle name="Normal 2 4 2 29 12 2" xfId="4738"/>
    <cellStyle name="Normal 2 4 2 29 13" xfId="4739"/>
    <cellStyle name="Normal 2 4 2 29 13 2" xfId="4740"/>
    <cellStyle name="Normal 2 4 2 29 14" xfId="4741"/>
    <cellStyle name="Normal 2 4 2 29 14 2" xfId="4742"/>
    <cellStyle name="Normal 2 4 2 29 15" xfId="4743"/>
    <cellStyle name="Normal 2 4 2 29 2" xfId="4744"/>
    <cellStyle name="Normal 2 4 2 29 2 2" xfId="4745"/>
    <cellStyle name="Normal 2 4 2 29 3" xfId="4746"/>
    <cellStyle name="Normal 2 4 2 29 3 2" xfId="4747"/>
    <cellStyle name="Normal 2 4 2 29 4" xfId="4748"/>
    <cellStyle name="Normal 2 4 2 29 4 2" xfId="4749"/>
    <cellStyle name="Normal 2 4 2 29 5" xfId="4750"/>
    <cellStyle name="Normal 2 4 2 29 5 2" xfId="4751"/>
    <cellStyle name="Normal 2 4 2 29 6" xfId="4752"/>
    <cellStyle name="Normal 2 4 2 29 6 2" xfId="4753"/>
    <cellStyle name="Normal 2 4 2 29 7" xfId="4754"/>
    <cellStyle name="Normal 2 4 2 29 7 2" xfId="4755"/>
    <cellStyle name="Normal 2 4 2 29 8" xfId="4756"/>
    <cellStyle name="Normal 2 4 2 29 8 2" xfId="4757"/>
    <cellStyle name="Normal 2 4 2 29 9" xfId="4758"/>
    <cellStyle name="Normal 2 4 2 29 9 2" xfId="4759"/>
    <cellStyle name="Normal 2 4 2 3" xfId="4760"/>
    <cellStyle name="Normal 2 4 2 3 2" xfId="4761"/>
    <cellStyle name="Normal 2 4 2 30" xfId="4762"/>
    <cellStyle name="Normal 2 4 2 30 10" xfId="4763"/>
    <cellStyle name="Normal 2 4 2 30 10 2" xfId="4764"/>
    <cellStyle name="Normal 2 4 2 30 11" xfId="4765"/>
    <cellStyle name="Normal 2 4 2 30 11 2" xfId="4766"/>
    <cellStyle name="Normal 2 4 2 30 12" xfId="4767"/>
    <cellStyle name="Normal 2 4 2 30 12 2" xfId="4768"/>
    <cellStyle name="Normal 2 4 2 30 13" xfId="4769"/>
    <cellStyle name="Normal 2 4 2 30 13 2" xfId="4770"/>
    <cellStyle name="Normal 2 4 2 30 14" xfId="4771"/>
    <cellStyle name="Normal 2 4 2 30 14 2" xfId="4772"/>
    <cellStyle name="Normal 2 4 2 30 15" xfId="4773"/>
    <cellStyle name="Normal 2 4 2 30 2" xfId="4774"/>
    <cellStyle name="Normal 2 4 2 30 2 2" xfId="4775"/>
    <cellStyle name="Normal 2 4 2 30 3" xfId="4776"/>
    <cellStyle name="Normal 2 4 2 30 3 2" xfId="4777"/>
    <cellStyle name="Normal 2 4 2 30 4" xfId="4778"/>
    <cellStyle name="Normal 2 4 2 30 4 2" xfId="4779"/>
    <cellStyle name="Normal 2 4 2 30 5" xfId="4780"/>
    <cellStyle name="Normal 2 4 2 30 5 2" xfId="4781"/>
    <cellStyle name="Normal 2 4 2 30 6" xfId="4782"/>
    <cellStyle name="Normal 2 4 2 30 6 2" xfId="4783"/>
    <cellStyle name="Normal 2 4 2 30 7" xfId="4784"/>
    <cellStyle name="Normal 2 4 2 30 7 2" xfId="4785"/>
    <cellStyle name="Normal 2 4 2 30 8" xfId="4786"/>
    <cellStyle name="Normal 2 4 2 30 8 2" xfId="4787"/>
    <cellStyle name="Normal 2 4 2 30 9" xfId="4788"/>
    <cellStyle name="Normal 2 4 2 30 9 2" xfId="4789"/>
    <cellStyle name="Normal 2 4 2 31" xfId="4790"/>
    <cellStyle name="Normal 2 4 2 31 10" xfId="4791"/>
    <cellStyle name="Normal 2 4 2 31 10 2" xfId="4792"/>
    <cellStyle name="Normal 2 4 2 31 11" xfId="4793"/>
    <cellStyle name="Normal 2 4 2 31 11 2" xfId="4794"/>
    <cellStyle name="Normal 2 4 2 31 12" xfId="4795"/>
    <cellStyle name="Normal 2 4 2 31 12 2" xfId="4796"/>
    <cellStyle name="Normal 2 4 2 31 13" xfId="4797"/>
    <cellStyle name="Normal 2 4 2 31 13 2" xfId="4798"/>
    <cellStyle name="Normal 2 4 2 31 14" xfId="4799"/>
    <cellStyle name="Normal 2 4 2 31 14 2" xfId="4800"/>
    <cellStyle name="Normal 2 4 2 31 15" xfId="4801"/>
    <cellStyle name="Normal 2 4 2 31 2" xfId="4802"/>
    <cellStyle name="Normal 2 4 2 31 2 2" xfId="4803"/>
    <cellStyle name="Normal 2 4 2 31 3" xfId="4804"/>
    <cellStyle name="Normal 2 4 2 31 3 2" xfId="4805"/>
    <cellStyle name="Normal 2 4 2 31 4" xfId="4806"/>
    <cellStyle name="Normal 2 4 2 31 4 2" xfId="4807"/>
    <cellStyle name="Normal 2 4 2 31 5" xfId="4808"/>
    <cellStyle name="Normal 2 4 2 31 5 2" xfId="4809"/>
    <cellStyle name="Normal 2 4 2 31 6" xfId="4810"/>
    <cellStyle name="Normal 2 4 2 31 6 2" xfId="4811"/>
    <cellStyle name="Normal 2 4 2 31 7" xfId="4812"/>
    <cellStyle name="Normal 2 4 2 31 7 2" xfId="4813"/>
    <cellStyle name="Normal 2 4 2 31 8" xfId="4814"/>
    <cellStyle name="Normal 2 4 2 31 8 2" xfId="4815"/>
    <cellStyle name="Normal 2 4 2 31 9" xfId="4816"/>
    <cellStyle name="Normal 2 4 2 31 9 2" xfId="4817"/>
    <cellStyle name="Normal 2 4 2 32" xfId="4818"/>
    <cellStyle name="Normal 2 4 2 33" xfId="4819"/>
    <cellStyle name="Normal 2 4 2 33 2" xfId="4820"/>
    <cellStyle name="Normal 2 4 2 34" xfId="4821"/>
    <cellStyle name="Normal 2 4 2 34 2" xfId="4822"/>
    <cellStyle name="Normal 2 4 2 35" xfId="4823"/>
    <cellStyle name="Normal 2 4 2 35 2" xfId="4824"/>
    <cellStyle name="Normal 2 4 2 36" xfId="4825"/>
    <cellStyle name="Normal 2 4 2 36 2" xfId="4826"/>
    <cellStyle name="Normal 2 4 2 37" xfId="4827"/>
    <cellStyle name="Normal 2 4 2 37 2" xfId="4828"/>
    <cellStyle name="Normal 2 4 2 38" xfId="4829"/>
    <cellStyle name="Normal 2 4 2 38 2" xfId="4830"/>
    <cellStyle name="Normal 2 4 2 39" xfId="4831"/>
    <cellStyle name="Normal 2 4 2 39 2" xfId="4832"/>
    <cellStyle name="Normal 2 4 2 4" xfId="4833"/>
    <cellStyle name="Normal 2 4 2 4 2" xfId="4834"/>
    <cellStyle name="Normal 2 4 2 40" xfId="4835"/>
    <cellStyle name="Normal 2 4 2 40 2" xfId="4836"/>
    <cellStyle name="Normal 2 4 2 41" xfId="4837"/>
    <cellStyle name="Normal 2 4 2 41 2" xfId="4838"/>
    <cellStyle name="Normal 2 4 2 42" xfId="4839"/>
    <cellStyle name="Normal 2 4 2 42 2" xfId="4840"/>
    <cellStyle name="Normal 2 4 2 43" xfId="4841"/>
    <cellStyle name="Normal 2 4 2 43 2" xfId="4842"/>
    <cellStyle name="Normal 2 4 2 44" xfId="4843"/>
    <cellStyle name="Normal 2 4 2 44 2" xfId="4844"/>
    <cellStyle name="Normal 2 4 2 45" xfId="4845"/>
    <cellStyle name="Normal 2 4 2 45 2" xfId="4846"/>
    <cellStyle name="Normal 2 4 2 46" xfId="4847"/>
    <cellStyle name="Normal 2 4 2 47" xfId="4848"/>
    <cellStyle name="Normal 2 4 2 5" xfId="4849"/>
    <cellStyle name="Normal 2 4 2 5 2" xfId="4850"/>
    <cellStyle name="Normal 2 4 2 6" xfId="4851"/>
    <cellStyle name="Normal 2 4 2 6 2" xfId="4852"/>
    <cellStyle name="Normal 2 4 2 7" xfId="4853"/>
    <cellStyle name="Normal 2 4 2 7 2" xfId="4854"/>
    <cellStyle name="Normal 2 4 2 8" xfId="4855"/>
    <cellStyle name="Normal 2 4 2 9" xfId="4856"/>
    <cellStyle name="Normal 2 4 20" xfId="4857"/>
    <cellStyle name="Normal 2 4 20 10" xfId="4858"/>
    <cellStyle name="Normal 2 4 20 10 2" xfId="4859"/>
    <cellStyle name="Normal 2 4 20 11" xfId="4860"/>
    <cellStyle name="Normal 2 4 20 11 2" xfId="4861"/>
    <cellStyle name="Normal 2 4 20 12" xfId="4862"/>
    <cellStyle name="Normal 2 4 20 12 2" xfId="4863"/>
    <cellStyle name="Normal 2 4 20 13" xfId="4864"/>
    <cellStyle name="Normal 2 4 20 13 2" xfId="4865"/>
    <cellStyle name="Normal 2 4 20 14" xfId="4866"/>
    <cellStyle name="Normal 2 4 20 14 2" xfId="4867"/>
    <cellStyle name="Normal 2 4 20 15" xfId="4868"/>
    <cellStyle name="Normal 2 4 20 2" xfId="4869"/>
    <cellStyle name="Normal 2 4 20 2 2" xfId="4870"/>
    <cellStyle name="Normal 2 4 20 3" xfId="4871"/>
    <cellStyle name="Normal 2 4 20 3 2" xfId="4872"/>
    <cellStyle name="Normal 2 4 20 4" xfId="4873"/>
    <cellStyle name="Normal 2 4 20 4 2" xfId="4874"/>
    <cellStyle name="Normal 2 4 20 5" xfId="4875"/>
    <cellStyle name="Normal 2 4 20 5 2" xfId="4876"/>
    <cellStyle name="Normal 2 4 20 6" xfId="4877"/>
    <cellStyle name="Normal 2 4 20 6 2" xfId="4878"/>
    <cellStyle name="Normal 2 4 20 7" xfId="4879"/>
    <cellStyle name="Normal 2 4 20 7 2" xfId="4880"/>
    <cellStyle name="Normal 2 4 20 8" xfId="4881"/>
    <cellStyle name="Normal 2 4 20 8 2" xfId="4882"/>
    <cellStyle name="Normal 2 4 20 9" xfId="4883"/>
    <cellStyle name="Normal 2 4 20 9 2" xfId="4884"/>
    <cellStyle name="Normal 2 4 21" xfId="4885"/>
    <cellStyle name="Normal 2 4 3" xfId="4886"/>
    <cellStyle name="Normal 2 4 3 10" xfId="4887"/>
    <cellStyle name="Normal 2 4 3 11" xfId="4888"/>
    <cellStyle name="Normal 2 4 3 11 2" xfId="4889"/>
    <cellStyle name="Normal 2 4 3 11 2 10" xfId="4890"/>
    <cellStyle name="Normal 2 4 3 11 2 10 2" xfId="4891"/>
    <cellStyle name="Normal 2 4 3 11 2 11" xfId="4892"/>
    <cellStyle name="Normal 2 4 3 11 2 11 2" xfId="4893"/>
    <cellStyle name="Normal 2 4 3 11 2 12" xfId="4894"/>
    <cellStyle name="Normal 2 4 3 11 2 12 2" xfId="4895"/>
    <cellStyle name="Normal 2 4 3 11 2 13" xfId="4896"/>
    <cellStyle name="Normal 2 4 3 11 2 13 2" xfId="4897"/>
    <cellStyle name="Normal 2 4 3 11 2 14" xfId="4898"/>
    <cellStyle name="Normal 2 4 3 11 2 14 2" xfId="4899"/>
    <cellStyle name="Normal 2 4 3 11 2 15" xfId="4900"/>
    <cellStyle name="Normal 2 4 3 11 2 2" xfId="4901"/>
    <cellStyle name="Normal 2 4 3 11 2 2 2" xfId="4902"/>
    <cellStyle name="Normal 2 4 3 11 2 3" xfId="4903"/>
    <cellStyle name="Normal 2 4 3 11 2 3 2" xfId="4904"/>
    <cellStyle name="Normal 2 4 3 11 2 4" xfId="4905"/>
    <cellStyle name="Normal 2 4 3 11 2 4 2" xfId="4906"/>
    <cellStyle name="Normal 2 4 3 11 2 5" xfId="4907"/>
    <cellStyle name="Normal 2 4 3 11 2 5 2" xfId="4908"/>
    <cellStyle name="Normal 2 4 3 11 2 6" xfId="4909"/>
    <cellStyle name="Normal 2 4 3 11 2 6 2" xfId="4910"/>
    <cellStyle name="Normal 2 4 3 11 2 7" xfId="4911"/>
    <cellStyle name="Normal 2 4 3 11 2 7 2" xfId="4912"/>
    <cellStyle name="Normal 2 4 3 11 2 8" xfId="4913"/>
    <cellStyle name="Normal 2 4 3 11 2 8 2" xfId="4914"/>
    <cellStyle name="Normal 2 4 3 11 2 9" xfId="4915"/>
    <cellStyle name="Normal 2 4 3 11 2 9 2" xfId="4916"/>
    <cellStyle name="Normal 2 4 3 11 3" xfId="4917"/>
    <cellStyle name="Normal 2 4 3 11 3 10" xfId="4918"/>
    <cellStyle name="Normal 2 4 3 11 3 10 2" xfId="4919"/>
    <cellStyle name="Normal 2 4 3 11 3 11" xfId="4920"/>
    <cellStyle name="Normal 2 4 3 11 3 11 2" xfId="4921"/>
    <cellStyle name="Normal 2 4 3 11 3 12" xfId="4922"/>
    <cellStyle name="Normal 2 4 3 11 3 12 2" xfId="4923"/>
    <cellStyle name="Normal 2 4 3 11 3 13" xfId="4924"/>
    <cellStyle name="Normal 2 4 3 11 3 13 2" xfId="4925"/>
    <cellStyle name="Normal 2 4 3 11 3 14" xfId="4926"/>
    <cellStyle name="Normal 2 4 3 11 3 14 2" xfId="4927"/>
    <cellStyle name="Normal 2 4 3 11 3 15" xfId="4928"/>
    <cellStyle name="Normal 2 4 3 11 3 2" xfId="4929"/>
    <cellStyle name="Normal 2 4 3 11 3 2 2" xfId="4930"/>
    <cellStyle name="Normal 2 4 3 11 3 3" xfId="4931"/>
    <cellStyle name="Normal 2 4 3 11 3 3 2" xfId="4932"/>
    <cellStyle name="Normal 2 4 3 11 3 4" xfId="4933"/>
    <cellStyle name="Normal 2 4 3 11 3 4 2" xfId="4934"/>
    <cellStyle name="Normal 2 4 3 11 3 5" xfId="4935"/>
    <cellStyle name="Normal 2 4 3 11 3 5 2" xfId="4936"/>
    <cellStyle name="Normal 2 4 3 11 3 6" xfId="4937"/>
    <cellStyle name="Normal 2 4 3 11 3 6 2" xfId="4938"/>
    <cellStyle name="Normal 2 4 3 11 3 7" xfId="4939"/>
    <cellStyle name="Normal 2 4 3 11 3 7 2" xfId="4940"/>
    <cellStyle name="Normal 2 4 3 11 3 8" xfId="4941"/>
    <cellStyle name="Normal 2 4 3 11 3 8 2" xfId="4942"/>
    <cellStyle name="Normal 2 4 3 11 3 9" xfId="4943"/>
    <cellStyle name="Normal 2 4 3 11 3 9 2" xfId="4944"/>
    <cellStyle name="Normal 2 4 3 11 4" xfId="4945"/>
    <cellStyle name="Normal 2 4 3 11 4 10" xfId="4946"/>
    <cellStyle name="Normal 2 4 3 11 4 10 2" xfId="4947"/>
    <cellStyle name="Normal 2 4 3 11 4 11" xfId="4948"/>
    <cellStyle name="Normal 2 4 3 11 4 11 2" xfId="4949"/>
    <cellStyle name="Normal 2 4 3 11 4 12" xfId="4950"/>
    <cellStyle name="Normal 2 4 3 11 4 12 2" xfId="4951"/>
    <cellStyle name="Normal 2 4 3 11 4 13" xfId="4952"/>
    <cellStyle name="Normal 2 4 3 11 4 13 2" xfId="4953"/>
    <cellStyle name="Normal 2 4 3 11 4 14" xfId="4954"/>
    <cellStyle name="Normal 2 4 3 11 4 14 2" xfId="4955"/>
    <cellStyle name="Normal 2 4 3 11 4 15" xfId="4956"/>
    <cellStyle name="Normal 2 4 3 11 4 2" xfId="4957"/>
    <cellStyle name="Normal 2 4 3 11 4 2 2" xfId="4958"/>
    <cellStyle name="Normal 2 4 3 11 4 3" xfId="4959"/>
    <cellStyle name="Normal 2 4 3 11 4 3 2" xfId="4960"/>
    <cellStyle name="Normal 2 4 3 11 4 4" xfId="4961"/>
    <cellStyle name="Normal 2 4 3 11 4 4 2" xfId="4962"/>
    <cellStyle name="Normal 2 4 3 11 4 5" xfId="4963"/>
    <cellStyle name="Normal 2 4 3 11 4 5 2" xfId="4964"/>
    <cellStyle name="Normal 2 4 3 11 4 6" xfId="4965"/>
    <cellStyle name="Normal 2 4 3 11 4 6 2" xfId="4966"/>
    <cellStyle name="Normal 2 4 3 11 4 7" xfId="4967"/>
    <cellStyle name="Normal 2 4 3 11 4 7 2" xfId="4968"/>
    <cellStyle name="Normal 2 4 3 11 4 8" xfId="4969"/>
    <cellStyle name="Normal 2 4 3 11 4 8 2" xfId="4970"/>
    <cellStyle name="Normal 2 4 3 11 4 9" xfId="4971"/>
    <cellStyle name="Normal 2 4 3 11 4 9 2" xfId="4972"/>
    <cellStyle name="Normal 2 4 3 12" xfId="4973"/>
    <cellStyle name="Normal 2 4 3 12 10" xfId="4974"/>
    <cellStyle name="Normal 2 4 3 12 10 2" xfId="4975"/>
    <cellStyle name="Normal 2 4 3 12 11" xfId="4976"/>
    <cellStyle name="Normal 2 4 3 12 11 2" xfId="4977"/>
    <cellStyle name="Normal 2 4 3 12 12" xfId="4978"/>
    <cellStyle name="Normal 2 4 3 12 12 2" xfId="4979"/>
    <cellStyle name="Normal 2 4 3 12 13" xfId="4980"/>
    <cellStyle name="Normal 2 4 3 12 13 2" xfId="4981"/>
    <cellStyle name="Normal 2 4 3 12 14" xfId="4982"/>
    <cellStyle name="Normal 2 4 3 12 14 2" xfId="4983"/>
    <cellStyle name="Normal 2 4 3 12 15" xfId="4984"/>
    <cellStyle name="Normal 2 4 3 12 2" xfId="4985"/>
    <cellStyle name="Normal 2 4 3 12 2 2" xfId="4986"/>
    <cellStyle name="Normal 2 4 3 12 3" xfId="4987"/>
    <cellStyle name="Normal 2 4 3 12 3 2" xfId="4988"/>
    <cellStyle name="Normal 2 4 3 12 4" xfId="4989"/>
    <cellStyle name="Normal 2 4 3 12 4 2" xfId="4990"/>
    <cellStyle name="Normal 2 4 3 12 5" xfId="4991"/>
    <cellStyle name="Normal 2 4 3 12 5 2" xfId="4992"/>
    <cellStyle name="Normal 2 4 3 12 6" xfId="4993"/>
    <cellStyle name="Normal 2 4 3 12 6 2" xfId="4994"/>
    <cellStyle name="Normal 2 4 3 12 7" xfId="4995"/>
    <cellStyle name="Normal 2 4 3 12 7 2" xfId="4996"/>
    <cellStyle name="Normal 2 4 3 12 8" xfId="4997"/>
    <cellStyle name="Normal 2 4 3 12 8 2" xfId="4998"/>
    <cellStyle name="Normal 2 4 3 12 9" xfId="4999"/>
    <cellStyle name="Normal 2 4 3 12 9 2" xfId="5000"/>
    <cellStyle name="Normal 2 4 3 13" xfId="5001"/>
    <cellStyle name="Normal 2 4 3 14" xfId="5002"/>
    <cellStyle name="Normal 2 4 3 15" xfId="5003"/>
    <cellStyle name="Normal 2 4 3 16" xfId="5004"/>
    <cellStyle name="Normal 2 4 3 16 2" xfId="5005"/>
    <cellStyle name="Normal 2 4 3 17" xfId="5006"/>
    <cellStyle name="Normal 2 4 3 17 2" xfId="5007"/>
    <cellStyle name="Normal 2 4 3 18" xfId="5008"/>
    <cellStyle name="Normal 2 4 3 18 2" xfId="5009"/>
    <cellStyle name="Normal 2 4 3 19" xfId="5010"/>
    <cellStyle name="Normal 2 4 3 19 2" xfId="5011"/>
    <cellStyle name="Normal 2 4 3 2" xfId="5012"/>
    <cellStyle name="Normal 2 4 3 2 2" xfId="5013"/>
    <cellStyle name="Normal 2 4 3 2 2 2" xfId="5014"/>
    <cellStyle name="Normal 2 4 3 2 2 2 2" xfId="5015"/>
    <cellStyle name="Normal 2 4 3 2 2 2 3" xfId="5016"/>
    <cellStyle name="Normal 2 4 3 2 2 2 4" xfId="5017"/>
    <cellStyle name="Normal 2 4 3 2 2 3" xfId="5018"/>
    <cellStyle name="Normal 2 4 3 2 2 4" xfId="5019"/>
    <cellStyle name="Normal 2 4 3 2 2 5" xfId="5020"/>
    <cellStyle name="Normal 2 4 3 2 3" xfId="5021"/>
    <cellStyle name="Normal 2 4 3 2 3 2" xfId="5022"/>
    <cellStyle name="Normal 2 4 3 2 3 3" xfId="5023"/>
    <cellStyle name="Normal 2 4 3 2 3 4" xfId="5024"/>
    <cellStyle name="Normal 2 4 3 2 4" xfId="5025"/>
    <cellStyle name="Normal 2 4 3 2 5" xfId="5026"/>
    <cellStyle name="Normal 2 4 3 2 6" xfId="5027"/>
    <cellStyle name="Normal 2 4 3 20" xfId="5028"/>
    <cellStyle name="Normal 2 4 3 20 2" xfId="5029"/>
    <cellStyle name="Normal 2 4 3 21" xfId="5030"/>
    <cellStyle name="Normal 2 4 3 21 2" xfId="5031"/>
    <cellStyle name="Normal 2 4 3 22" xfId="5032"/>
    <cellStyle name="Normal 2 4 3 22 2" xfId="5033"/>
    <cellStyle name="Normal 2 4 3 23" xfId="5034"/>
    <cellStyle name="Normal 2 4 3 23 2" xfId="5035"/>
    <cellStyle name="Normal 2 4 3 24" xfId="5036"/>
    <cellStyle name="Normal 2 4 3 24 2" xfId="5037"/>
    <cellStyle name="Normal 2 4 3 25" xfId="5038"/>
    <cellStyle name="Normal 2 4 3 25 2" xfId="5039"/>
    <cellStyle name="Normal 2 4 3 26" xfId="5040"/>
    <cellStyle name="Normal 2 4 3 26 2" xfId="5041"/>
    <cellStyle name="Normal 2 4 3 27" xfId="5042"/>
    <cellStyle name="Normal 2 4 3 27 2" xfId="5043"/>
    <cellStyle name="Normal 2 4 3 28" xfId="5044"/>
    <cellStyle name="Normal 2 4 3 28 2" xfId="5045"/>
    <cellStyle name="Normal 2 4 3 29" xfId="5046"/>
    <cellStyle name="Normal 2 4 3 3" xfId="5047"/>
    <cellStyle name="Normal 2 4 3 4" xfId="5048"/>
    <cellStyle name="Normal 2 4 3 5" xfId="5049"/>
    <cellStyle name="Normal 2 4 3 6" xfId="5050"/>
    <cellStyle name="Normal 2 4 3 7" xfId="5051"/>
    <cellStyle name="Normal 2 4 3 8" xfId="5052"/>
    <cellStyle name="Normal 2 4 3 9" xfId="5053"/>
    <cellStyle name="Normal 2 4 4" xfId="5054"/>
    <cellStyle name="Normal 2 4 4 10" xfId="5055"/>
    <cellStyle name="Normal 2 4 4 10 2" xfId="5056"/>
    <cellStyle name="Normal 2 4 4 11" xfId="5057"/>
    <cellStyle name="Normal 2 4 4 11 2" xfId="5058"/>
    <cellStyle name="Normal 2 4 4 12" xfId="5059"/>
    <cellStyle name="Normal 2 4 4 12 2" xfId="5060"/>
    <cellStyle name="Normal 2 4 4 13" xfId="5061"/>
    <cellStyle name="Normal 2 4 4 13 2" xfId="5062"/>
    <cellStyle name="Normal 2 4 4 14" xfId="5063"/>
    <cellStyle name="Normal 2 4 4 14 2" xfId="5064"/>
    <cellStyle name="Normal 2 4 4 15" xfId="5065"/>
    <cellStyle name="Normal 2 4 4 15 2" xfId="5066"/>
    <cellStyle name="Normal 2 4 4 16" xfId="5067"/>
    <cellStyle name="Normal 2 4 4 16 2" xfId="5068"/>
    <cellStyle name="Normal 2 4 4 17" xfId="5069"/>
    <cellStyle name="Normal 2 4 4 17 2" xfId="5070"/>
    <cellStyle name="Normal 2 4 4 18" xfId="5071"/>
    <cellStyle name="Normal 2 4 4 18 2" xfId="5072"/>
    <cellStyle name="Normal 2 4 4 19" xfId="5073"/>
    <cellStyle name="Normal 2 4 4 19 2" xfId="5074"/>
    <cellStyle name="Normal 2 4 4 2" xfId="5075"/>
    <cellStyle name="Normal 2 4 4 2 2" xfId="5076"/>
    <cellStyle name="Normal 2 4 4 2 2 10" xfId="5077"/>
    <cellStyle name="Normal 2 4 4 2 2 10 2" xfId="5078"/>
    <cellStyle name="Normal 2 4 4 2 2 11" xfId="5079"/>
    <cellStyle name="Normal 2 4 4 2 2 11 2" xfId="5080"/>
    <cellStyle name="Normal 2 4 4 2 2 12" xfId="5081"/>
    <cellStyle name="Normal 2 4 4 2 2 12 2" xfId="5082"/>
    <cellStyle name="Normal 2 4 4 2 2 13" xfId="5083"/>
    <cellStyle name="Normal 2 4 4 2 2 13 2" xfId="5084"/>
    <cellStyle name="Normal 2 4 4 2 2 14" xfId="5085"/>
    <cellStyle name="Normal 2 4 4 2 2 14 2" xfId="5086"/>
    <cellStyle name="Normal 2 4 4 2 2 15" xfId="5087"/>
    <cellStyle name="Normal 2 4 4 2 2 15 2" xfId="5088"/>
    <cellStyle name="Normal 2 4 4 2 2 16" xfId="5089"/>
    <cellStyle name="Normal 2 4 4 2 2 16 2" xfId="5090"/>
    <cellStyle name="Normal 2 4 4 2 2 17" xfId="5091"/>
    <cellStyle name="Normal 2 4 4 2 2 17 2" xfId="5092"/>
    <cellStyle name="Normal 2 4 4 2 2 18" xfId="5093"/>
    <cellStyle name="Normal 2 4 4 2 2 2" xfId="5094"/>
    <cellStyle name="Normal 2 4 4 2 2 3" xfId="5095"/>
    <cellStyle name="Normal 2 4 4 2 2 4" xfId="5096"/>
    <cellStyle name="Normal 2 4 4 2 2 5" xfId="5097"/>
    <cellStyle name="Normal 2 4 4 2 2 5 2" xfId="5098"/>
    <cellStyle name="Normal 2 4 4 2 2 6" xfId="5099"/>
    <cellStyle name="Normal 2 4 4 2 2 6 2" xfId="5100"/>
    <cellStyle name="Normal 2 4 4 2 2 7" xfId="5101"/>
    <cellStyle name="Normal 2 4 4 2 2 7 2" xfId="5102"/>
    <cellStyle name="Normal 2 4 4 2 2 8" xfId="5103"/>
    <cellStyle name="Normal 2 4 4 2 2 8 2" xfId="5104"/>
    <cellStyle name="Normal 2 4 4 2 2 9" xfId="5105"/>
    <cellStyle name="Normal 2 4 4 2 2 9 2" xfId="5106"/>
    <cellStyle name="Normal 2 4 4 2 3" xfId="5107"/>
    <cellStyle name="Normal 2 4 4 2 4" xfId="5108"/>
    <cellStyle name="Normal 2 4 4 2 4 10" xfId="5109"/>
    <cellStyle name="Normal 2 4 4 2 4 10 2" xfId="5110"/>
    <cellStyle name="Normal 2 4 4 2 4 11" xfId="5111"/>
    <cellStyle name="Normal 2 4 4 2 4 11 2" xfId="5112"/>
    <cellStyle name="Normal 2 4 4 2 4 12" xfId="5113"/>
    <cellStyle name="Normal 2 4 4 2 4 12 2" xfId="5114"/>
    <cellStyle name="Normal 2 4 4 2 4 13" xfId="5115"/>
    <cellStyle name="Normal 2 4 4 2 4 13 2" xfId="5116"/>
    <cellStyle name="Normal 2 4 4 2 4 14" xfId="5117"/>
    <cellStyle name="Normal 2 4 4 2 4 14 2" xfId="5118"/>
    <cellStyle name="Normal 2 4 4 2 4 15" xfId="5119"/>
    <cellStyle name="Normal 2 4 4 2 4 2" xfId="5120"/>
    <cellStyle name="Normal 2 4 4 2 4 2 2" xfId="5121"/>
    <cellStyle name="Normal 2 4 4 2 4 3" xfId="5122"/>
    <cellStyle name="Normal 2 4 4 2 4 3 2" xfId="5123"/>
    <cellStyle name="Normal 2 4 4 2 4 4" xfId="5124"/>
    <cellStyle name="Normal 2 4 4 2 4 4 2" xfId="5125"/>
    <cellStyle name="Normal 2 4 4 2 4 5" xfId="5126"/>
    <cellStyle name="Normal 2 4 4 2 4 5 2" xfId="5127"/>
    <cellStyle name="Normal 2 4 4 2 4 6" xfId="5128"/>
    <cellStyle name="Normal 2 4 4 2 4 6 2" xfId="5129"/>
    <cellStyle name="Normal 2 4 4 2 4 7" xfId="5130"/>
    <cellStyle name="Normal 2 4 4 2 4 7 2" xfId="5131"/>
    <cellStyle name="Normal 2 4 4 2 4 8" xfId="5132"/>
    <cellStyle name="Normal 2 4 4 2 4 8 2" xfId="5133"/>
    <cellStyle name="Normal 2 4 4 2 4 9" xfId="5134"/>
    <cellStyle name="Normal 2 4 4 2 4 9 2" xfId="5135"/>
    <cellStyle name="Normal 2 4 4 2 5" xfId="5136"/>
    <cellStyle name="Normal 2 4 4 2 5 10" xfId="5137"/>
    <cellStyle name="Normal 2 4 4 2 5 10 2" xfId="5138"/>
    <cellStyle name="Normal 2 4 4 2 5 11" xfId="5139"/>
    <cellStyle name="Normal 2 4 4 2 5 11 2" xfId="5140"/>
    <cellStyle name="Normal 2 4 4 2 5 12" xfId="5141"/>
    <cellStyle name="Normal 2 4 4 2 5 12 2" xfId="5142"/>
    <cellStyle name="Normal 2 4 4 2 5 13" xfId="5143"/>
    <cellStyle name="Normal 2 4 4 2 5 13 2" xfId="5144"/>
    <cellStyle name="Normal 2 4 4 2 5 14" xfId="5145"/>
    <cellStyle name="Normal 2 4 4 2 5 14 2" xfId="5146"/>
    <cellStyle name="Normal 2 4 4 2 5 15" xfId="5147"/>
    <cellStyle name="Normal 2 4 4 2 5 2" xfId="5148"/>
    <cellStyle name="Normal 2 4 4 2 5 2 2" xfId="5149"/>
    <cellStyle name="Normal 2 4 4 2 5 3" xfId="5150"/>
    <cellStyle name="Normal 2 4 4 2 5 3 2" xfId="5151"/>
    <cellStyle name="Normal 2 4 4 2 5 4" xfId="5152"/>
    <cellStyle name="Normal 2 4 4 2 5 4 2" xfId="5153"/>
    <cellStyle name="Normal 2 4 4 2 5 5" xfId="5154"/>
    <cellStyle name="Normal 2 4 4 2 5 5 2" xfId="5155"/>
    <cellStyle name="Normal 2 4 4 2 5 6" xfId="5156"/>
    <cellStyle name="Normal 2 4 4 2 5 6 2" xfId="5157"/>
    <cellStyle name="Normal 2 4 4 2 5 7" xfId="5158"/>
    <cellStyle name="Normal 2 4 4 2 5 7 2" xfId="5159"/>
    <cellStyle name="Normal 2 4 4 2 5 8" xfId="5160"/>
    <cellStyle name="Normal 2 4 4 2 5 8 2" xfId="5161"/>
    <cellStyle name="Normal 2 4 4 2 5 9" xfId="5162"/>
    <cellStyle name="Normal 2 4 4 2 5 9 2" xfId="5163"/>
    <cellStyle name="Normal 2 4 4 20" xfId="5164"/>
    <cellStyle name="Normal 2 4 4 3" xfId="5165"/>
    <cellStyle name="Normal 2 4 4 3 2" xfId="5166"/>
    <cellStyle name="Normal 2 4 4 3 2 10" xfId="5167"/>
    <cellStyle name="Normal 2 4 4 3 2 10 2" xfId="5168"/>
    <cellStyle name="Normal 2 4 4 3 2 11" xfId="5169"/>
    <cellStyle name="Normal 2 4 4 3 2 11 2" xfId="5170"/>
    <cellStyle name="Normal 2 4 4 3 2 12" xfId="5171"/>
    <cellStyle name="Normal 2 4 4 3 2 12 2" xfId="5172"/>
    <cellStyle name="Normal 2 4 4 3 2 13" xfId="5173"/>
    <cellStyle name="Normal 2 4 4 3 2 13 2" xfId="5174"/>
    <cellStyle name="Normal 2 4 4 3 2 14" xfId="5175"/>
    <cellStyle name="Normal 2 4 4 3 2 14 2" xfId="5176"/>
    <cellStyle name="Normal 2 4 4 3 2 15" xfId="5177"/>
    <cellStyle name="Normal 2 4 4 3 2 2" xfId="5178"/>
    <cellStyle name="Normal 2 4 4 3 2 2 2" xfId="5179"/>
    <cellStyle name="Normal 2 4 4 3 2 3" xfId="5180"/>
    <cellStyle name="Normal 2 4 4 3 2 3 2" xfId="5181"/>
    <cellStyle name="Normal 2 4 4 3 2 4" xfId="5182"/>
    <cellStyle name="Normal 2 4 4 3 2 4 2" xfId="5183"/>
    <cellStyle name="Normal 2 4 4 3 2 5" xfId="5184"/>
    <cellStyle name="Normal 2 4 4 3 2 5 2" xfId="5185"/>
    <cellStyle name="Normal 2 4 4 3 2 6" xfId="5186"/>
    <cellStyle name="Normal 2 4 4 3 2 6 2" xfId="5187"/>
    <cellStyle name="Normal 2 4 4 3 2 7" xfId="5188"/>
    <cellStyle name="Normal 2 4 4 3 2 7 2" xfId="5189"/>
    <cellStyle name="Normal 2 4 4 3 2 8" xfId="5190"/>
    <cellStyle name="Normal 2 4 4 3 2 8 2" xfId="5191"/>
    <cellStyle name="Normal 2 4 4 3 2 9" xfId="5192"/>
    <cellStyle name="Normal 2 4 4 3 2 9 2" xfId="5193"/>
    <cellStyle name="Normal 2 4 4 3 3" xfId="5194"/>
    <cellStyle name="Normal 2 4 4 3 3 10" xfId="5195"/>
    <cellStyle name="Normal 2 4 4 3 3 10 2" xfId="5196"/>
    <cellStyle name="Normal 2 4 4 3 3 11" xfId="5197"/>
    <cellStyle name="Normal 2 4 4 3 3 11 2" xfId="5198"/>
    <cellStyle name="Normal 2 4 4 3 3 12" xfId="5199"/>
    <cellStyle name="Normal 2 4 4 3 3 12 2" xfId="5200"/>
    <cellStyle name="Normal 2 4 4 3 3 13" xfId="5201"/>
    <cellStyle name="Normal 2 4 4 3 3 13 2" xfId="5202"/>
    <cellStyle name="Normal 2 4 4 3 3 14" xfId="5203"/>
    <cellStyle name="Normal 2 4 4 3 3 14 2" xfId="5204"/>
    <cellStyle name="Normal 2 4 4 3 3 15" xfId="5205"/>
    <cellStyle name="Normal 2 4 4 3 3 2" xfId="5206"/>
    <cellStyle name="Normal 2 4 4 3 3 2 2" xfId="5207"/>
    <cellStyle name="Normal 2 4 4 3 3 3" xfId="5208"/>
    <cellStyle name="Normal 2 4 4 3 3 3 2" xfId="5209"/>
    <cellStyle name="Normal 2 4 4 3 3 4" xfId="5210"/>
    <cellStyle name="Normal 2 4 4 3 3 4 2" xfId="5211"/>
    <cellStyle name="Normal 2 4 4 3 3 5" xfId="5212"/>
    <cellStyle name="Normal 2 4 4 3 3 5 2" xfId="5213"/>
    <cellStyle name="Normal 2 4 4 3 3 6" xfId="5214"/>
    <cellStyle name="Normal 2 4 4 3 3 6 2" xfId="5215"/>
    <cellStyle name="Normal 2 4 4 3 3 7" xfId="5216"/>
    <cellStyle name="Normal 2 4 4 3 3 7 2" xfId="5217"/>
    <cellStyle name="Normal 2 4 4 3 3 8" xfId="5218"/>
    <cellStyle name="Normal 2 4 4 3 3 8 2" xfId="5219"/>
    <cellStyle name="Normal 2 4 4 3 3 9" xfId="5220"/>
    <cellStyle name="Normal 2 4 4 3 3 9 2" xfId="5221"/>
    <cellStyle name="Normal 2 4 4 3 4" xfId="5222"/>
    <cellStyle name="Normal 2 4 4 3 4 10" xfId="5223"/>
    <cellStyle name="Normal 2 4 4 3 4 10 2" xfId="5224"/>
    <cellStyle name="Normal 2 4 4 3 4 11" xfId="5225"/>
    <cellStyle name="Normal 2 4 4 3 4 11 2" xfId="5226"/>
    <cellStyle name="Normal 2 4 4 3 4 12" xfId="5227"/>
    <cellStyle name="Normal 2 4 4 3 4 12 2" xfId="5228"/>
    <cellStyle name="Normal 2 4 4 3 4 13" xfId="5229"/>
    <cellStyle name="Normal 2 4 4 3 4 13 2" xfId="5230"/>
    <cellStyle name="Normal 2 4 4 3 4 14" xfId="5231"/>
    <cellStyle name="Normal 2 4 4 3 4 14 2" xfId="5232"/>
    <cellStyle name="Normal 2 4 4 3 4 15" xfId="5233"/>
    <cellStyle name="Normal 2 4 4 3 4 2" xfId="5234"/>
    <cellStyle name="Normal 2 4 4 3 4 2 2" xfId="5235"/>
    <cellStyle name="Normal 2 4 4 3 4 3" xfId="5236"/>
    <cellStyle name="Normal 2 4 4 3 4 3 2" xfId="5237"/>
    <cellStyle name="Normal 2 4 4 3 4 4" xfId="5238"/>
    <cellStyle name="Normal 2 4 4 3 4 4 2" xfId="5239"/>
    <cellStyle name="Normal 2 4 4 3 4 5" xfId="5240"/>
    <cellStyle name="Normal 2 4 4 3 4 5 2" xfId="5241"/>
    <cellStyle name="Normal 2 4 4 3 4 6" xfId="5242"/>
    <cellStyle name="Normal 2 4 4 3 4 6 2" xfId="5243"/>
    <cellStyle name="Normal 2 4 4 3 4 7" xfId="5244"/>
    <cellStyle name="Normal 2 4 4 3 4 7 2" xfId="5245"/>
    <cellStyle name="Normal 2 4 4 3 4 8" xfId="5246"/>
    <cellStyle name="Normal 2 4 4 3 4 8 2" xfId="5247"/>
    <cellStyle name="Normal 2 4 4 3 4 9" xfId="5248"/>
    <cellStyle name="Normal 2 4 4 3 4 9 2" xfId="5249"/>
    <cellStyle name="Normal 2 4 4 4" xfId="5250"/>
    <cellStyle name="Normal 2 4 4 5" xfId="5251"/>
    <cellStyle name="Normal 2 4 4 6" xfId="5252"/>
    <cellStyle name="Normal 2 4 4 7" xfId="5253"/>
    <cellStyle name="Normal 2 4 4 7 2" xfId="5254"/>
    <cellStyle name="Normal 2 4 4 8" xfId="5255"/>
    <cellStyle name="Normal 2 4 4 8 2" xfId="5256"/>
    <cellStyle name="Normal 2 4 4 9" xfId="5257"/>
    <cellStyle name="Normal 2 4 4 9 2" xfId="5258"/>
    <cellStyle name="Normal 2 4 5" xfId="5259"/>
    <cellStyle name="Normal 2 4 5 10" xfId="5260"/>
    <cellStyle name="Normal 2 4 5 10 2" xfId="5261"/>
    <cellStyle name="Normal 2 4 5 11" xfId="5262"/>
    <cellStyle name="Normal 2 4 5 11 2" xfId="5263"/>
    <cellStyle name="Normal 2 4 5 12" xfId="5264"/>
    <cellStyle name="Normal 2 4 5 12 2" xfId="5265"/>
    <cellStyle name="Normal 2 4 5 13" xfId="5266"/>
    <cellStyle name="Normal 2 4 5 13 2" xfId="5267"/>
    <cellStyle name="Normal 2 4 5 14" xfId="5268"/>
    <cellStyle name="Normal 2 4 5 14 2" xfId="5269"/>
    <cellStyle name="Normal 2 4 5 15" xfId="5270"/>
    <cellStyle name="Normal 2 4 5 15 2" xfId="5271"/>
    <cellStyle name="Normal 2 4 5 16" xfId="5272"/>
    <cellStyle name="Normal 2 4 5 16 2" xfId="5273"/>
    <cellStyle name="Normal 2 4 5 17" xfId="5274"/>
    <cellStyle name="Normal 2 4 5 17 2" xfId="5275"/>
    <cellStyle name="Normal 2 4 5 18" xfId="5276"/>
    <cellStyle name="Normal 2 4 5 18 2" xfId="5277"/>
    <cellStyle name="Normal 2 4 5 19" xfId="5278"/>
    <cellStyle name="Normal 2 4 5 19 2" xfId="5279"/>
    <cellStyle name="Normal 2 4 5 2" xfId="5280"/>
    <cellStyle name="Normal 2 4 5 2 2" xfId="5281"/>
    <cellStyle name="Normal 2 4 5 2 2 10" xfId="5282"/>
    <cellStyle name="Normal 2 4 5 2 2 10 2" xfId="5283"/>
    <cellStyle name="Normal 2 4 5 2 2 11" xfId="5284"/>
    <cellStyle name="Normal 2 4 5 2 2 11 2" xfId="5285"/>
    <cellStyle name="Normal 2 4 5 2 2 12" xfId="5286"/>
    <cellStyle name="Normal 2 4 5 2 2 12 2" xfId="5287"/>
    <cellStyle name="Normal 2 4 5 2 2 13" xfId="5288"/>
    <cellStyle name="Normal 2 4 5 2 2 13 2" xfId="5289"/>
    <cellStyle name="Normal 2 4 5 2 2 14" xfId="5290"/>
    <cellStyle name="Normal 2 4 5 2 2 14 2" xfId="5291"/>
    <cellStyle name="Normal 2 4 5 2 2 15" xfId="5292"/>
    <cellStyle name="Normal 2 4 5 2 2 15 2" xfId="5293"/>
    <cellStyle name="Normal 2 4 5 2 2 16" xfId="5294"/>
    <cellStyle name="Normal 2 4 5 2 2 16 2" xfId="5295"/>
    <cellStyle name="Normal 2 4 5 2 2 17" xfId="5296"/>
    <cellStyle name="Normal 2 4 5 2 2 17 2" xfId="5297"/>
    <cellStyle name="Normal 2 4 5 2 2 18" xfId="5298"/>
    <cellStyle name="Normal 2 4 5 2 2 2" xfId="5299"/>
    <cellStyle name="Normal 2 4 5 2 2 3" xfId="5300"/>
    <cellStyle name="Normal 2 4 5 2 2 4" xfId="5301"/>
    <cellStyle name="Normal 2 4 5 2 2 5" xfId="5302"/>
    <cellStyle name="Normal 2 4 5 2 2 5 2" xfId="5303"/>
    <cellStyle name="Normal 2 4 5 2 2 6" xfId="5304"/>
    <cellStyle name="Normal 2 4 5 2 2 6 2" xfId="5305"/>
    <cellStyle name="Normal 2 4 5 2 2 7" xfId="5306"/>
    <cellStyle name="Normal 2 4 5 2 2 7 2" xfId="5307"/>
    <cellStyle name="Normal 2 4 5 2 2 8" xfId="5308"/>
    <cellStyle name="Normal 2 4 5 2 2 8 2" xfId="5309"/>
    <cellStyle name="Normal 2 4 5 2 2 9" xfId="5310"/>
    <cellStyle name="Normal 2 4 5 2 2 9 2" xfId="5311"/>
    <cellStyle name="Normal 2 4 5 2 3" xfId="5312"/>
    <cellStyle name="Normal 2 4 5 2 4" xfId="5313"/>
    <cellStyle name="Normal 2 4 5 2 4 10" xfId="5314"/>
    <cellStyle name="Normal 2 4 5 2 4 10 2" xfId="5315"/>
    <cellStyle name="Normal 2 4 5 2 4 11" xfId="5316"/>
    <cellStyle name="Normal 2 4 5 2 4 11 2" xfId="5317"/>
    <cellStyle name="Normal 2 4 5 2 4 12" xfId="5318"/>
    <cellStyle name="Normal 2 4 5 2 4 12 2" xfId="5319"/>
    <cellStyle name="Normal 2 4 5 2 4 13" xfId="5320"/>
    <cellStyle name="Normal 2 4 5 2 4 13 2" xfId="5321"/>
    <cellStyle name="Normal 2 4 5 2 4 14" xfId="5322"/>
    <cellStyle name="Normal 2 4 5 2 4 14 2" xfId="5323"/>
    <cellStyle name="Normal 2 4 5 2 4 15" xfId="5324"/>
    <cellStyle name="Normal 2 4 5 2 4 2" xfId="5325"/>
    <cellStyle name="Normal 2 4 5 2 4 2 2" xfId="5326"/>
    <cellStyle name="Normal 2 4 5 2 4 3" xfId="5327"/>
    <cellStyle name="Normal 2 4 5 2 4 3 2" xfId="5328"/>
    <cellStyle name="Normal 2 4 5 2 4 4" xfId="5329"/>
    <cellStyle name="Normal 2 4 5 2 4 4 2" xfId="5330"/>
    <cellStyle name="Normal 2 4 5 2 4 5" xfId="5331"/>
    <cellStyle name="Normal 2 4 5 2 4 5 2" xfId="5332"/>
    <cellStyle name="Normal 2 4 5 2 4 6" xfId="5333"/>
    <cellStyle name="Normal 2 4 5 2 4 6 2" xfId="5334"/>
    <cellStyle name="Normal 2 4 5 2 4 7" xfId="5335"/>
    <cellStyle name="Normal 2 4 5 2 4 7 2" xfId="5336"/>
    <cellStyle name="Normal 2 4 5 2 4 8" xfId="5337"/>
    <cellStyle name="Normal 2 4 5 2 4 8 2" xfId="5338"/>
    <cellStyle name="Normal 2 4 5 2 4 9" xfId="5339"/>
    <cellStyle name="Normal 2 4 5 2 4 9 2" xfId="5340"/>
    <cellStyle name="Normal 2 4 5 2 5" xfId="5341"/>
    <cellStyle name="Normal 2 4 5 2 5 10" xfId="5342"/>
    <cellStyle name="Normal 2 4 5 2 5 10 2" xfId="5343"/>
    <cellStyle name="Normal 2 4 5 2 5 11" xfId="5344"/>
    <cellStyle name="Normal 2 4 5 2 5 11 2" xfId="5345"/>
    <cellStyle name="Normal 2 4 5 2 5 12" xfId="5346"/>
    <cellStyle name="Normal 2 4 5 2 5 12 2" xfId="5347"/>
    <cellStyle name="Normal 2 4 5 2 5 13" xfId="5348"/>
    <cellStyle name="Normal 2 4 5 2 5 13 2" xfId="5349"/>
    <cellStyle name="Normal 2 4 5 2 5 14" xfId="5350"/>
    <cellStyle name="Normal 2 4 5 2 5 14 2" xfId="5351"/>
    <cellStyle name="Normal 2 4 5 2 5 15" xfId="5352"/>
    <cellStyle name="Normal 2 4 5 2 5 2" xfId="5353"/>
    <cellStyle name="Normal 2 4 5 2 5 2 2" xfId="5354"/>
    <cellStyle name="Normal 2 4 5 2 5 3" xfId="5355"/>
    <cellStyle name="Normal 2 4 5 2 5 3 2" xfId="5356"/>
    <cellStyle name="Normal 2 4 5 2 5 4" xfId="5357"/>
    <cellStyle name="Normal 2 4 5 2 5 4 2" xfId="5358"/>
    <cellStyle name="Normal 2 4 5 2 5 5" xfId="5359"/>
    <cellStyle name="Normal 2 4 5 2 5 5 2" xfId="5360"/>
    <cellStyle name="Normal 2 4 5 2 5 6" xfId="5361"/>
    <cellStyle name="Normal 2 4 5 2 5 6 2" xfId="5362"/>
    <cellStyle name="Normal 2 4 5 2 5 7" xfId="5363"/>
    <cellStyle name="Normal 2 4 5 2 5 7 2" xfId="5364"/>
    <cellStyle name="Normal 2 4 5 2 5 8" xfId="5365"/>
    <cellStyle name="Normal 2 4 5 2 5 8 2" xfId="5366"/>
    <cellStyle name="Normal 2 4 5 2 5 9" xfId="5367"/>
    <cellStyle name="Normal 2 4 5 2 5 9 2" xfId="5368"/>
    <cellStyle name="Normal 2 4 5 20" xfId="5369"/>
    <cellStyle name="Normal 2 4 5 3" xfId="5370"/>
    <cellStyle name="Normal 2 4 5 3 2" xfId="5371"/>
    <cellStyle name="Normal 2 4 5 3 2 10" xfId="5372"/>
    <cellStyle name="Normal 2 4 5 3 2 10 2" xfId="5373"/>
    <cellStyle name="Normal 2 4 5 3 2 11" xfId="5374"/>
    <cellStyle name="Normal 2 4 5 3 2 11 2" xfId="5375"/>
    <cellStyle name="Normal 2 4 5 3 2 12" xfId="5376"/>
    <cellStyle name="Normal 2 4 5 3 2 12 2" xfId="5377"/>
    <cellStyle name="Normal 2 4 5 3 2 13" xfId="5378"/>
    <cellStyle name="Normal 2 4 5 3 2 13 2" xfId="5379"/>
    <cellStyle name="Normal 2 4 5 3 2 14" xfId="5380"/>
    <cellStyle name="Normal 2 4 5 3 2 14 2" xfId="5381"/>
    <cellStyle name="Normal 2 4 5 3 2 15" xfId="5382"/>
    <cellStyle name="Normal 2 4 5 3 2 2" xfId="5383"/>
    <cellStyle name="Normal 2 4 5 3 2 2 2" xfId="5384"/>
    <cellStyle name="Normal 2 4 5 3 2 3" xfId="5385"/>
    <cellStyle name="Normal 2 4 5 3 2 3 2" xfId="5386"/>
    <cellStyle name="Normal 2 4 5 3 2 4" xfId="5387"/>
    <cellStyle name="Normal 2 4 5 3 2 4 2" xfId="5388"/>
    <cellStyle name="Normal 2 4 5 3 2 5" xfId="5389"/>
    <cellStyle name="Normal 2 4 5 3 2 5 2" xfId="5390"/>
    <cellStyle name="Normal 2 4 5 3 2 6" xfId="5391"/>
    <cellStyle name="Normal 2 4 5 3 2 6 2" xfId="5392"/>
    <cellStyle name="Normal 2 4 5 3 2 7" xfId="5393"/>
    <cellStyle name="Normal 2 4 5 3 2 7 2" xfId="5394"/>
    <cellStyle name="Normal 2 4 5 3 2 8" xfId="5395"/>
    <cellStyle name="Normal 2 4 5 3 2 8 2" xfId="5396"/>
    <cellStyle name="Normal 2 4 5 3 2 9" xfId="5397"/>
    <cellStyle name="Normal 2 4 5 3 2 9 2" xfId="5398"/>
    <cellStyle name="Normal 2 4 5 3 3" xfId="5399"/>
    <cellStyle name="Normal 2 4 5 3 3 10" xfId="5400"/>
    <cellStyle name="Normal 2 4 5 3 3 10 2" xfId="5401"/>
    <cellStyle name="Normal 2 4 5 3 3 11" xfId="5402"/>
    <cellStyle name="Normal 2 4 5 3 3 11 2" xfId="5403"/>
    <cellStyle name="Normal 2 4 5 3 3 12" xfId="5404"/>
    <cellStyle name="Normal 2 4 5 3 3 12 2" xfId="5405"/>
    <cellStyle name="Normal 2 4 5 3 3 13" xfId="5406"/>
    <cellStyle name="Normal 2 4 5 3 3 13 2" xfId="5407"/>
    <cellStyle name="Normal 2 4 5 3 3 14" xfId="5408"/>
    <cellStyle name="Normal 2 4 5 3 3 14 2" xfId="5409"/>
    <cellStyle name="Normal 2 4 5 3 3 15" xfId="5410"/>
    <cellStyle name="Normal 2 4 5 3 3 2" xfId="5411"/>
    <cellStyle name="Normal 2 4 5 3 3 2 2" xfId="5412"/>
    <cellStyle name="Normal 2 4 5 3 3 3" xfId="5413"/>
    <cellStyle name="Normal 2 4 5 3 3 3 2" xfId="5414"/>
    <cellStyle name="Normal 2 4 5 3 3 4" xfId="5415"/>
    <cellStyle name="Normal 2 4 5 3 3 4 2" xfId="5416"/>
    <cellStyle name="Normal 2 4 5 3 3 5" xfId="5417"/>
    <cellStyle name="Normal 2 4 5 3 3 5 2" xfId="5418"/>
    <cellStyle name="Normal 2 4 5 3 3 6" xfId="5419"/>
    <cellStyle name="Normal 2 4 5 3 3 6 2" xfId="5420"/>
    <cellStyle name="Normal 2 4 5 3 3 7" xfId="5421"/>
    <cellStyle name="Normal 2 4 5 3 3 7 2" xfId="5422"/>
    <cellStyle name="Normal 2 4 5 3 3 8" xfId="5423"/>
    <cellStyle name="Normal 2 4 5 3 3 8 2" xfId="5424"/>
    <cellStyle name="Normal 2 4 5 3 3 9" xfId="5425"/>
    <cellStyle name="Normal 2 4 5 3 3 9 2" xfId="5426"/>
    <cellStyle name="Normal 2 4 5 3 4" xfId="5427"/>
    <cellStyle name="Normal 2 4 5 3 4 10" xfId="5428"/>
    <cellStyle name="Normal 2 4 5 3 4 10 2" xfId="5429"/>
    <cellStyle name="Normal 2 4 5 3 4 11" xfId="5430"/>
    <cellStyle name="Normal 2 4 5 3 4 11 2" xfId="5431"/>
    <cellStyle name="Normal 2 4 5 3 4 12" xfId="5432"/>
    <cellStyle name="Normal 2 4 5 3 4 12 2" xfId="5433"/>
    <cellStyle name="Normal 2 4 5 3 4 13" xfId="5434"/>
    <cellStyle name="Normal 2 4 5 3 4 13 2" xfId="5435"/>
    <cellStyle name="Normal 2 4 5 3 4 14" xfId="5436"/>
    <cellStyle name="Normal 2 4 5 3 4 14 2" xfId="5437"/>
    <cellStyle name="Normal 2 4 5 3 4 15" xfId="5438"/>
    <cellStyle name="Normal 2 4 5 3 4 2" xfId="5439"/>
    <cellStyle name="Normal 2 4 5 3 4 2 2" xfId="5440"/>
    <cellStyle name="Normal 2 4 5 3 4 3" xfId="5441"/>
    <cellStyle name="Normal 2 4 5 3 4 3 2" xfId="5442"/>
    <cellStyle name="Normal 2 4 5 3 4 4" xfId="5443"/>
    <cellStyle name="Normal 2 4 5 3 4 4 2" xfId="5444"/>
    <cellStyle name="Normal 2 4 5 3 4 5" xfId="5445"/>
    <cellStyle name="Normal 2 4 5 3 4 5 2" xfId="5446"/>
    <cellStyle name="Normal 2 4 5 3 4 6" xfId="5447"/>
    <cellStyle name="Normal 2 4 5 3 4 6 2" xfId="5448"/>
    <cellStyle name="Normal 2 4 5 3 4 7" xfId="5449"/>
    <cellStyle name="Normal 2 4 5 3 4 7 2" xfId="5450"/>
    <cellStyle name="Normal 2 4 5 3 4 8" xfId="5451"/>
    <cellStyle name="Normal 2 4 5 3 4 8 2" xfId="5452"/>
    <cellStyle name="Normal 2 4 5 3 4 9" xfId="5453"/>
    <cellStyle name="Normal 2 4 5 3 4 9 2" xfId="5454"/>
    <cellStyle name="Normal 2 4 5 4" xfId="5455"/>
    <cellStyle name="Normal 2 4 5 5" xfId="5456"/>
    <cellStyle name="Normal 2 4 5 6" xfId="5457"/>
    <cellStyle name="Normal 2 4 5 7" xfId="5458"/>
    <cellStyle name="Normal 2 4 5 7 2" xfId="5459"/>
    <cellStyle name="Normal 2 4 5 8" xfId="5460"/>
    <cellStyle name="Normal 2 4 5 8 2" xfId="5461"/>
    <cellStyle name="Normal 2 4 5 9" xfId="5462"/>
    <cellStyle name="Normal 2 4 5 9 2" xfId="5463"/>
    <cellStyle name="Normal 2 4 6" xfId="5464"/>
    <cellStyle name="Normal 2 4 7" xfId="5465"/>
    <cellStyle name="Normal 2 4 8" xfId="5466"/>
    <cellStyle name="Normal 2 4 9" xfId="5467"/>
    <cellStyle name="Normal 2 40" xfId="5468"/>
    <cellStyle name="Normal 2 41" xfId="5469"/>
    <cellStyle name="Normal 2 42" xfId="5470"/>
    <cellStyle name="Normal 2 43" xfId="5471"/>
    <cellStyle name="Normal 2 44" xfId="5472"/>
    <cellStyle name="Normal 2 45" xfId="5473"/>
    <cellStyle name="Normal 2 46" xfId="5474"/>
    <cellStyle name="Normal 2 47" xfId="5475"/>
    <cellStyle name="Normal 2 48" xfId="5476"/>
    <cellStyle name="Normal 2 49" xfId="5477"/>
    <cellStyle name="Normal 2 49 10" xfId="5478"/>
    <cellStyle name="Normal 2 49 10 10" xfId="5479"/>
    <cellStyle name="Normal 2 49 10 10 2" xfId="5480"/>
    <cellStyle name="Normal 2 49 10 11" xfId="5481"/>
    <cellStyle name="Normal 2 49 10 11 2" xfId="5482"/>
    <cellStyle name="Normal 2 49 10 12" xfId="5483"/>
    <cellStyle name="Normal 2 49 10 12 2" xfId="5484"/>
    <cellStyle name="Normal 2 49 10 13" xfId="5485"/>
    <cellStyle name="Normal 2 49 10 13 2" xfId="5486"/>
    <cellStyle name="Normal 2 49 10 14" xfId="5487"/>
    <cellStyle name="Normal 2 49 10 14 2" xfId="5488"/>
    <cellStyle name="Normal 2 49 10 15" xfId="5489"/>
    <cellStyle name="Normal 2 49 10 2" xfId="5490"/>
    <cellStyle name="Normal 2 49 10 2 2" xfId="5491"/>
    <cellStyle name="Normal 2 49 10 3" xfId="5492"/>
    <cellStyle name="Normal 2 49 10 3 2" xfId="5493"/>
    <cellStyle name="Normal 2 49 10 4" xfId="5494"/>
    <cellStyle name="Normal 2 49 10 4 2" xfId="5495"/>
    <cellStyle name="Normal 2 49 10 5" xfId="5496"/>
    <cellStyle name="Normal 2 49 10 5 2" xfId="5497"/>
    <cellStyle name="Normal 2 49 10 6" xfId="5498"/>
    <cellStyle name="Normal 2 49 10 6 2" xfId="5499"/>
    <cellStyle name="Normal 2 49 10 7" xfId="5500"/>
    <cellStyle name="Normal 2 49 10 7 2" xfId="5501"/>
    <cellStyle name="Normal 2 49 10 8" xfId="5502"/>
    <cellStyle name="Normal 2 49 10 8 2" xfId="5503"/>
    <cellStyle name="Normal 2 49 10 9" xfId="5504"/>
    <cellStyle name="Normal 2 49 10 9 2" xfId="5505"/>
    <cellStyle name="Normal 2 49 11" xfId="5506"/>
    <cellStyle name="Normal 2 49 11 2" xfId="5507"/>
    <cellStyle name="Normal 2 49 12" xfId="5508"/>
    <cellStyle name="Normal 2 49 12 2" xfId="5509"/>
    <cellStyle name="Normal 2 49 13" xfId="5510"/>
    <cellStyle name="Normal 2 49 13 2" xfId="5511"/>
    <cellStyle name="Normal 2 49 14" xfId="5512"/>
    <cellStyle name="Normal 2 49 14 2" xfId="5513"/>
    <cellStyle name="Normal 2 49 15" xfId="5514"/>
    <cellStyle name="Normal 2 49 15 2" xfId="5515"/>
    <cellStyle name="Normal 2 49 16" xfId="5516"/>
    <cellStyle name="Normal 2 49 16 2" xfId="5517"/>
    <cellStyle name="Normal 2 49 17" xfId="5518"/>
    <cellStyle name="Normal 2 49 17 2" xfId="5519"/>
    <cellStyle name="Normal 2 49 18" xfId="5520"/>
    <cellStyle name="Normal 2 49 18 2" xfId="5521"/>
    <cellStyle name="Normal 2 49 19" xfId="5522"/>
    <cellStyle name="Normal 2 49 19 2" xfId="5523"/>
    <cellStyle name="Normal 2 49 2" xfId="5524"/>
    <cellStyle name="Normal 2 49 2 10" xfId="5525"/>
    <cellStyle name="Normal 2 49 2 10 2" xfId="5526"/>
    <cellStyle name="Normal 2 49 2 11" xfId="5527"/>
    <cellStyle name="Normal 2 49 2 11 2" xfId="5528"/>
    <cellStyle name="Normal 2 49 2 12" xfId="5529"/>
    <cellStyle name="Normal 2 49 2 12 2" xfId="5530"/>
    <cellStyle name="Normal 2 49 2 13" xfId="5531"/>
    <cellStyle name="Normal 2 49 2 13 2" xfId="5532"/>
    <cellStyle name="Normal 2 49 2 14" xfId="5533"/>
    <cellStyle name="Normal 2 49 2 14 2" xfId="5534"/>
    <cellStyle name="Normal 2 49 2 15" xfId="5535"/>
    <cellStyle name="Normal 2 49 2 15 2" xfId="5536"/>
    <cellStyle name="Normal 2 49 2 16" xfId="5537"/>
    <cellStyle name="Normal 2 49 2 2" xfId="5538"/>
    <cellStyle name="Normal 2 49 2 2 10" xfId="5539"/>
    <cellStyle name="Normal 2 49 2 2 10 2" xfId="5540"/>
    <cellStyle name="Normal 2 49 2 2 11" xfId="5541"/>
    <cellStyle name="Normal 2 49 2 2 11 2" xfId="5542"/>
    <cellStyle name="Normal 2 49 2 2 12" xfId="5543"/>
    <cellStyle name="Normal 2 49 2 2 12 2" xfId="5544"/>
    <cellStyle name="Normal 2 49 2 2 13" xfId="5545"/>
    <cellStyle name="Normal 2 49 2 2 13 2" xfId="5546"/>
    <cellStyle name="Normal 2 49 2 2 14" xfId="5547"/>
    <cellStyle name="Normal 2 49 2 2 14 2" xfId="5548"/>
    <cellStyle name="Normal 2 49 2 2 15" xfId="5549"/>
    <cellStyle name="Normal 2 49 2 2 2" xfId="5550"/>
    <cellStyle name="Normal 2 49 2 2 2 2" xfId="5551"/>
    <cellStyle name="Normal 2 49 2 2 3" xfId="5552"/>
    <cellStyle name="Normal 2 49 2 2 3 2" xfId="5553"/>
    <cellStyle name="Normal 2 49 2 2 4" xfId="5554"/>
    <cellStyle name="Normal 2 49 2 2 4 2" xfId="5555"/>
    <cellStyle name="Normal 2 49 2 2 5" xfId="5556"/>
    <cellStyle name="Normal 2 49 2 2 5 2" xfId="5557"/>
    <cellStyle name="Normal 2 49 2 2 6" xfId="5558"/>
    <cellStyle name="Normal 2 49 2 2 6 2" xfId="5559"/>
    <cellStyle name="Normal 2 49 2 2 7" xfId="5560"/>
    <cellStyle name="Normal 2 49 2 2 7 2" xfId="5561"/>
    <cellStyle name="Normal 2 49 2 2 8" xfId="5562"/>
    <cellStyle name="Normal 2 49 2 2 8 2" xfId="5563"/>
    <cellStyle name="Normal 2 49 2 2 9" xfId="5564"/>
    <cellStyle name="Normal 2 49 2 2 9 2" xfId="5565"/>
    <cellStyle name="Normal 2 49 2 3" xfId="5566"/>
    <cellStyle name="Normal 2 49 2 3 2" xfId="5567"/>
    <cellStyle name="Normal 2 49 2 4" xfId="5568"/>
    <cellStyle name="Normal 2 49 2 4 2" xfId="5569"/>
    <cellStyle name="Normal 2 49 2 5" xfId="5570"/>
    <cellStyle name="Normal 2 49 2 5 2" xfId="5571"/>
    <cellStyle name="Normal 2 49 2 6" xfId="5572"/>
    <cellStyle name="Normal 2 49 2 6 2" xfId="5573"/>
    <cellStyle name="Normal 2 49 2 7" xfId="5574"/>
    <cellStyle name="Normal 2 49 2 7 2" xfId="5575"/>
    <cellStyle name="Normal 2 49 2 8" xfId="5576"/>
    <cellStyle name="Normal 2 49 2 8 2" xfId="5577"/>
    <cellStyle name="Normal 2 49 2 9" xfId="5578"/>
    <cellStyle name="Normal 2 49 2 9 2" xfId="5579"/>
    <cellStyle name="Normal 2 49 20" xfId="5580"/>
    <cellStyle name="Normal 2 49 20 2" xfId="5581"/>
    <cellStyle name="Normal 2 49 21" xfId="5582"/>
    <cellStyle name="Normal 2 49 21 2" xfId="5583"/>
    <cellStyle name="Normal 2 49 22" xfId="5584"/>
    <cellStyle name="Normal 2 49 22 2" xfId="5585"/>
    <cellStyle name="Normal 2 49 23" xfId="5586"/>
    <cellStyle name="Normal 2 49 23 2" xfId="5587"/>
    <cellStyle name="Normal 2 49 24" xfId="5588"/>
    <cellStyle name="Normal 2 49 3" xfId="5589"/>
    <cellStyle name="Normal 2 49 3 10" xfId="5590"/>
    <cellStyle name="Normal 2 49 3 10 2" xfId="5591"/>
    <cellStyle name="Normal 2 49 3 11" xfId="5592"/>
    <cellStyle name="Normal 2 49 3 11 2" xfId="5593"/>
    <cellStyle name="Normal 2 49 3 12" xfId="5594"/>
    <cellStyle name="Normal 2 49 3 12 2" xfId="5595"/>
    <cellStyle name="Normal 2 49 3 13" xfId="5596"/>
    <cellStyle name="Normal 2 49 3 13 2" xfId="5597"/>
    <cellStyle name="Normal 2 49 3 14" xfId="5598"/>
    <cellStyle name="Normal 2 49 3 14 2" xfId="5599"/>
    <cellStyle name="Normal 2 49 3 15" xfId="5600"/>
    <cellStyle name="Normal 2 49 3 15 2" xfId="5601"/>
    <cellStyle name="Normal 2 49 3 16" xfId="5602"/>
    <cellStyle name="Normal 2 49 3 2" xfId="5603"/>
    <cellStyle name="Normal 2 49 3 2 10" xfId="5604"/>
    <cellStyle name="Normal 2 49 3 2 10 2" xfId="5605"/>
    <cellStyle name="Normal 2 49 3 2 11" xfId="5606"/>
    <cellStyle name="Normal 2 49 3 2 11 2" xfId="5607"/>
    <cellStyle name="Normal 2 49 3 2 12" xfId="5608"/>
    <cellStyle name="Normal 2 49 3 2 12 2" xfId="5609"/>
    <cellStyle name="Normal 2 49 3 2 13" xfId="5610"/>
    <cellStyle name="Normal 2 49 3 2 13 2" xfId="5611"/>
    <cellStyle name="Normal 2 49 3 2 14" xfId="5612"/>
    <cellStyle name="Normal 2 49 3 2 14 2" xfId="5613"/>
    <cellStyle name="Normal 2 49 3 2 15" xfId="5614"/>
    <cellStyle name="Normal 2 49 3 2 2" xfId="5615"/>
    <cellStyle name="Normal 2 49 3 2 2 2" xfId="5616"/>
    <cellStyle name="Normal 2 49 3 2 3" xfId="5617"/>
    <cellStyle name="Normal 2 49 3 2 3 2" xfId="5618"/>
    <cellStyle name="Normal 2 49 3 2 4" xfId="5619"/>
    <cellStyle name="Normal 2 49 3 2 4 2" xfId="5620"/>
    <cellStyle name="Normal 2 49 3 2 5" xfId="5621"/>
    <cellStyle name="Normal 2 49 3 2 5 2" xfId="5622"/>
    <cellStyle name="Normal 2 49 3 2 6" xfId="5623"/>
    <cellStyle name="Normal 2 49 3 2 6 2" xfId="5624"/>
    <cellStyle name="Normal 2 49 3 2 7" xfId="5625"/>
    <cellStyle name="Normal 2 49 3 2 7 2" xfId="5626"/>
    <cellStyle name="Normal 2 49 3 2 8" xfId="5627"/>
    <cellStyle name="Normal 2 49 3 2 8 2" xfId="5628"/>
    <cellStyle name="Normal 2 49 3 2 9" xfId="5629"/>
    <cellStyle name="Normal 2 49 3 2 9 2" xfId="5630"/>
    <cellStyle name="Normal 2 49 3 3" xfId="5631"/>
    <cellStyle name="Normal 2 49 3 3 2" xfId="5632"/>
    <cellStyle name="Normal 2 49 3 4" xfId="5633"/>
    <cellStyle name="Normal 2 49 3 4 2" xfId="5634"/>
    <cellStyle name="Normal 2 49 3 5" xfId="5635"/>
    <cellStyle name="Normal 2 49 3 5 2" xfId="5636"/>
    <cellStyle name="Normal 2 49 3 6" xfId="5637"/>
    <cellStyle name="Normal 2 49 3 6 2" xfId="5638"/>
    <cellStyle name="Normal 2 49 3 7" xfId="5639"/>
    <cellStyle name="Normal 2 49 3 7 2" xfId="5640"/>
    <cellStyle name="Normal 2 49 3 8" xfId="5641"/>
    <cellStyle name="Normal 2 49 3 8 2" xfId="5642"/>
    <cellStyle name="Normal 2 49 3 9" xfId="5643"/>
    <cellStyle name="Normal 2 49 3 9 2" xfId="5644"/>
    <cellStyle name="Normal 2 49 4" xfId="5645"/>
    <cellStyle name="Normal 2 49 4 10" xfId="5646"/>
    <cellStyle name="Normal 2 49 4 10 2" xfId="5647"/>
    <cellStyle name="Normal 2 49 4 11" xfId="5648"/>
    <cellStyle name="Normal 2 49 4 11 2" xfId="5649"/>
    <cellStyle name="Normal 2 49 4 12" xfId="5650"/>
    <cellStyle name="Normal 2 49 4 12 2" xfId="5651"/>
    <cellStyle name="Normal 2 49 4 13" xfId="5652"/>
    <cellStyle name="Normal 2 49 4 13 2" xfId="5653"/>
    <cellStyle name="Normal 2 49 4 14" xfId="5654"/>
    <cellStyle name="Normal 2 49 4 14 2" xfId="5655"/>
    <cellStyle name="Normal 2 49 4 15" xfId="5656"/>
    <cellStyle name="Normal 2 49 4 15 2" xfId="5657"/>
    <cellStyle name="Normal 2 49 4 16" xfId="5658"/>
    <cellStyle name="Normal 2 49 4 2" xfId="5659"/>
    <cellStyle name="Normal 2 49 4 2 10" xfId="5660"/>
    <cellStyle name="Normal 2 49 4 2 10 2" xfId="5661"/>
    <cellStyle name="Normal 2 49 4 2 11" xfId="5662"/>
    <cellStyle name="Normal 2 49 4 2 11 2" xfId="5663"/>
    <cellStyle name="Normal 2 49 4 2 12" xfId="5664"/>
    <cellStyle name="Normal 2 49 4 2 12 2" xfId="5665"/>
    <cellStyle name="Normal 2 49 4 2 13" xfId="5666"/>
    <cellStyle name="Normal 2 49 4 2 13 2" xfId="5667"/>
    <cellStyle name="Normal 2 49 4 2 14" xfId="5668"/>
    <cellStyle name="Normal 2 49 4 2 14 2" xfId="5669"/>
    <cellStyle name="Normal 2 49 4 2 15" xfId="5670"/>
    <cellStyle name="Normal 2 49 4 2 2" xfId="5671"/>
    <cellStyle name="Normal 2 49 4 2 2 2" xfId="5672"/>
    <cellStyle name="Normal 2 49 4 2 3" xfId="5673"/>
    <cellStyle name="Normal 2 49 4 2 3 2" xfId="5674"/>
    <cellStyle name="Normal 2 49 4 2 4" xfId="5675"/>
    <cellStyle name="Normal 2 49 4 2 4 2" xfId="5676"/>
    <cellStyle name="Normal 2 49 4 2 5" xfId="5677"/>
    <cellStyle name="Normal 2 49 4 2 5 2" xfId="5678"/>
    <cellStyle name="Normal 2 49 4 2 6" xfId="5679"/>
    <cellStyle name="Normal 2 49 4 2 6 2" xfId="5680"/>
    <cellStyle name="Normal 2 49 4 2 7" xfId="5681"/>
    <cellStyle name="Normal 2 49 4 2 7 2" xfId="5682"/>
    <cellStyle name="Normal 2 49 4 2 8" xfId="5683"/>
    <cellStyle name="Normal 2 49 4 2 8 2" xfId="5684"/>
    <cellStyle name="Normal 2 49 4 2 9" xfId="5685"/>
    <cellStyle name="Normal 2 49 4 2 9 2" xfId="5686"/>
    <cellStyle name="Normal 2 49 4 3" xfId="5687"/>
    <cellStyle name="Normal 2 49 4 3 2" xfId="5688"/>
    <cellStyle name="Normal 2 49 4 4" xfId="5689"/>
    <cellStyle name="Normal 2 49 4 4 2" xfId="5690"/>
    <cellStyle name="Normal 2 49 4 5" xfId="5691"/>
    <cellStyle name="Normal 2 49 4 5 2" xfId="5692"/>
    <cellStyle name="Normal 2 49 4 6" xfId="5693"/>
    <cellStyle name="Normal 2 49 4 6 2" xfId="5694"/>
    <cellStyle name="Normal 2 49 4 7" xfId="5695"/>
    <cellStyle name="Normal 2 49 4 7 2" xfId="5696"/>
    <cellStyle name="Normal 2 49 4 8" xfId="5697"/>
    <cellStyle name="Normal 2 49 4 8 2" xfId="5698"/>
    <cellStyle name="Normal 2 49 4 9" xfId="5699"/>
    <cellStyle name="Normal 2 49 4 9 2" xfId="5700"/>
    <cellStyle name="Normal 2 49 5" xfId="5701"/>
    <cellStyle name="Normal 2 49 5 10" xfId="5702"/>
    <cellStyle name="Normal 2 49 5 10 2" xfId="5703"/>
    <cellStyle name="Normal 2 49 5 11" xfId="5704"/>
    <cellStyle name="Normal 2 49 5 11 2" xfId="5705"/>
    <cellStyle name="Normal 2 49 5 12" xfId="5706"/>
    <cellStyle name="Normal 2 49 5 12 2" xfId="5707"/>
    <cellStyle name="Normal 2 49 5 13" xfId="5708"/>
    <cellStyle name="Normal 2 49 5 13 2" xfId="5709"/>
    <cellStyle name="Normal 2 49 5 14" xfId="5710"/>
    <cellStyle name="Normal 2 49 5 14 2" xfId="5711"/>
    <cellStyle name="Normal 2 49 5 15" xfId="5712"/>
    <cellStyle name="Normal 2 49 5 2" xfId="5713"/>
    <cellStyle name="Normal 2 49 5 2 2" xfId="5714"/>
    <cellStyle name="Normal 2 49 5 3" xfId="5715"/>
    <cellStyle name="Normal 2 49 5 3 2" xfId="5716"/>
    <cellStyle name="Normal 2 49 5 4" xfId="5717"/>
    <cellStyle name="Normal 2 49 5 4 2" xfId="5718"/>
    <cellStyle name="Normal 2 49 5 5" xfId="5719"/>
    <cellStyle name="Normal 2 49 5 5 2" xfId="5720"/>
    <cellStyle name="Normal 2 49 5 6" xfId="5721"/>
    <cellStyle name="Normal 2 49 5 6 2" xfId="5722"/>
    <cellStyle name="Normal 2 49 5 7" xfId="5723"/>
    <cellStyle name="Normal 2 49 5 7 2" xfId="5724"/>
    <cellStyle name="Normal 2 49 5 8" xfId="5725"/>
    <cellStyle name="Normal 2 49 5 8 2" xfId="5726"/>
    <cellStyle name="Normal 2 49 5 9" xfId="5727"/>
    <cellStyle name="Normal 2 49 5 9 2" xfId="5728"/>
    <cellStyle name="Normal 2 49 6" xfId="5729"/>
    <cellStyle name="Normal 2 49 6 10" xfId="5730"/>
    <cellStyle name="Normal 2 49 6 10 2" xfId="5731"/>
    <cellStyle name="Normal 2 49 6 11" xfId="5732"/>
    <cellStyle name="Normal 2 49 6 11 2" xfId="5733"/>
    <cellStyle name="Normal 2 49 6 12" xfId="5734"/>
    <cellStyle name="Normal 2 49 6 12 2" xfId="5735"/>
    <cellStyle name="Normal 2 49 6 13" xfId="5736"/>
    <cellStyle name="Normal 2 49 6 13 2" xfId="5737"/>
    <cellStyle name="Normal 2 49 6 14" xfId="5738"/>
    <cellStyle name="Normal 2 49 6 14 2" xfId="5739"/>
    <cellStyle name="Normal 2 49 6 15" xfId="5740"/>
    <cellStyle name="Normal 2 49 6 2" xfId="5741"/>
    <cellStyle name="Normal 2 49 6 2 2" xfId="5742"/>
    <cellStyle name="Normal 2 49 6 3" xfId="5743"/>
    <cellStyle name="Normal 2 49 6 3 2" xfId="5744"/>
    <cellStyle name="Normal 2 49 6 4" xfId="5745"/>
    <cellStyle name="Normal 2 49 6 4 2" xfId="5746"/>
    <cellStyle name="Normal 2 49 6 5" xfId="5747"/>
    <cellStyle name="Normal 2 49 6 5 2" xfId="5748"/>
    <cellStyle name="Normal 2 49 6 6" xfId="5749"/>
    <cellStyle name="Normal 2 49 6 6 2" xfId="5750"/>
    <cellStyle name="Normal 2 49 6 7" xfId="5751"/>
    <cellStyle name="Normal 2 49 6 7 2" xfId="5752"/>
    <cellStyle name="Normal 2 49 6 8" xfId="5753"/>
    <cellStyle name="Normal 2 49 6 8 2" xfId="5754"/>
    <cellStyle name="Normal 2 49 6 9" xfId="5755"/>
    <cellStyle name="Normal 2 49 6 9 2" xfId="5756"/>
    <cellStyle name="Normal 2 49 7" xfId="5757"/>
    <cellStyle name="Normal 2 49 7 10" xfId="5758"/>
    <cellStyle name="Normal 2 49 7 10 2" xfId="5759"/>
    <cellStyle name="Normal 2 49 7 11" xfId="5760"/>
    <cellStyle name="Normal 2 49 7 11 2" xfId="5761"/>
    <cellStyle name="Normal 2 49 7 12" xfId="5762"/>
    <cellStyle name="Normal 2 49 7 12 2" xfId="5763"/>
    <cellStyle name="Normal 2 49 7 13" xfId="5764"/>
    <cellStyle name="Normal 2 49 7 13 2" xfId="5765"/>
    <cellStyle name="Normal 2 49 7 14" xfId="5766"/>
    <cellStyle name="Normal 2 49 7 14 2" xfId="5767"/>
    <cellStyle name="Normal 2 49 7 15" xfId="5768"/>
    <cellStyle name="Normal 2 49 7 2" xfId="5769"/>
    <cellStyle name="Normal 2 49 7 2 2" xfId="5770"/>
    <cellStyle name="Normal 2 49 7 3" xfId="5771"/>
    <cellStyle name="Normal 2 49 7 3 2" xfId="5772"/>
    <cellStyle name="Normal 2 49 7 4" xfId="5773"/>
    <cellStyle name="Normal 2 49 7 4 2" xfId="5774"/>
    <cellStyle name="Normal 2 49 7 5" xfId="5775"/>
    <cellStyle name="Normal 2 49 7 5 2" xfId="5776"/>
    <cellStyle name="Normal 2 49 7 6" xfId="5777"/>
    <cellStyle name="Normal 2 49 7 6 2" xfId="5778"/>
    <cellStyle name="Normal 2 49 7 7" xfId="5779"/>
    <cellStyle name="Normal 2 49 7 7 2" xfId="5780"/>
    <cellStyle name="Normal 2 49 7 8" xfId="5781"/>
    <cellStyle name="Normal 2 49 7 8 2" xfId="5782"/>
    <cellStyle name="Normal 2 49 7 9" xfId="5783"/>
    <cellStyle name="Normal 2 49 7 9 2" xfId="5784"/>
    <cellStyle name="Normal 2 49 8" xfId="5785"/>
    <cellStyle name="Normal 2 49 8 10" xfId="5786"/>
    <cellStyle name="Normal 2 49 8 10 2" xfId="5787"/>
    <cellStyle name="Normal 2 49 8 11" xfId="5788"/>
    <cellStyle name="Normal 2 49 8 11 2" xfId="5789"/>
    <cellStyle name="Normal 2 49 8 12" xfId="5790"/>
    <cellStyle name="Normal 2 49 8 12 2" xfId="5791"/>
    <cellStyle name="Normal 2 49 8 13" xfId="5792"/>
    <cellStyle name="Normal 2 49 8 13 2" xfId="5793"/>
    <cellStyle name="Normal 2 49 8 14" xfId="5794"/>
    <cellStyle name="Normal 2 49 8 14 2" xfId="5795"/>
    <cellStyle name="Normal 2 49 8 15" xfId="5796"/>
    <cellStyle name="Normal 2 49 8 2" xfId="5797"/>
    <cellStyle name="Normal 2 49 8 2 2" xfId="5798"/>
    <cellStyle name="Normal 2 49 8 3" xfId="5799"/>
    <cellStyle name="Normal 2 49 8 3 2" xfId="5800"/>
    <cellStyle name="Normal 2 49 8 4" xfId="5801"/>
    <cellStyle name="Normal 2 49 8 4 2" xfId="5802"/>
    <cellStyle name="Normal 2 49 8 5" xfId="5803"/>
    <cellStyle name="Normal 2 49 8 5 2" xfId="5804"/>
    <cellStyle name="Normal 2 49 8 6" xfId="5805"/>
    <cellStyle name="Normal 2 49 8 6 2" xfId="5806"/>
    <cellStyle name="Normal 2 49 8 7" xfId="5807"/>
    <cellStyle name="Normal 2 49 8 7 2" xfId="5808"/>
    <cellStyle name="Normal 2 49 8 8" xfId="5809"/>
    <cellStyle name="Normal 2 49 8 8 2" xfId="5810"/>
    <cellStyle name="Normal 2 49 8 9" xfId="5811"/>
    <cellStyle name="Normal 2 49 8 9 2" xfId="5812"/>
    <cellStyle name="Normal 2 49 9" xfId="5813"/>
    <cellStyle name="Normal 2 49 9 10" xfId="5814"/>
    <cellStyle name="Normal 2 49 9 10 2" xfId="5815"/>
    <cellStyle name="Normal 2 49 9 11" xfId="5816"/>
    <cellStyle name="Normal 2 49 9 11 2" xfId="5817"/>
    <cellStyle name="Normal 2 49 9 12" xfId="5818"/>
    <cellStyle name="Normal 2 49 9 12 2" xfId="5819"/>
    <cellStyle name="Normal 2 49 9 13" xfId="5820"/>
    <cellStyle name="Normal 2 49 9 13 2" xfId="5821"/>
    <cellStyle name="Normal 2 49 9 14" xfId="5822"/>
    <cellStyle name="Normal 2 49 9 14 2" xfId="5823"/>
    <cellStyle name="Normal 2 49 9 15" xfId="5824"/>
    <cellStyle name="Normal 2 49 9 2" xfId="5825"/>
    <cellStyle name="Normal 2 49 9 2 2" xfId="5826"/>
    <cellStyle name="Normal 2 49 9 3" xfId="5827"/>
    <cellStyle name="Normal 2 49 9 3 2" xfId="5828"/>
    <cellStyle name="Normal 2 49 9 4" xfId="5829"/>
    <cellStyle name="Normal 2 49 9 4 2" xfId="5830"/>
    <cellStyle name="Normal 2 49 9 5" xfId="5831"/>
    <cellStyle name="Normal 2 49 9 5 2" xfId="5832"/>
    <cellStyle name="Normal 2 49 9 6" xfId="5833"/>
    <cellStyle name="Normal 2 49 9 6 2" xfId="5834"/>
    <cellStyle name="Normal 2 49 9 7" xfId="5835"/>
    <cellStyle name="Normal 2 49 9 7 2" xfId="5836"/>
    <cellStyle name="Normal 2 49 9 8" xfId="5837"/>
    <cellStyle name="Normal 2 49 9 8 2" xfId="5838"/>
    <cellStyle name="Normal 2 49 9 9" xfId="5839"/>
    <cellStyle name="Normal 2 49 9 9 2" xfId="5840"/>
    <cellStyle name="Normal 2 5" xfId="47"/>
    <cellStyle name="Normal 2 5 2" xfId="5841"/>
    <cellStyle name="Normal 2 5 2 2" xfId="5842"/>
    <cellStyle name="Normal 2 5 2 2 2" xfId="5843"/>
    <cellStyle name="Normal 2 5 2 3" xfId="5844"/>
    <cellStyle name="Normal 2 5 2 3 2" xfId="5845"/>
    <cellStyle name="Normal 2 5 2 4" xfId="5846"/>
    <cellStyle name="Normal 2 5 2 4 2" xfId="5847"/>
    <cellStyle name="Normal 2 5 2 5" xfId="5848"/>
    <cellStyle name="Normal 2 5 2 5 2" xfId="5849"/>
    <cellStyle name="Normal 2 5 2 6" xfId="5850"/>
    <cellStyle name="Normal 2 5 2 6 2" xfId="5851"/>
    <cellStyle name="Normal 2 5 2 7" xfId="5852"/>
    <cellStyle name="Normal 2 5 2 7 2" xfId="5853"/>
    <cellStyle name="Normal 2 5 2 8" xfId="5854"/>
    <cellStyle name="Normal 2 5 3" xfId="5855"/>
    <cellStyle name="Normal 2 5 4" xfId="5856"/>
    <cellStyle name="Normal 2 5 5" xfId="5857"/>
    <cellStyle name="Normal 2 5 6" xfId="5858"/>
    <cellStyle name="Normal 2 5 7" xfId="5859"/>
    <cellStyle name="Normal 2 5 8" xfId="5860"/>
    <cellStyle name="Normal 2 50" xfId="5861"/>
    <cellStyle name="Normal 2 50 10" xfId="5862"/>
    <cellStyle name="Normal 2 50 10 10" xfId="5863"/>
    <cellStyle name="Normal 2 50 10 10 2" xfId="5864"/>
    <cellStyle name="Normal 2 50 10 11" xfId="5865"/>
    <cellStyle name="Normal 2 50 10 11 2" xfId="5866"/>
    <cellStyle name="Normal 2 50 10 12" xfId="5867"/>
    <cellStyle name="Normal 2 50 10 12 2" xfId="5868"/>
    <cellStyle name="Normal 2 50 10 13" xfId="5869"/>
    <cellStyle name="Normal 2 50 10 13 2" xfId="5870"/>
    <cellStyle name="Normal 2 50 10 14" xfId="5871"/>
    <cellStyle name="Normal 2 50 10 14 2" xfId="5872"/>
    <cellStyle name="Normal 2 50 10 15" xfId="5873"/>
    <cellStyle name="Normal 2 50 10 2" xfId="5874"/>
    <cellStyle name="Normal 2 50 10 2 2" xfId="5875"/>
    <cellStyle name="Normal 2 50 10 3" xfId="5876"/>
    <cellStyle name="Normal 2 50 10 3 2" xfId="5877"/>
    <cellStyle name="Normal 2 50 10 4" xfId="5878"/>
    <cellStyle name="Normal 2 50 10 4 2" xfId="5879"/>
    <cellStyle name="Normal 2 50 10 5" xfId="5880"/>
    <cellStyle name="Normal 2 50 10 5 2" xfId="5881"/>
    <cellStyle name="Normal 2 50 10 6" xfId="5882"/>
    <cellStyle name="Normal 2 50 10 6 2" xfId="5883"/>
    <cellStyle name="Normal 2 50 10 7" xfId="5884"/>
    <cellStyle name="Normal 2 50 10 7 2" xfId="5885"/>
    <cellStyle name="Normal 2 50 10 8" xfId="5886"/>
    <cellStyle name="Normal 2 50 10 8 2" xfId="5887"/>
    <cellStyle name="Normal 2 50 10 9" xfId="5888"/>
    <cellStyle name="Normal 2 50 10 9 2" xfId="5889"/>
    <cellStyle name="Normal 2 50 11" xfId="5890"/>
    <cellStyle name="Normal 2 50 11 2" xfId="5891"/>
    <cellStyle name="Normal 2 50 12" xfId="5892"/>
    <cellStyle name="Normal 2 50 12 2" xfId="5893"/>
    <cellStyle name="Normal 2 50 13" xfId="5894"/>
    <cellStyle name="Normal 2 50 13 2" xfId="5895"/>
    <cellStyle name="Normal 2 50 14" xfId="5896"/>
    <cellStyle name="Normal 2 50 14 2" xfId="5897"/>
    <cellStyle name="Normal 2 50 15" xfId="5898"/>
    <cellStyle name="Normal 2 50 15 2" xfId="5899"/>
    <cellStyle name="Normal 2 50 16" xfId="5900"/>
    <cellStyle name="Normal 2 50 16 2" xfId="5901"/>
    <cellStyle name="Normal 2 50 17" xfId="5902"/>
    <cellStyle name="Normal 2 50 17 2" xfId="5903"/>
    <cellStyle name="Normal 2 50 18" xfId="5904"/>
    <cellStyle name="Normal 2 50 18 2" xfId="5905"/>
    <cellStyle name="Normal 2 50 19" xfId="5906"/>
    <cellStyle name="Normal 2 50 19 2" xfId="5907"/>
    <cellStyle name="Normal 2 50 2" xfId="5908"/>
    <cellStyle name="Normal 2 50 2 10" xfId="5909"/>
    <cellStyle name="Normal 2 50 2 10 2" xfId="5910"/>
    <cellStyle name="Normal 2 50 2 11" xfId="5911"/>
    <cellStyle name="Normal 2 50 2 11 2" xfId="5912"/>
    <cellStyle name="Normal 2 50 2 12" xfId="5913"/>
    <cellStyle name="Normal 2 50 2 12 2" xfId="5914"/>
    <cellStyle name="Normal 2 50 2 13" xfId="5915"/>
    <cellStyle name="Normal 2 50 2 13 2" xfId="5916"/>
    <cellStyle name="Normal 2 50 2 14" xfId="5917"/>
    <cellStyle name="Normal 2 50 2 14 2" xfId="5918"/>
    <cellStyle name="Normal 2 50 2 15" xfId="5919"/>
    <cellStyle name="Normal 2 50 2 15 2" xfId="5920"/>
    <cellStyle name="Normal 2 50 2 16" xfId="5921"/>
    <cellStyle name="Normal 2 50 2 2" xfId="5922"/>
    <cellStyle name="Normal 2 50 2 2 10" xfId="5923"/>
    <cellStyle name="Normal 2 50 2 2 10 2" xfId="5924"/>
    <cellStyle name="Normal 2 50 2 2 11" xfId="5925"/>
    <cellStyle name="Normal 2 50 2 2 11 2" xfId="5926"/>
    <cellStyle name="Normal 2 50 2 2 12" xfId="5927"/>
    <cellStyle name="Normal 2 50 2 2 12 2" xfId="5928"/>
    <cellStyle name="Normal 2 50 2 2 13" xfId="5929"/>
    <cellStyle name="Normal 2 50 2 2 13 2" xfId="5930"/>
    <cellStyle name="Normal 2 50 2 2 14" xfId="5931"/>
    <cellStyle name="Normal 2 50 2 2 14 2" xfId="5932"/>
    <cellStyle name="Normal 2 50 2 2 15" xfId="5933"/>
    <cellStyle name="Normal 2 50 2 2 2" xfId="5934"/>
    <cellStyle name="Normal 2 50 2 2 2 2" xfId="5935"/>
    <cellStyle name="Normal 2 50 2 2 3" xfId="5936"/>
    <cellStyle name="Normal 2 50 2 2 3 2" xfId="5937"/>
    <cellStyle name="Normal 2 50 2 2 4" xfId="5938"/>
    <cellStyle name="Normal 2 50 2 2 4 2" xfId="5939"/>
    <cellStyle name="Normal 2 50 2 2 5" xfId="5940"/>
    <cellStyle name="Normal 2 50 2 2 5 2" xfId="5941"/>
    <cellStyle name="Normal 2 50 2 2 6" xfId="5942"/>
    <cellStyle name="Normal 2 50 2 2 6 2" xfId="5943"/>
    <cellStyle name="Normal 2 50 2 2 7" xfId="5944"/>
    <cellStyle name="Normal 2 50 2 2 7 2" xfId="5945"/>
    <cellStyle name="Normal 2 50 2 2 8" xfId="5946"/>
    <cellStyle name="Normal 2 50 2 2 8 2" xfId="5947"/>
    <cellStyle name="Normal 2 50 2 2 9" xfId="5948"/>
    <cellStyle name="Normal 2 50 2 2 9 2" xfId="5949"/>
    <cellStyle name="Normal 2 50 2 3" xfId="5950"/>
    <cellStyle name="Normal 2 50 2 3 2" xfId="5951"/>
    <cellStyle name="Normal 2 50 2 4" xfId="5952"/>
    <cellStyle name="Normal 2 50 2 4 2" xfId="5953"/>
    <cellStyle name="Normal 2 50 2 5" xfId="5954"/>
    <cellStyle name="Normal 2 50 2 5 2" xfId="5955"/>
    <cellStyle name="Normal 2 50 2 6" xfId="5956"/>
    <cellStyle name="Normal 2 50 2 6 2" xfId="5957"/>
    <cellStyle name="Normal 2 50 2 7" xfId="5958"/>
    <cellStyle name="Normal 2 50 2 7 2" xfId="5959"/>
    <cellStyle name="Normal 2 50 2 8" xfId="5960"/>
    <cellStyle name="Normal 2 50 2 8 2" xfId="5961"/>
    <cellStyle name="Normal 2 50 2 9" xfId="5962"/>
    <cellStyle name="Normal 2 50 2 9 2" xfId="5963"/>
    <cellStyle name="Normal 2 50 20" xfId="5964"/>
    <cellStyle name="Normal 2 50 20 2" xfId="5965"/>
    <cellStyle name="Normal 2 50 21" xfId="5966"/>
    <cellStyle name="Normal 2 50 21 2" xfId="5967"/>
    <cellStyle name="Normal 2 50 22" xfId="5968"/>
    <cellStyle name="Normal 2 50 22 2" xfId="5969"/>
    <cellStyle name="Normal 2 50 23" xfId="5970"/>
    <cellStyle name="Normal 2 50 23 2" xfId="5971"/>
    <cellStyle name="Normal 2 50 24" xfId="5972"/>
    <cellStyle name="Normal 2 50 3" xfId="5973"/>
    <cellStyle name="Normal 2 50 3 10" xfId="5974"/>
    <cellStyle name="Normal 2 50 3 10 2" xfId="5975"/>
    <cellStyle name="Normal 2 50 3 11" xfId="5976"/>
    <cellStyle name="Normal 2 50 3 11 2" xfId="5977"/>
    <cellStyle name="Normal 2 50 3 12" xfId="5978"/>
    <cellStyle name="Normal 2 50 3 12 2" xfId="5979"/>
    <cellStyle name="Normal 2 50 3 13" xfId="5980"/>
    <cellStyle name="Normal 2 50 3 13 2" xfId="5981"/>
    <cellStyle name="Normal 2 50 3 14" xfId="5982"/>
    <cellStyle name="Normal 2 50 3 14 2" xfId="5983"/>
    <cellStyle name="Normal 2 50 3 15" xfId="5984"/>
    <cellStyle name="Normal 2 50 3 15 2" xfId="5985"/>
    <cellStyle name="Normal 2 50 3 16" xfId="5986"/>
    <cellStyle name="Normal 2 50 3 2" xfId="5987"/>
    <cellStyle name="Normal 2 50 3 2 10" xfId="5988"/>
    <cellStyle name="Normal 2 50 3 2 10 2" xfId="5989"/>
    <cellStyle name="Normal 2 50 3 2 11" xfId="5990"/>
    <cellStyle name="Normal 2 50 3 2 11 2" xfId="5991"/>
    <cellStyle name="Normal 2 50 3 2 12" xfId="5992"/>
    <cellStyle name="Normal 2 50 3 2 12 2" xfId="5993"/>
    <cellStyle name="Normal 2 50 3 2 13" xfId="5994"/>
    <cellStyle name="Normal 2 50 3 2 13 2" xfId="5995"/>
    <cellStyle name="Normal 2 50 3 2 14" xfId="5996"/>
    <cellStyle name="Normal 2 50 3 2 14 2" xfId="5997"/>
    <cellStyle name="Normal 2 50 3 2 15" xfId="5998"/>
    <cellStyle name="Normal 2 50 3 2 2" xfId="5999"/>
    <cellStyle name="Normal 2 50 3 2 2 2" xfId="6000"/>
    <cellStyle name="Normal 2 50 3 2 3" xfId="6001"/>
    <cellStyle name="Normal 2 50 3 2 3 2" xfId="6002"/>
    <cellStyle name="Normal 2 50 3 2 4" xfId="6003"/>
    <cellStyle name="Normal 2 50 3 2 4 2" xfId="6004"/>
    <cellStyle name="Normal 2 50 3 2 5" xfId="6005"/>
    <cellStyle name="Normal 2 50 3 2 5 2" xfId="6006"/>
    <cellStyle name="Normal 2 50 3 2 6" xfId="6007"/>
    <cellStyle name="Normal 2 50 3 2 6 2" xfId="6008"/>
    <cellStyle name="Normal 2 50 3 2 7" xfId="6009"/>
    <cellStyle name="Normal 2 50 3 2 7 2" xfId="6010"/>
    <cellStyle name="Normal 2 50 3 2 8" xfId="6011"/>
    <cellStyle name="Normal 2 50 3 2 8 2" xfId="6012"/>
    <cellStyle name="Normal 2 50 3 2 9" xfId="6013"/>
    <cellStyle name="Normal 2 50 3 2 9 2" xfId="6014"/>
    <cellStyle name="Normal 2 50 3 3" xfId="6015"/>
    <cellStyle name="Normal 2 50 3 3 2" xfId="6016"/>
    <cellStyle name="Normal 2 50 3 4" xfId="6017"/>
    <cellStyle name="Normal 2 50 3 4 2" xfId="6018"/>
    <cellStyle name="Normal 2 50 3 5" xfId="6019"/>
    <cellStyle name="Normal 2 50 3 5 2" xfId="6020"/>
    <cellStyle name="Normal 2 50 3 6" xfId="6021"/>
    <cellStyle name="Normal 2 50 3 6 2" xfId="6022"/>
    <cellStyle name="Normal 2 50 3 7" xfId="6023"/>
    <cellStyle name="Normal 2 50 3 7 2" xfId="6024"/>
    <cellStyle name="Normal 2 50 3 8" xfId="6025"/>
    <cellStyle name="Normal 2 50 3 8 2" xfId="6026"/>
    <cellStyle name="Normal 2 50 3 9" xfId="6027"/>
    <cellStyle name="Normal 2 50 3 9 2" xfId="6028"/>
    <cellStyle name="Normal 2 50 4" xfId="6029"/>
    <cellStyle name="Normal 2 50 4 10" xfId="6030"/>
    <cellStyle name="Normal 2 50 4 10 2" xfId="6031"/>
    <cellStyle name="Normal 2 50 4 11" xfId="6032"/>
    <cellStyle name="Normal 2 50 4 11 2" xfId="6033"/>
    <cellStyle name="Normal 2 50 4 12" xfId="6034"/>
    <cellStyle name="Normal 2 50 4 12 2" xfId="6035"/>
    <cellStyle name="Normal 2 50 4 13" xfId="6036"/>
    <cellStyle name="Normal 2 50 4 13 2" xfId="6037"/>
    <cellStyle name="Normal 2 50 4 14" xfId="6038"/>
    <cellStyle name="Normal 2 50 4 14 2" xfId="6039"/>
    <cellStyle name="Normal 2 50 4 15" xfId="6040"/>
    <cellStyle name="Normal 2 50 4 15 2" xfId="6041"/>
    <cellStyle name="Normal 2 50 4 16" xfId="6042"/>
    <cellStyle name="Normal 2 50 4 2" xfId="6043"/>
    <cellStyle name="Normal 2 50 4 2 10" xfId="6044"/>
    <cellStyle name="Normal 2 50 4 2 10 2" xfId="6045"/>
    <cellStyle name="Normal 2 50 4 2 11" xfId="6046"/>
    <cellStyle name="Normal 2 50 4 2 11 2" xfId="6047"/>
    <cellStyle name="Normal 2 50 4 2 12" xfId="6048"/>
    <cellStyle name="Normal 2 50 4 2 12 2" xfId="6049"/>
    <cellStyle name="Normal 2 50 4 2 13" xfId="6050"/>
    <cellStyle name="Normal 2 50 4 2 13 2" xfId="6051"/>
    <cellStyle name="Normal 2 50 4 2 14" xfId="6052"/>
    <cellStyle name="Normal 2 50 4 2 14 2" xfId="6053"/>
    <cellStyle name="Normal 2 50 4 2 15" xfId="6054"/>
    <cellStyle name="Normal 2 50 4 2 2" xfId="6055"/>
    <cellStyle name="Normal 2 50 4 2 2 2" xfId="6056"/>
    <cellStyle name="Normal 2 50 4 2 3" xfId="6057"/>
    <cellStyle name="Normal 2 50 4 2 3 2" xfId="6058"/>
    <cellStyle name="Normal 2 50 4 2 4" xfId="6059"/>
    <cellStyle name="Normal 2 50 4 2 4 2" xfId="6060"/>
    <cellStyle name="Normal 2 50 4 2 5" xfId="6061"/>
    <cellStyle name="Normal 2 50 4 2 5 2" xfId="6062"/>
    <cellStyle name="Normal 2 50 4 2 6" xfId="6063"/>
    <cellStyle name="Normal 2 50 4 2 6 2" xfId="6064"/>
    <cellStyle name="Normal 2 50 4 2 7" xfId="6065"/>
    <cellStyle name="Normal 2 50 4 2 7 2" xfId="6066"/>
    <cellStyle name="Normal 2 50 4 2 8" xfId="6067"/>
    <cellStyle name="Normal 2 50 4 2 8 2" xfId="6068"/>
    <cellStyle name="Normal 2 50 4 2 9" xfId="6069"/>
    <cellStyle name="Normal 2 50 4 2 9 2" xfId="6070"/>
    <cellStyle name="Normal 2 50 4 3" xfId="6071"/>
    <cellStyle name="Normal 2 50 4 3 2" xfId="6072"/>
    <cellStyle name="Normal 2 50 4 4" xfId="6073"/>
    <cellStyle name="Normal 2 50 4 4 2" xfId="6074"/>
    <cellStyle name="Normal 2 50 4 5" xfId="6075"/>
    <cellStyle name="Normal 2 50 4 5 2" xfId="6076"/>
    <cellStyle name="Normal 2 50 4 6" xfId="6077"/>
    <cellStyle name="Normal 2 50 4 6 2" xfId="6078"/>
    <cellStyle name="Normal 2 50 4 7" xfId="6079"/>
    <cellStyle name="Normal 2 50 4 7 2" xfId="6080"/>
    <cellStyle name="Normal 2 50 4 8" xfId="6081"/>
    <cellStyle name="Normal 2 50 4 8 2" xfId="6082"/>
    <cellStyle name="Normal 2 50 4 9" xfId="6083"/>
    <cellStyle name="Normal 2 50 4 9 2" xfId="6084"/>
    <cellStyle name="Normal 2 50 5" xfId="6085"/>
    <cellStyle name="Normal 2 50 5 10" xfId="6086"/>
    <cellStyle name="Normal 2 50 5 10 2" xfId="6087"/>
    <cellStyle name="Normal 2 50 5 11" xfId="6088"/>
    <cellStyle name="Normal 2 50 5 11 2" xfId="6089"/>
    <cellStyle name="Normal 2 50 5 12" xfId="6090"/>
    <cellStyle name="Normal 2 50 5 12 2" xfId="6091"/>
    <cellStyle name="Normal 2 50 5 13" xfId="6092"/>
    <cellStyle name="Normal 2 50 5 13 2" xfId="6093"/>
    <cellStyle name="Normal 2 50 5 14" xfId="6094"/>
    <cellStyle name="Normal 2 50 5 14 2" xfId="6095"/>
    <cellStyle name="Normal 2 50 5 15" xfId="6096"/>
    <cellStyle name="Normal 2 50 5 2" xfId="6097"/>
    <cellStyle name="Normal 2 50 5 2 2" xfId="6098"/>
    <cellStyle name="Normal 2 50 5 3" xfId="6099"/>
    <cellStyle name="Normal 2 50 5 3 2" xfId="6100"/>
    <cellStyle name="Normal 2 50 5 4" xfId="6101"/>
    <cellStyle name="Normal 2 50 5 4 2" xfId="6102"/>
    <cellStyle name="Normal 2 50 5 5" xfId="6103"/>
    <cellStyle name="Normal 2 50 5 5 2" xfId="6104"/>
    <cellStyle name="Normal 2 50 5 6" xfId="6105"/>
    <cellStyle name="Normal 2 50 5 6 2" xfId="6106"/>
    <cellStyle name="Normal 2 50 5 7" xfId="6107"/>
    <cellStyle name="Normal 2 50 5 7 2" xfId="6108"/>
    <cellStyle name="Normal 2 50 5 8" xfId="6109"/>
    <cellStyle name="Normal 2 50 5 8 2" xfId="6110"/>
    <cellStyle name="Normal 2 50 5 9" xfId="6111"/>
    <cellStyle name="Normal 2 50 5 9 2" xfId="6112"/>
    <cellStyle name="Normal 2 50 6" xfId="6113"/>
    <cellStyle name="Normal 2 50 6 10" xfId="6114"/>
    <cellStyle name="Normal 2 50 6 10 2" xfId="6115"/>
    <cellStyle name="Normal 2 50 6 11" xfId="6116"/>
    <cellStyle name="Normal 2 50 6 11 2" xfId="6117"/>
    <cellStyle name="Normal 2 50 6 12" xfId="6118"/>
    <cellStyle name="Normal 2 50 6 12 2" xfId="6119"/>
    <cellStyle name="Normal 2 50 6 13" xfId="6120"/>
    <cellStyle name="Normal 2 50 6 13 2" xfId="6121"/>
    <cellStyle name="Normal 2 50 6 14" xfId="6122"/>
    <cellStyle name="Normal 2 50 6 14 2" xfId="6123"/>
    <cellStyle name="Normal 2 50 6 15" xfId="6124"/>
    <cellStyle name="Normal 2 50 6 2" xfId="6125"/>
    <cellStyle name="Normal 2 50 6 2 2" xfId="6126"/>
    <cellStyle name="Normal 2 50 6 3" xfId="6127"/>
    <cellStyle name="Normal 2 50 6 3 2" xfId="6128"/>
    <cellStyle name="Normal 2 50 6 4" xfId="6129"/>
    <cellStyle name="Normal 2 50 6 4 2" xfId="6130"/>
    <cellStyle name="Normal 2 50 6 5" xfId="6131"/>
    <cellStyle name="Normal 2 50 6 5 2" xfId="6132"/>
    <cellStyle name="Normal 2 50 6 6" xfId="6133"/>
    <cellStyle name="Normal 2 50 6 6 2" xfId="6134"/>
    <cellStyle name="Normal 2 50 6 7" xfId="6135"/>
    <cellStyle name="Normal 2 50 6 7 2" xfId="6136"/>
    <cellStyle name="Normal 2 50 6 8" xfId="6137"/>
    <cellStyle name="Normal 2 50 6 8 2" xfId="6138"/>
    <cellStyle name="Normal 2 50 6 9" xfId="6139"/>
    <cellStyle name="Normal 2 50 6 9 2" xfId="6140"/>
    <cellStyle name="Normal 2 50 7" xfId="6141"/>
    <cellStyle name="Normal 2 50 7 10" xfId="6142"/>
    <cellStyle name="Normal 2 50 7 10 2" xfId="6143"/>
    <cellStyle name="Normal 2 50 7 11" xfId="6144"/>
    <cellStyle name="Normal 2 50 7 11 2" xfId="6145"/>
    <cellStyle name="Normal 2 50 7 12" xfId="6146"/>
    <cellStyle name="Normal 2 50 7 12 2" xfId="6147"/>
    <cellStyle name="Normal 2 50 7 13" xfId="6148"/>
    <cellStyle name="Normal 2 50 7 13 2" xfId="6149"/>
    <cellStyle name="Normal 2 50 7 14" xfId="6150"/>
    <cellStyle name="Normal 2 50 7 14 2" xfId="6151"/>
    <cellStyle name="Normal 2 50 7 15" xfId="6152"/>
    <cellStyle name="Normal 2 50 7 2" xfId="6153"/>
    <cellStyle name="Normal 2 50 7 2 2" xfId="6154"/>
    <cellStyle name="Normal 2 50 7 3" xfId="6155"/>
    <cellStyle name="Normal 2 50 7 3 2" xfId="6156"/>
    <cellStyle name="Normal 2 50 7 4" xfId="6157"/>
    <cellStyle name="Normal 2 50 7 4 2" xfId="6158"/>
    <cellStyle name="Normal 2 50 7 5" xfId="6159"/>
    <cellStyle name="Normal 2 50 7 5 2" xfId="6160"/>
    <cellStyle name="Normal 2 50 7 6" xfId="6161"/>
    <cellStyle name="Normal 2 50 7 6 2" xfId="6162"/>
    <cellStyle name="Normal 2 50 7 7" xfId="6163"/>
    <cellStyle name="Normal 2 50 7 7 2" xfId="6164"/>
    <cellStyle name="Normal 2 50 7 8" xfId="6165"/>
    <cellStyle name="Normal 2 50 7 8 2" xfId="6166"/>
    <cellStyle name="Normal 2 50 7 9" xfId="6167"/>
    <cellStyle name="Normal 2 50 7 9 2" xfId="6168"/>
    <cellStyle name="Normal 2 50 8" xfId="6169"/>
    <cellStyle name="Normal 2 50 8 10" xfId="6170"/>
    <cellStyle name="Normal 2 50 8 10 2" xfId="6171"/>
    <cellStyle name="Normal 2 50 8 11" xfId="6172"/>
    <cellStyle name="Normal 2 50 8 11 2" xfId="6173"/>
    <cellStyle name="Normal 2 50 8 12" xfId="6174"/>
    <cellStyle name="Normal 2 50 8 12 2" xfId="6175"/>
    <cellStyle name="Normal 2 50 8 13" xfId="6176"/>
    <cellStyle name="Normal 2 50 8 13 2" xfId="6177"/>
    <cellStyle name="Normal 2 50 8 14" xfId="6178"/>
    <cellStyle name="Normal 2 50 8 14 2" xfId="6179"/>
    <cellStyle name="Normal 2 50 8 15" xfId="6180"/>
    <cellStyle name="Normal 2 50 8 2" xfId="6181"/>
    <cellStyle name="Normal 2 50 8 2 2" xfId="6182"/>
    <cellStyle name="Normal 2 50 8 3" xfId="6183"/>
    <cellStyle name="Normal 2 50 8 3 2" xfId="6184"/>
    <cellStyle name="Normal 2 50 8 4" xfId="6185"/>
    <cellStyle name="Normal 2 50 8 4 2" xfId="6186"/>
    <cellStyle name="Normal 2 50 8 5" xfId="6187"/>
    <cellStyle name="Normal 2 50 8 5 2" xfId="6188"/>
    <cellStyle name="Normal 2 50 8 6" xfId="6189"/>
    <cellStyle name="Normal 2 50 8 6 2" xfId="6190"/>
    <cellStyle name="Normal 2 50 8 7" xfId="6191"/>
    <cellStyle name="Normal 2 50 8 7 2" xfId="6192"/>
    <cellStyle name="Normal 2 50 8 8" xfId="6193"/>
    <cellStyle name="Normal 2 50 8 8 2" xfId="6194"/>
    <cellStyle name="Normal 2 50 8 9" xfId="6195"/>
    <cellStyle name="Normal 2 50 8 9 2" xfId="6196"/>
    <cellStyle name="Normal 2 50 9" xfId="6197"/>
    <cellStyle name="Normal 2 50 9 10" xfId="6198"/>
    <cellStyle name="Normal 2 50 9 10 2" xfId="6199"/>
    <cellStyle name="Normal 2 50 9 11" xfId="6200"/>
    <cellStyle name="Normal 2 50 9 11 2" xfId="6201"/>
    <cellStyle name="Normal 2 50 9 12" xfId="6202"/>
    <cellStyle name="Normal 2 50 9 12 2" xfId="6203"/>
    <cellStyle name="Normal 2 50 9 13" xfId="6204"/>
    <cellStyle name="Normal 2 50 9 13 2" xfId="6205"/>
    <cellStyle name="Normal 2 50 9 14" xfId="6206"/>
    <cellStyle name="Normal 2 50 9 14 2" xfId="6207"/>
    <cellStyle name="Normal 2 50 9 15" xfId="6208"/>
    <cellStyle name="Normal 2 50 9 2" xfId="6209"/>
    <cellStyle name="Normal 2 50 9 2 2" xfId="6210"/>
    <cellStyle name="Normal 2 50 9 3" xfId="6211"/>
    <cellStyle name="Normal 2 50 9 3 2" xfId="6212"/>
    <cellStyle name="Normal 2 50 9 4" xfId="6213"/>
    <cellStyle name="Normal 2 50 9 4 2" xfId="6214"/>
    <cellStyle name="Normal 2 50 9 5" xfId="6215"/>
    <cellStyle name="Normal 2 50 9 5 2" xfId="6216"/>
    <cellStyle name="Normal 2 50 9 6" xfId="6217"/>
    <cellStyle name="Normal 2 50 9 6 2" xfId="6218"/>
    <cellStyle name="Normal 2 50 9 7" xfId="6219"/>
    <cellStyle name="Normal 2 50 9 7 2" xfId="6220"/>
    <cellStyle name="Normal 2 50 9 8" xfId="6221"/>
    <cellStyle name="Normal 2 50 9 8 2" xfId="6222"/>
    <cellStyle name="Normal 2 50 9 9" xfId="6223"/>
    <cellStyle name="Normal 2 50 9 9 2" xfId="6224"/>
    <cellStyle name="Normal 2 51" xfId="6225"/>
    <cellStyle name="Normal 2 51 10" xfId="6226"/>
    <cellStyle name="Normal 2 51 10 10" xfId="6227"/>
    <cellStyle name="Normal 2 51 10 10 2" xfId="6228"/>
    <cellStyle name="Normal 2 51 10 11" xfId="6229"/>
    <cellStyle name="Normal 2 51 10 11 2" xfId="6230"/>
    <cellStyle name="Normal 2 51 10 12" xfId="6231"/>
    <cellStyle name="Normal 2 51 10 12 2" xfId="6232"/>
    <cellStyle name="Normal 2 51 10 13" xfId="6233"/>
    <cellStyle name="Normal 2 51 10 13 2" xfId="6234"/>
    <cellStyle name="Normal 2 51 10 14" xfId="6235"/>
    <cellStyle name="Normal 2 51 10 14 2" xfId="6236"/>
    <cellStyle name="Normal 2 51 10 15" xfId="6237"/>
    <cellStyle name="Normal 2 51 10 2" xfId="6238"/>
    <cellStyle name="Normal 2 51 10 2 2" xfId="6239"/>
    <cellStyle name="Normal 2 51 10 3" xfId="6240"/>
    <cellStyle name="Normal 2 51 10 3 2" xfId="6241"/>
    <cellStyle name="Normal 2 51 10 4" xfId="6242"/>
    <cellStyle name="Normal 2 51 10 4 2" xfId="6243"/>
    <cellStyle name="Normal 2 51 10 5" xfId="6244"/>
    <cellStyle name="Normal 2 51 10 5 2" xfId="6245"/>
    <cellStyle name="Normal 2 51 10 6" xfId="6246"/>
    <cellStyle name="Normal 2 51 10 6 2" xfId="6247"/>
    <cellStyle name="Normal 2 51 10 7" xfId="6248"/>
    <cellStyle name="Normal 2 51 10 7 2" xfId="6249"/>
    <cellStyle name="Normal 2 51 10 8" xfId="6250"/>
    <cellStyle name="Normal 2 51 10 8 2" xfId="6251"/>
    <cellStyle name="Normal 2 51 10 9" xfId="6252"/>
    <cellStyle name="Normal 2 51 10 9 2" xfId="6253"/>
    <cellStyle name="Normal 2 51 11" xfId="6254"/>
    <cellStyle name="Normal 2 51 11 2" xfId="6255"/>
    <cellStyle name="Normal 2 51 12" xfId="6256"/>
    <cellStyle name="Normal 2 51 12 2" xfId="6257"/>
    <cellStyle name="Normal 2 51 13" xfId="6258"/>
    <cellStyle name="Normal 2 51 13 2" xfId="6259"/>
    <cellStyle name="Normal 2 51 14" xfId="6260"/>
    <cellStyle name="Normal 2 51 14 2" xfId="6261"/>
    <cellStyle name="Normal 2 51 15" xfId="6262"/>
    <cellStyle name="Normal 2 51 15 2" xfId="6263"/>
    <cellStyle name="Normal 2 51 16" xfId="6264"/>
    <cellStyle name="Normal 2 51 16 2" xfId="6265"/>
    <cellStyle name="Normal 2 51 17" xfId="6266"/>
    <cellStyle name="Normal 2 51 17 2" xfId="6267"/>
    <cellStyle name="Normal 2 51 18" xfId="6268"/>
    <cellStyle name="Normal 2 51 18 2" xfId="6269"/>
    <cellStyle name="Normal 2 51 19" xfId="6270"/>
    <cellStyle name="Normal 2 51 19 2" xfId="6271"/>
    <cellStyle name="Normal 2 51 2" xfId="6272"/>
    <cellStyle name="Normal 2 51 2 10" xfId="6273"/>
    <cellStyle name="Normal 2 51 2 10 2" xfId="6274"/>
    <cellStyle name="Normal 2 51 2 11" xfId="6275"/>
    <cellStyle name="Normal 2 51 2 11 2" xfId="6276"/>
    <cellStyle name="Normal 2 51 2 12" xfId="6277"/>
    <cellStyle name="Normal 2 51 2 12 2" xfId="6278"/>
    <cellStyle name="Normal 2 51 2 13" xfId="6279"/>
    <cellStyle name="Normal 2 51 2 13 2" xfId="6280"/>
    <cellStyle name="Normal 2 51 2 14" xfId="6281"/>
    <cellStyle name="Normal 2 51 2 14 2" xfId="6282"/>
    <cellStyle name="Normal 2 51 2 15" xfId="6283"/>
    <cellStyle name="Normal 2 51 2 15 2" xfId="6284"/>
    <cellStyle name="Normal 2 51 2 16" xfId="6285"/>
    <cellStyle name="Normal 2 51 2 2" xfId="6286"/>
    <cellStyle name="Normal 2 51 2 2 10" xfId="6287"/>
    <cellStyle name="Normal 2 51 2 2 10 2" xfId="6288"/>
    <cellStyle name="Normal 2 51 2 2 11" xfId="6289"/>
    <cellStyle name="Normal 2 51 2 2 11 2" xfId="6290"/>
    <cellStyle name="Normal 2 51 2 2 12" xfId="6291"/>
    <cellStyle name="Normal 2 51 2 2 12 2" xfId="6292"/>
    <cellStyle name="Normal 2 51 2 2 13" xfId="6293"/>
    <cellStyle name="Normal 2 51 2 2 13 2" xfId="6294"/>
    <cellStyle name="Normal 2 51 2 2 14" xfId="6295"/>
    <cellStyle name="Normal 2 51 2 2 14 2" xfId="6296"/>
    <cellStyle name="Normal 2 51 2 2 15" xfId="6297"/>
    <cellStyle name="Normal 2 51 2 2 2" xfId="6298"/>
    <cellStyle name="Normal 2 51 2 2 2 2" xfId="6299"/>
    <cellStyle name="Normal 2 51 2 2 3" xfId="6300"/>
    <cellStyle name="Normal 2 51 2 2 3 2" xfId="6301"/>
    <cellStyle name="Normal 2 51 2 2 4" xfId="6302"/>
    <cellStyle name="Normal 2 51 2 2 4 2" xfId="6303"/>
    <cellStyle name="Normal 2 51 2 2 5" xfId="6304"/>
    <cellStyle name="Normal 2 51 2 2 5 2" xfId="6305"/>
    <cellStyle name="Normal 2 51 2 2 6" xfId="6306"/>
    <cellStyle name="Normal 2 51 2 2 6 2" xfId="6307"/>
    <cellStyle name="Normal 2 51 2 2 7" xfId="6308"/>
    <cellStyle name="Normal 2 51 2 2 7 2" xfId="6309"/>
    <cellStyle name="Normal 2 51 2 2 8" xfId="6310"/>
    <cellStyle name="Normal 2 51 2 2 8 2" xfId="6311"/>
    <cellStyle name="Normal 2 51 2 2 9" xfId="6312"/>
    <cellStyle name="Normal 2 51 2 2 9 2" xfId="6313"/>
    <cellStyle name="Normal 2 51 2 3" xfId="6314"/>
    <cellStyle name="Normal 2 51 2 3 2" xfId="6315"/>
    <cellStyle name="Normal 2 51 2 4" xfId="6316"/>
    <cellStyle name="Normal 2 51 2 4 2" xfId="6317"/>
    <cellStyle name="Normal 2 51 2 5" xfId="6318"/>
    <cellStyle name="Normal 2 51 2 5 2" xfId="6319"/>
    <cellStyle name="Normal 2 51 2 6" xfId="6320"/>
    <cellStyle name="Normal 2 51 2 6 2" xfId="6321"/>
    <cellStyle name="Normal 2 51 2 7" xfId="6322"/>
    <cellStyle name="Normal 2 51 2 7 2" xfId="6323"/>
    <cellStyle name="Normal 2 51 2 8" xfId="6324"/>
    <cellStyle name="Normal 2 51 2 8 2" xfId="6325"/>
    <cellStyle name="Normal 2 51 2 9" xfId="6326"/>
    <cellStyle name="Normal 2 51 2 9 2" xfId="6327"/>
    <cellStyle name="Normal 2 51 20" xfId="6328"/>
    <cellStyle name="Normal 2 51 20 2" xfId="6329"/>
    <cellStyle name="Normal 2 51 21" xfId="6330"/>
    <cellStyle name="Normal 2 51 21 2" xfId="6331"/>
    <cellStyle name="Normal 2 51 22" xfId="6332"/>
    <cellStyle name="Normal 2 51 22 2" xfId="6333"/>
    <cellStyle name="Normal 2 51 23" xfId="6334"/>
    <cellStyle name="Normal 2 51 23 2" xfId="6335"/>
    <cellStyle name="Normal 2 51 24" xfId="6336"/>
    <cellStyle name="Normal 2 51 3" xfId="6337"/>
    <cellStyle name="Normal 2 51 3 10" xfId="6338"/>
    <cellStyle name="Normal 2 51 3 10 2" xfId="6339"/>
    <cellStyle name="Normal 2 51 3 11" xfId="6340"/>
    <cellStyle name="Normal 2 51 3 11 2" xfId="6341"/>
    <cellStyle name="Normal 2 51 3 12" xfId="6342"/>
    <cellStyle name="Normal 2 51 3 12 2" xfId="6343"/>
    <cellStyle name="Normal 2 51 3 13" xfId="6344"/>
    <cellStyle name="Normal 2 51 3 13 2" xfId="6345"/>
    <cellStyle name="Normal 2 51 3 14" xfId="6346"/>
    <cellStyle name="Normal 2 51 3 14 2" xfId="6347"/>
    <cellStyle name="Normal 2 51 3 15" xfId="6348"/>
    <cellStyle name="Normal 2 51 3 15 2" xfId="6349"/>
    <cellStyle name="Normal 2 51 3 16" xfId="6350"/>
    <cellStyle name="Normal 2 51 3 2" xfId="6351"/>
    <cellStyle name="Normal 2 51 3 2 10" xfId="6352"/>
    <cellStyle name="Normal 2 51 3 2 10 2" xfId="6353"/>
    <cellStyle name="Normal 2 51 3 2 11" xfId="6354"/>
    <cellStyle name="Normal 2 51 3 2 11 2" xfId="6355"/>
    <cellStyle name="Normal 2 51 3 2 12" xfId="6356"/>
    <cellStyle name="Normal 2 51 3 2 12 2" xfId="6357"/>
    <cellStyle name="Normal 2 51 3 2 13" xfId="6358"/>
    <cellStyle name="Normal 2 51 3 2 13 2" xfId="6359"/>
    <cellStyle name="Normal 2 51 3 2 14" xfId="6360"/>
    <cellStyle name="Normal 2 51 3 2 14 2" xfId="6361"/>
    <cellStyle name="Normal 2 51 3 2 15" xfId="6362"/>
    <cellStyle name="Normal 2 51 3 2 2" xfId="6363"/>
    <cellStyle name="Normal 2 51 3 2 2 2" xfId="6364"/>
    <cellStyle name="Normal 2 51 3 2 3" xfId="6365"/>
    <cellStyle name="Normal 2 51 3 2 3 2" xfId="6366"/>
    <cellStyle name="Normal 2 51 3 2 4" xfId="6367"/>
    <cellStyle name="Normal 2 51 3 2 4 2" xfId="6368"/>
    <cellStyle name="Normal 2 51 3 2 5" xfId="6369"/>
    <cellStyle name="Normal 2 51 3 2 5 2" xfId="6370"/>
    <cellStyle name="Normal 2 51 3 2 6" xfId="6371"/>
    <cellStyle name="Normal 2 51 3 2 6 2" xfId="6372"/>
    <cellStyle name="Normal 2 51 3 2 7" xfId="6373"/>
    <cellStyle name="Normal 2 51 3 2 7 2" xfId="6374"/>
    <cellStyle name="Normal 2 51 3 2 8" xfId="6375"/>
    <cellStyle name="Normal 2 51 3 2 8 2" xfId="6376"/>
    <cellStyle name="Normal 2 51 3 2 9" xfId="6377"/>
    <cellStyle name="Normal 2 51 3 2 9 2" xfId="6378"/>
    <cellStyle name="Normal 2 51 3 3" xfId="6379"/>
    <cellStyle name="Normal 2 51 3 3 2" xfId="6380"/>
    <cellStyle name="Normal 2 51 3 4" xfId="6381"/>
    <cellStyle name="Normal 2 51 3 4 2" xfId="6382"/>
    <cellStyle name="Normal 2 51 3 5" xfId="6383"/>
    <cellStyle name="Normal 2 51 3 5 2" xfId="6384"/>
    <cellStyle name="Normal 2 51 3 6" xfId="6385"/>
    <cellStyle name="Normal 2 51 3 6 2" xfId="6386"/>
    <cellStyle name="Normal 2 51 3 7" xfId="6387"/>
    <cellStyle name="Normal 2 51 3 7 2" xfId="6388"/>
    <cellStyle name="Normal 2 51 3 8" xfId="6389"/>
    <cellStyle name="Normal 2 51 3 8 2" xfId="6390"/>
    <cellStyle name="Normal 2 51 3 9" xfId="6391"/>
    <cellStyle name="Normal 2 51 3 9 2" xfId="6392"/>
    <cellStyle name="Normal 2 51 4" xfId="6393"/>
    <cellStyle name="Normal 2 51 4 10" xfId="6394"/>
    <cellStyle name="Normal 2 51 4 10 2" xfId="6395"/>
    <cellStyle name="Normal 2 51 4 11" xfId="6396"/>
    <cellStyle name="Normal 2 51 4 11 2" xfId="6397"/>
    <cellStyle name="Normal 2 51 4 12" xfId="6398"/>
    <cellStyle name="Normal 2 51 4 12 2" xfId="6399"/>
    <cellStyle name="Normal 2 51 4 13" xfId="6400"/>
    <cellStyle name="Normal 2 51 4 13 2" xfId="6401"/>
    <cellStyle name="Normal 2 51 4 14" xfId="6402"/>
    <cellStyle name="Normal 2 51 4 14 2" xfId="6403"/>
    <cellStyle name="Normal 2 51 4 15" xfId="6404"/>
    <cellStyle name="Normal 2 51 4 15 2" xfId="6405"/>
    <cellStyle name="Normal 2 51 4 16" xfId="6406"/>
    <cellStyle name="Normal 2 51 4 2" xfId="6407"/>
    <cellStyle name="Normal 2 51 4 2 10" xfId="6408"/>
    <cellStyle name="Normal 2 51 4 2 10 2" xfId="6409"/>
    <cellStyle name="Normal 2 51 4 2 11" xfId="6410"/>
    <cellStyle name="Normal 2 51 4 2 11 2" xfId="6411"/>
    <cellStyle name="Normal 2 51 4 2 12" xfId="6412"/>
    <cellStyle name="Normal 2 51 4 2 12 2" xfId="6413"/>
    <cellStyle name="Normal 2 51 4 2 13" xfId="6414"/>
    <cellStyle name="Normal 2 51 4 2 13 2" xfId="6415"/>
    <cellStyle name="Normal 2 51 4 2 14" xfId="6416"/>
    <cellStyle name="Normal 2 51 4 2 14 2" xfId="6417"/>
    <cellStyle name="Normal 2 51 4 2 15" xfId="6418"/>
    <cellStyle name="Normal 2 51 4 2 2" xfId="6419"/>
    <cellStyle name="Normal 2 51 4 2 2 2" xfId="6420"/>
    <cellStyle name="Normal 2 51 4 2 3" xfId="6421"/>
    <cellStyle name="Normal 2 51 4 2 3 2" xfId="6422"/>
    <cellStyle name="Normal 2 51 4 2 4" xfId="6423"/>
    <cellStyle name="Normal 2 51 4 2 4 2" xfId="6424"/>
    <cellStyle name="Normal 2 51 4 2 5" xfId="6425"/>
    <cellStyle name="Normal 2 51 4 2 5 2" xfId="6426"/>
    <cellStyle name="Normal 2 51 4 2 6" xfId="6427"/>
    <cellStyle name="Normal 2 51 4 2 6 2" xfId="6428"/>
    <cellStyle name="Normal 2 51 4 2 7" xfId="6429"/>
    <cellStyle name="Normal 2 51 4 2 7 2" xfId="6430"/>
    <cellStyle name="Normal 2 51 4 2 8" xfId="6431"/>
    <cellStyle name="Normal 2 51 4 2 8 2" xfId="6432"/>
    <cellStyle name="Normal 2 51 4 2 9" xfId="6433"/>
    <cellStyle name="Normal 2 51 4 2 9 2" xfId="6434"/>
    <cellStyle name="Normal 2 51 4 3" xfId="6435"/>
    <cellStyle name="Normal 2 51 4 3 2" xfId="6436"/>
    <cellStyle name="Normal 2 51 4 4" xfId="6437"/>
    <cellStyle name="Normal 2 51 4 4 2" xfId="6438"/>
    <cellStyle name="Normal 2 51 4 5" xfId="6439"/>
    <cellStyle name="Normal 2 51 4 5 2" xfId="6440"/>
    <cellStyle name="Normal 2 51 4 6" xfId="6441"/>
    <cellStyle name="Normal 2 51 4 6 2" xfId="6442"/>
    <cellStyle name="Normal 2 51 4 7" xfId="6443"/>
    <cellStyle name="Normal 2 51 4 7 2" xfId="6444"/>
    <cellStyle name="Normal 2 51 4 8" xfId="6445"/>
    <cellStyle name="Normal 2 51 4 8 2" xfId="6446"/>
    <cellStyle name="Normal 2 51 4 9" xfId="6447"/>
    <cellStyle name="Normal 2 51 4 9 2" xfId="6448"/>
    <cellStyle name="Normal 2 51 5" xfId="6449"/>
    <cellStyle name="Normal 2 51 5 10" xfId="6450"/>
    <cellStyle name="Normal 2 51 5 10 2" xfId="6451"/>
    <cellStyle name="Normal 2 51 5 11" xfId="6452"/>
    <cellStyle name="Normal 2 51 5 11 2" xfId="6453"/>
    <cellStyle name="Normal 2 51 5 12" xfId="6454"/>
    <cellStyle name="Normal 2 51 5 12 2" xfId="6455"/>
    <cellStyle name="Normal 2 51 5 13" xfId="6456"/>
    <cellStyle name="Normal 2 51 5 13 2" xfId="6457"/>
    <cellStyle name="Normal 2 51 5 14" xfId="6458"/>
    <cellStyle name="Normal 2 51 5 14 2" xfId="6459"/>
    <cellStyle name="Normal 2 51 5 15" xfId="6460"/>
    <cellStyle name="Normal 2 51 5 2" xfId="6461"/>
    <cellStyle name="Normal 2 51 5 2 2" xfId="6462"/>
    <cellStyle name="Normal 2 51 5 3" xfId="6463"/>
    <cellStyle name="Normal 2 51 5 3 2" xfId="6464"/>
    <cellStyle name="Normal 2 51 5 4" xfId="6465"/>
    <cellStyle name="Normal 2 51 5 4 2" xfId="6466"/>
    <cellStyle name="Normal 2 51 5 5" xfId="6467"/>
    <cellStyle name="Normal 2 51 5 5 2" xfId="6468"/>
    <cellStyle name="Normal 2 51 5 6" xfId="6469"/>
    <cellStyle name="Normal 2 51 5 6 2" xfId="6470"/>
    <cellStyle name="Normal 2 51 5 7" xfId="6471"/>
    <cellStyle name="Normal 2 51 5 7 2" xfId="6472"/>
    <cellStyle name="Normal 2 51 5 8" xfId="6473"/>
    <cellStyle name="Normal 2 51 5 8 2" xfId="6474"/>
    <cellStyle name="Normal 2 51 5 9" xfId="6475"/>
    <cellStyle name="Normal 2 51 5 9 2" xfId="6476"/>
    <cellStyle name="Normal 2 51 6" xfId="6477"/>
    <cellStyle name="Normal 2 51 6 10" xfId="6478"/>
    <cellStyle name="Normal 2 51 6 10 2" xfId="6479"/>
    <cellStyle name="Normal 2 51 6 11" xfId="6480"/>
    <cellStyle name="Normal 2 51 6 11 2" xfId="6481"/>
    <cellStyle name="Normal 2 51 6 12" xfId="6482"/>
    <cellStyle name="Normal 2 51 6 12 2" xfId="6483"/>
    <cellStyle name="Normal 2 51 6 13" xfId="6484"/>
    <cellStyle name="Normal 2 51 6 13 2" xfId="6485"/>
    <cellStyle name="Normal 2 51 6 14" xfId="6486"/>
    <cellStyle name="Normal 2 51 6 14 2" xfId="6487"/>
    <cellStyle name="Normal 2 51 6 15" xfId="6488"/>
    <cellStyle name="Normal 2 51 6 2" xfId="6489"/>
    <cellStyle name="Normal 2 51 6 2 2" xfId="6490"/>
    <cellStyle name="Normal 2 51 6 3" xfId="6491"/>
    <cellStyle name="Normal 2 51 6 3 2" xfId="6492"/>
    <cellStyle name="Normal 2 51 6 4" xfId="6493"/>
    <cellStyle name="Normal 2 51 6 4 2" xfId="6494"/>
    <cellStyle name="Normal 2 51 6 5" xfId="6495"/>
    <cellStyle name="Normal 2 51 6 5 2" xfId="6496"/>
    <cellStyle name="Normal 2 51 6 6" xfId="6497"/>
    <cellStyle name="Normal 2 51 6 6 2" xfId="6498"/>
    <cellStyle name="Normal 2 51 6 7" xfId="6499"/>
    <cellStyle name="Normal 2 51 6 7 2" xfId="6500"/>
    <cellStyle name="Normal 2 51 6 8" xfId="6501"/>
    <cellStyle name="Normal 2 51 6 8 2" xfId="6502"/>
    <cellStyle name="Normal 2 51 6 9" xfId="6503"/>
    <cellStyle name="Normal 2 51 6 9 2" xfId="6504"/>
    <cellStyle name="Normal 2 51 7" xfId="6505"/>
    <cellStyle name="Normal 2 51 7 10" xfId="6506"/>
    <cellStyle name="Normal 2 51 7 10 2" xfId="6507"/>
    <cellStyle name="Normal 2 51 7 11" xfId="6508"/>
    <cellStyle name="Normal 2 51 7 11 2" xfId="6509"/>
    <cellStyle name="Normal 2 51 7 12" xfId="6510"/>
    <cellStyle name="Normal 2 51 7 12 2" xfId="6511"/>
    <cellStyle name="Normal 2 51 7 13" xfId="6512"/>
    <cellStyle name="Normal 2 51 7 13 2" xfId="6513"/>
    <cellStyle name="Normal 2 51 7 14" xfId="6514"/>
    <cellStyle name="Normal 2 51 7 14 2" xfId="6515"/>
    <cellStyle name="Normal 2 51 7 15" xfId="6516"/>
    <cellStyle name="Normal 2 51 7 2" xfId="6517"/>
    <cellStyle name="Normal 2 51 7 2 2" xfId="6518"/>
    <cellStyle name="Normal 2 51 7 3" xfId="6519"/>
    <cellStyle name="Normal 2 51 7 3 2" xfId="6520"/>
    <cellStyle name="Normal 2 51 7 4" xfId="6521"/>
    <cellStyle name="Normal 2 51 7 4 2" xfId="6522"/>
    <cellStyle name="Normal 2 51 7 5" xfId="6523"/>
    <cellStyle name="Normal 2 51 7 5 2" xfId="6524"/>
    <cellStyle name="Normal 2 51 7 6" xfId="6525"/>
    <cellStyle name="Normal 2 51 7 6 2" xfId="6526"/>
    <cellStyle name="Normal 2 51 7 7" xfId="6527"/>
    <cellStyle name="Normal 2 51 7 7 2" xfId="6528"/>
    <cellStyle name="Normal 2 51 7 8" xfId="6529"/>
    <cellStyle name="Normal 2 51 7 8 2" xfId="6530"/>
    <cellStyle name="Normal 2 51 7 9" xfId="6531"/>
    <cellStyle name="Normal 2 51 7 9 2" xfId="6532"/>
    <cellStyle name="Normal 2 51 8" xfId="6533"/>
    <cellStyle name="Normal 2 51 8 10" xfId="6534"/>
    <cellStyle name="Normal 2 51 8 10 2" xfId="6535"/>
    <cellStyle name="Normal 2 51 8 11" xfId="6536"/>
    <cellStyle name="Normal 2 51 8 11 2" xfId="6537"/>
    <cellStyle name="Normal 2 51 8 12" xfId="6538"/>
    <cellStyle name="Normal 2 51 8 12 2" xfId="6539"/>
    <cellStyle name="Normal 2 51 8 13" xfId="6540"/>
    <cellStyle name="Normal 2 51 8 13 2" xfId="6541"/>
    <cellStyle name="Normal 2 51 8 14" xfId="6542"/>
    <cellStyle name="Normal 2 51 8 14 2" xfId="6543"/>
    <cellStyle name="Normal 2 51 8 15" xfId="6544"/>
    <cellStyle name="Normal 2 51 8 2" xfId="6545"/>
    <cellStyle name="Normal 2 51 8 2 2" xfId="6546"/>
    <cellStyle name="Normal 2 51 8 3" xfId="6547"/>
    <cellStyle name="Normal 2 51 8 3 2" xfId="6548"/>
    <cellStyle name="Normal 2 51 8 4" xfId="6549"/>
    <cellStyle name="Normal 2 51 8 4 2" xfId="6550"/>
    <cellStyle name="Normal 2 51 8 5" xfId="6551"/>
    <cellStyle name="Normal 2 51 8 5 2" xfId="6552"/>
    <cellStyle name="Normal 2 51 8 6" xfId="6553"/>
    <cellStyle name="Normal 2 51 8 6 2" xfId="6554"/>
    <cellStyle name="Normal 2 51 8 7" xfId="6555"/>
    <cellStyle name="Normal 2 51 8 7 2" xfId="6556"/>
    <cellStyle name="Normal 2 51 8 8" xfId="6557"/>
    <cellStyle name="Normal 2 51 8 8 2" xfId="6558"/>
    <cellStyle name="Normal 2 51 8 9" xfId="6559"/>
    <cellStyle name="Normal 2 51 8 9 2" xfId="6560"/>
    <cellStyle name="Normal 2 51 9" xfId="6561"/>
    <cellStyle name="Normal 2 51 9 10" xfId="6562"/>
    <cellStyle name="Normal 2 51 9 10 2" xfId="6563"/>
    <cellStyle name="Normal 2 51 9 11" xfId="6564"/>
    <cellStyle name="Normal 2 51 9 11 2" xfId="6565"/>
    <cellStyle name="Normal 2 51 9 12" xfId="6566"/>
    <cellStyle name="Normal 2 51 9 12 2" xfId="6567"/>
    <cellStyle name="Normal 2 51 9 13" xfId="6568"/>
    <cellStyle name="Normal 2 51 9 13 2" xfId="6569"/>
    <cellStyle name="Normal 2 51 9 14" xfId="6570"/>
    <cellStyle name="Normal 2 51 9 14 2" xfId="6571"/>
    <cellStyle name="Normal 2 51 9 15" xfId="6572"/>
    <cellStyle name="Normal 2 51 9 2" xfId="6573"/>
    <cellStyle name="Normal 2 51 9 2 2" xfId="6574"/>
    <cellStyle name="Normal 2 51 9 3" xfId="6575"/>
    <cellStyle name="Normal 2 51 9 3 2" xfId="6576"/>
    <cellStyle name="Normal 2 51 9 4" xfId="6577"/>
    <cellStyle name="Normal 2 51 9 4 2" xfId="6578"/>
    <cellStyle name="Normal 2 51 9 5" xfId="6579"/>
    <cellStyle name="Normal 2 51 9 5 2" xfId="6580"/>
    <cellStyle name="Normal 2 51 9 6" xfId="6581"/>
    <cellStyle name="Normal 2 51 9 6 2" xfId="6582"/>
    <cellStyle name="Normal 2 51 9 7" xfId="6583"/>
    <cellStyle name="Normal 2 51 9 7 2" xfId="6584"/>
    <cellStyle name="Normal 2 51 9 8" xfId="6585"/>
    <cellStyle name="Normal 2 51 9 8 2" xfId="6586"/>
    <cellStyle name="Normal 2 51 9 9" xfId="6587"/>
    <cellStyle name="Normal 2 51 9 9 2" xfId="6588"/>
    <cellStyle name="Normal 2 52" xfId="6589"/>
    <cellStyle name="Normal 2 52 10" xfId="6590"/>
    <cellStyle name="Normal 2 52 10 10" xfId="6591"/>
    <cellStyle name="Normal 2 52 10 10 2" xfId="6592"/>
    <cellStyle name="Normal 2 52 10 11" xfId="6593"/>
    <cellStyle name="Normal 2 52 10 11 2" xfId="6594"/>
    <cellStyle name="Normal 2 52 10 12" xfId="6595"/>
    <cellStyle name="Normal 2 52 10 12 2" xfId="6596"/>
    <cellStyle name="Normal 2 52 10 13" xfId="6597"/>
    <cellStyle name="Normal 2 52 10 13 2" xfId="6598"/>
    <cellStyle name="Normal 2 52 10 14" xfId="6599"/>
    <cellStyle name="Normal 2 52 10 14 2" xfId="6600"/>
    <cellStyle name="Normal 2 52 10 15" xfId="6601"/>
    <cellStyle name="Normal 2 52 10 2" xfId="6602"/>
    <cellStyle name="Normal 2 52 10 2 2" xfId="6603"/>
    <cellStyle name="Normal 2 52 10 3" xfId="6604"/>
    <cellStyle name="Normal 2 52 10 3 2" xfId="6605"/>
    <cellStyle name="Normal 2 52 10 4" xfId="6606"/>
    <cellStyle name="Normal 2 52 10 4 2" xfId="6607"/>
    <cellStyle name="Normal 2 52 10 5" xfId="6608"/>
    <cellStyle name="Normal 2 52 10 5 2" xfId="6609"/>
    <cellStyle name="Normal 2 52 10 6" xfId="6610"/>
    <cellStyle name="Normal 2 52 10 6 2" xfId="6611"/>
    <cellStyle name="Normal 2 52 10 7" xfId="6612"/>
    <cellStyle name="Normal 2 52 10 7 2" xfId="6613"/>
    <cellStyle name="Normal 2 52 10 8" xfId="6614"/>
    <cellStyle name="Normal 2 52 10 8 2" xfId="6615"/>
    <cellStyle name="Normal 2 52 10 9" xfId="6616"/>
    <cellStyle name="Normal 2 52 10 9 2" xfId="6617"/>
    <cellStyle name="Normal 2 52 11" xfId="6618"/>
    <cellStyle name="Normal 2 52 11 2" xfId="6619"/>
    <cellStyle name="Normal 2 52 12" xfId="6620"/>
    <cellStyle name="Normal 2 52 12 2" xfId="6621"/>
    <cellStyle name="Normal 2 52 13" xfId="6622"/>
    <cellStyle name="Normal 2 52 13 2" xfId="6623"/>
    <cellStyle name="Normal 2 52 14" xfId="6624"/>
    <cellStyle name="Normal 2 52 14 2" xfId="6625"/>
    <cellStyle name="Normal 2 52 15" xfId="6626"/>
    <cellStyle name="Normal 2 52 15 2" xfId="6627"/>
    <cellStyle name="Normal 2 52 16" xfId="6628"/>
    <cellStyle name="Normal 2 52 16 2" xfId="6629"/>
    <cellStyle name="Normal 2 52 17" xfId="6630"/>
    <cellStyle name="Normal 2 52 17 2" xfId="6631"/>
    <cellStyle name="Normal 2 52 18" xfId="6632"/>
    <cellStyle name="Normal 2 52 18 2" xfId="6633"/>
    <cellStyle name="Normal 2 52 19" xfId="6634"/>
    <cellStyle name="Normal 2 52 19 2" xfId="6635"/>
    <cellStyle name="Normal 2 52 2" xfId="6636"/>
    <cellStyle name="Normal 2 52 2 10" xfId="6637"/>
    <cellStyle name="Normal 2 52 2 10 2" xfId="6638"/>
    <cellStyle name="Normal 2 52 2 11" xfId="6639"/>
    <cellStyle name="Normal 2 52 2 11 2" xfId="6640"/>
    <cellStyle name="Normal 2 52 2 12" xfId="6641"/>
    <cellStyle name="Normal 2 52 2 12 2" xfId="6642"/>
    <cellStyle name="Normal 2 52 2 13" xfId="6643"/>
    <cellStyle name="Normal 2 52 2 13 2" xfId="6644"/>
    <cellStyle name="Normal 2 52 2 14" xfId="6645"/>
    <cellStyle name="Normal 2 52 2 14 2" xfId="6646"/>
    <cellStyle name="Normal 2 52 2 15" xfId="6647"/>
    <cellStyle name="Normal 2 52 2 15 2" xfId="6648"/>
    <cellStyle name="Normal 2 52 2 16" xfId="6649"/>
    <cellStyle name="Normal 2 52 2 2" xfId="6650"/>
    <cellStyle name="Normal 2 52 2 2 10" xfId="6651"/>
    <cellStyle name="Normal 2 52 2 2 10 2" xfId="6652"/>
    <cellStyle name="Normal 2 52 2 2 11" xfId="6653"/>
    <cellStyle name="Normal 2 52 2 2 11 2" xfId="6654"/>
    <cellStyle name="Normal 2 52 2 2 12" xfId="6655"/>
    <cellStyle name="Normal 2 52 2 2 12 2" xfId="6656"/>
    <cellStyle name="Normal 2 52 2 2 13" xfId="6657"/>
    <cellStyle name="Normal 2 52 2 2 13 2" xfId="6658"/>
    <cellStyle name="Normal 2 52 2 2 14" xfId="6659"/>
    <cellStyle name="Normal 2 52 2 2 14 2" xfId="6660"/>
    <cellStyle name="Normal 2 52 2 2 15" xfId="6661"/>
    <cellStyle name="Normal 2 52 2 2 2" xfId="6662"/>
    <cellStyle name="Normal 2 52 2 2 2 2" xfId="6663"/>
    <cellStyle name="Normal 2 52 2 2 3" xfId="6664"/>
    <cellStyle name="Normal 2 52 2 2 3 2" xfId="6665"/>
    <cellStyle name="Normal 2 52 2 2 4" xfId="6666"/>
    <cellStyle name="Normal 2 52 2 2 4 2" xfId="6667"/>
    <cellStyle name="Normal 2 52 2 2 5" xfId="6668"/>
    <cellStyle name="Normal 2 52 2 2 5 2" xfId="6669"/>
    <cellStyle name="Normal 2 52 2 2 6" xfId="6670"/>
    <cellStyle name="Normal 2 52 2 2 6 2" xfId="6671"/>
    <cellStyle name="Normal 2 52 2 2 7" xfId="6672"/>
    <cellStyle name="Normal 2 52 2 2 7 2" xfId="6673"/>
    <cellStyle name="Normal 2 52 2 2 8" xfId="6674"/>
    <cellStyle name="Normal 2 52 2 2 8 2" xfId="6675"/>
    <cellStyle name="Normal 2 52 2 2 9" xfId="6676"/>
    <cellStyle name="Normal 2 52 2 2 9 2" xfId="6677"/>
    <cellStyle name="Normal 2 52 2 3" xfId="6678"/>
    <cellStyle name="Normal 2 52 2 3 2" xfId="6679"/>
    <cellStyle name="Normal 2 52 2 4" xfId="6680"/>
    <cellStyle name="Normal 2 52 2 4 2" xfId="6681"/>
    <cellStyle name="Normal 2 52 2 5" xfId="6682"/>
    <cellStyle name="Normal 2 52 2 5 2" xfId="6683"/>
    <cellStyle name="Normal 2 52 2 6" xfId="6684"/>
    <cellStyle name="Normal 2 52 2 6 2" xfId="6685"/>
    <cellStyle name="Normal 2 52 2 7" xfId="6686"/>
    <cellStyle name="Normal 2 52 2 7 2" xfId="6687"/>
    <cellStyle name="Normal 2 52 2 8" xfId="6688"/>
    <cellStyle name="Normal 2 52 2 8 2" xfId="6689"/>
    <cellStyle name="Normal 2 52 2 9" xfId="6690"/>
    <cellStyle name="Normal 2 52 2 9 2" xfId="6691"/>
    <cellStyle name="Normal 2 52 20" xfId="6692"/>
    <cellStyle name="Normal 2 52 20 2" xfId="6693"/>
    <cellStyle name="Normal 2 52 21" xfId="6694"/>
    <cellStyle name="Normal 2 52 21 2" xfId="6695"/>
    <cellStyle name="Normal 2 52 22" xfId="6696"/>
    <cellStyle name="Normal 2 52 22 2" xfId="6697"/>
    <cellStyle name="Normal 2 52 23" xfId="6698"/>
    <cellStyle name="Normal 2 52 23 2" xfId="6699"/>
    <cellStyle name="Normal 2 52 24" xfId="6700"/>
    <cellStyle name="Normal 2 52 3" xfId="6701"/>
    <cellStyle name="Normal 2 52 3 10" xfId="6702"/>
    <cellStyle name="Normal 2 52 3 10 2" xfId="6703"/>
    <cellStyle name="Normal 2 52 3 11" xfId="6704"/>
    <cellStyle name="Normal 2 52 3 11 2" xfId="6705"/>
    <cellStyle name="Normal 2 52 3 12" xfId="6706"/>
    <cellStyle name="Normal 2 52 3 12 2" xfId="6707"/>
    <cellStyle name="Normal 2 52 3 13" xfId="6708"/>
    <cellStyle name="Normal 2 52 3 13 2" xfId="6709"/>
    <cellStyle name="Normal 2 52 3 14" xfId="6710"/>
    <cellStyle name="Normal 2 52 3 14 2" xfId="6711"/>
    <cellStyle name="Normal 2 52 3 15" xfId="6712"/>
    <cellStyle name="Normal 2 52 3 15 2" xfId="6713"/>
    <cellStyle name="Normal 2 52 3 16" xfId="6714"/>
    <cellStyle name="Normal 2 52 3 2" xfId="6715"/>
    <cellStyle name="Normal 2 52 3 2 10" xfId="6716"/>
    <cellStyle name="Normal 2 52 3 2 10 2" xfId="6717"/>
    <cellStyle name="Normal 2 52 3 2 11" xfId="6718"/>
    <cellStyle name="Normal 2 52 3 2 11 2" xfId="6719"/>
    <cellStyle name="Normal 2 52 3 2 12" xfId="6720"/>
    <cellStyle name="Normal 2 52 3 2 12 2" xfId="6721"/>
    <cellStyle name="Normal 2 52 3 2 13" xfId="6722"/>
    <cellStyle name="Normal 2 52 3 2 13 2" xfId="6723"/>
    <cellStyle name="Normal 2 52 3 2 14" xfId="6724"/>
    <cellStyle name="Normal 2 52 3 2 14 2" xfId="6725"/>
    <cellStyle name="Normal 2 52 3 2 15" xfId="6726"/>
    <cellStyle name="Normal 2 52 3 2 2" xfId="6727"/>
    <cellStyle name="Normal 2 52 3 2 2 2" xfId="6728"/>
    <cellStyle name="Normal 2 52 3 2 3" xfId="6729"/>
    <cellStyle name="Normal 2 52 3 2 3 2" xfId="6730"/>
    <cellStyle name="Normal 2 52 3 2 4" xfId="6731"/>
    <cellStyle name="Normal 2 52 3 2 4 2" xfId="6732"/>
    <cellStyle name="Normal 2 52 3 2 5" xfId="6733"/>
    <cellStyle name="Normal 2 52 3 2 5 2" xfId="6734"/>
    <cellStyle name="Normal 2 52 3 2 6" xfId="6735"/>
    <cellStyle name="Normal 2 52 3 2 6 2" xfId="6736"/>
    <cellStyle name="Normal 2 52 3 2 7" xfId="6737"/>
    <cellStyle name="Normal 2 52 3 2 7 2" xfId="6738"/>
    <cellStyle name="Normal 2 52 3 2 8" xfId="6739"/>
    <cellStyle name="Normal 2 52 3 2 8 2" xfId="6740"/>
    <cellStyle name="Normal 2 52 3 2 9" xfId="6741"/>
    <cellStyle name="Normal 2 52 3 2 9 2" xfId="6742"/>
    <cellStyle name="Normal 2 52 3 3" xfId="6743"/>
    <cellStyle name="Normal 2 52 3 3 2" xfId="6744"/>
    <cellStyle name="Normal 2 52 3 4" xfId="6745"/>
    <cellStyle name="Normal 2 52 3 4 2" xfId="6746"/>
    <cellStyle name="Normal 2 52 3 5" xfId="6747"/>
    <cellStyle name="Normal 2 52 3 5 2" xfId="6748"/>
    <cellStyle name="Normal 2 52 3 6" xfId="6749"/>
    <cellStyle name="Normal 2 52 3 6 2" xfId="6750"/>
    <cellStyle name="Normal 2 52 3 7" xfId="6751"/>
    <cellStyle name="Normal 2 52 3 7 2" xfId="6752"/>
    <cellStyle name="Normal 2 52 3 8" xfId="6753"/>
    <cellStyle name="Normal 2 52 3 8 2" xfId="6754"/>
    <cellStyle name="Normal 2 52 3 9" xfId="6755"/>
    <cellStyle name="Normal 2 52 3 9 2" xfId="6756"/>
    <cellStyle name="Normal 2 52 4" xfId="6757"/>
    <cellStyle name="Normal 2 52 4 10" xfId="6758"/>
    <cellStyle name="Normal 2 52 4 10 2" xfId="6759"/>
    <cellStyle name="Normal 2 52 4 11" xfId="6760"/>
    <cellStyle name="Normal 2 52 4 11 2" xfId="6761"/>
    <cellStyle name="Normal 2 52 4 12" xfId="6762"/>
    <cellStyle name="Normal 2 52 4 12 2" xfId="6763"/>
    <cellStyle name="Normal 2 52 4 13" xfId="6764"/>
    <cellStyle name="Normal 2 52 4 13 2" xfId="6765"/>
    <cellStyle name="Normal 2 52 4 14" xfId="6766"/>
    <cellStyle name="Normal 2 52 4 14 2" xfId="6767"/>
    <cellStyle name="Normal 2 52 4 15" xfId="6768"/>
    <cellStyle name="Normal 2 52 4 15 2" xfId="6769"/>
    <cellStyle name="Normal 2 52 4 16" xfId="6770"/>
    <cellStyle name="Normal 2 52 4 2" xfId="6771"/>
    <cellStyle name="Normal 2 52 4 2 10" xfId="6772"/>
    <cellStyle name="Normal 2 52 4 2 10 2" xfId="6773"/>
    <cellStyle name="Normal 2 52 4 2 11" xfId="6774"/>
    <cellStyle name="Normal 2 52 4 2 11 2" xfId="6775"/>
    <cellStyle name="Normal 2 52 4 2 12" xfId="6776"/>
    <cellStyle name="Normal 2 52 4 2 12 2" xfId="6777"/>
    <cellStyle name="Normal 2 52 4 2 13" xfId="6778"/>
    <cellStyle name="Normal 2 52 4 2 13 2" xfId="6779"/>
    <cellStyle name="Normal 2 52 4 2 14" xfId="6780"/>
    <cellStyle name="Normal 2 52 4 2 14 2" xfId="6781"/>
    <cellStyle name="Normal 2 52 4 2 15" xfId="6782"/>
    <cellStyle name="Normal 2 52 4 2 2" xfId="6783"/>
    <cellStyle name="Normal 2 52 4 2 2 2" xfId="6784"/>
    <cellStyle name="Normal 2 52 4 2 3" xfId="6785"/>
    <cellStyle name="Normal 2 52 4 2 3 2" xfId="6786"/>
    <cellStyle name="Normal 2 52 4 2 4" xfId="6787"/>
    <cellStyle name="Normal 2 52 4 2 4 2" xfId="6788"/>
    <cellStyle name="Normal 2 52 4 2 5" xfId="6789"/>
    <cellStyle name="Normal 2 52 4 2 5 2" xfId="6790"/>
    <cellStyle name="Normal 2 52 4 2 6" xfId="6791"/>
    <cellStyle name="Normal 2 52 4 2 6 2" xfId="6792"/>
    <cellStyle name="Normal 2 52 4 2 7" xfId="6793"/>
    <cellStyle name="Normal 2 52 4 2 7 2" xfId="6794"/>
    <cellStyle name="Normal 2 52 4 2 8" xfId="6795"/>
    <cellStyle name="Normal 2 52 4 2 8 2" xfId="6796"/>
    <cellStyle name="Normal 2 52 4 2 9" xfId="6797"/>
    <cellStyle name="Normal 2 52 4 2 9 2" xfId="6798"/>
    <cellStyle name="Normal 2 52 4 3" xfId="6799"/>
    <cellStyle name="Normal 2 52 4 3 2" xfId="6800"/>
    <cellStyle name="Normal 2 52 4 4" xfId="6801"/>
    <cellStyle name="Normal 2 52 4 4 2" xfId="6802"/>
    <cellStyle name="Normal 2 52 4 5" xfId="6803"/>
    <cellStyle name="Normal 2 52 4 5 2" xfId="6804"/>
    <cellStyle name="Normal 2 52 4 6" xfId="6805"/>
    <cellStyle name="Normal 2 52 4 6 2" xfId="6806"/>
    <cellStyle name="Normal 2 52 4 7" xfId="6807"/>
    <cellStyle name="Normal 2 52 4 7 2" xfId="6808"/>
    <cellStyle name="Normal 2 52 4 8" xfId="6809"/>
    <cellStyle name="Normal 2 52 4 8 2" xfId="6810"/>
    <cellStyle name="Normal 2 52 4 9" xfId="6811"/>
    <cellStyle name="Normal 2 52 4 9 2" xfId="6812"/>
    <cellStyle name="Normal 2 52 5" xfId="6813"/>
    <cellStyle name="Normal 2 52 5 10" xfId="6814"/>
    <cellStyle name="Normal 2 52 5 10 2" xfId="6815"/>
    <cellStyle name="Normal 2 52 5 11" xfId="6816"/>
    <cellStyle name="Normal 2 52 5 11 2" xfId="6817"/>
    <cellStyle name="Normal 2 52 5 12" xfId="6818"/>
    <cellStyle name="Normal 2 52 5 12 2" xfId="6819"/>
    <cellStyle name="Normal 2 52 5 13" xfId="6820"/>
    <cellStyle name="Normal 2 52 5 13 2" xfId="6821"/>
    <cellStyle name="Normal 2 52 5 14" xfId="6822"/>
    <cellStyle name="Normal 2 52 5 14 2" xfId="6823"/>
    <cellStyle name="Normal 2 52 5 15" xfId="6824"/>
    <cellStyle name="Normal 2 52 5 2" xfId="6825"/>
    <cellStyle name="Normal 2 52 5 2 2" xfId="6826"/>
    <cellStyle name="Normal 2 52 5 3" xfId="6827"/>
    <cellStyle name="Normal 2 52 5 3 2" xfId="6828"/>
    <cellStyle name="Normal 2 52 5 4" xfId="6829"/>
    <cellStyle name="Normal 2 52 5 4 2" xfId="6830"/>
    <cellStyle name="Normal 2 52 5 5" xfId="6831"/>
    <cellStyle name="Normal 2 52 5 5 2" xfId="6832"/>
    <cellStyle name="Normal 2 52 5 6" xfId="6833"/>
    <cellStyle name="Normal 2 52 5 6 2" xfId="6834"/>
    <cellStyle name="Normal 2 52 5 7" xfId="6835"/>
    <cellStyle name="Normal 2 52 5 7 2" xfId="6836"/>
    <cellStyle name="Normal 2 52 5 8" xfId="6837"/>
    <cellStyle name="Normal 2 52 5 8 2" xfId="6838"/>
    <cellStyle name="Normal 2 52 5 9" xfId="6839"/>
    <cellStyle name="Normal 2 52 5 9 2" xfId="6840"/>
    <cellStyle name="Normal 2 52 6" xfId="6841"/>
    <cellStyle name="Normal 2 52 6 10" xfId="6842"/>
    <cellStyle name="Normal 2 52 6 10 2" xfId="6843"/>
    <cellStyle name="Normal 2 52 6 11" xfId="6844"/>
    <cellStyle name="Normal 2 52 6 11 2" xfId="6845"/>
    <cellStyle name="Normal 2 52 6 12" xfId="6846"/>
    <cellStyle name="Normal 2 52 6 12 2" xfId="6847"/>
    <cellStyle name="Normal 2 52 6 13" xfId="6848"/>
    <cellStyle name="Normal 2 52 6 13 2" xfId="6849"/>
    <cellStyle name="Normal 2 52 6 14" xfId="6850"/>
    <cellStyle name="Normal 2 52 6 14 2" xfId="6851"/>
    <cellStyle name="Normal 2 52 6 15" xfId="6852"/>
    <cellStyle name="Normal 2 52 6 2" xfId="6853"/>
    <cellStyle name="Normal 2 52 6 2 2" xfId="6854"/>
    <cellStyle name="Normal 2 52 6 3" xfId="6855"/>
    <cellStyle name="Normal 2 52 6 3 2" xfId="6856"/>
    <cellStyle name="Normal 2 52 6 4" xfId="6857"/>
    <cellStyle name="Normal 2 52 6 4 2" xfId="6858"/>
    <cellStyle name="Normal 2 52 6 5" xfId="6859"/>
    <cellStyle name="Normal 2 52 6 5 2" xfId="6860"/>
    <cellStyle name="Normal 2 52 6 6" xfId="6861"/>
    <cellStyle name="Normal 2 52 6 6 2" xfId="6862"/>
    <cellStyle name="Normal 2 52 6 7" xfId="6863"/>
    <cellStyle name="Normal 2 52 6 7 2" xfId="6864"/>
    <cellStyle name="Normal 2 52 6 8" xfId="6865"/>
    <cellStyle name="Normal 2 52 6 8 2" xfId="6866"/>
    <cellStyle name="Normal 2 52 6 9" xfId="6867"/>
    <cellStyle name="Normal 2 52 6 9 2" xfId="6868"/>
    <cellStyle name="Normal 2 52 7" xfId="6869"/>
    <cellStyle name="Normal 2 52 7 10" xfId="6870"/>
    <cellStyle name="Normal 2 52 7 10 2" xfId="6871"/>
    <cellStyle name="Normal 2 52 7 11" xfId="6872"/>
    <cellStyle name="Normal 2 52 7 11 2" xfId="6873"/>
    <cellStyle name="Normal 2 52 7 12" xfId="6874"/>
    <cellStyle name="Normal 2 52 7 12 2" xfId="6875"/>
    <cellStyle name="Normal 2 52 7 13" xfId="6876"/>
    <cellStyle name="Normal 2 52 7 13 2" xfId="6877"/>
    <cellStyle name="Normal 2 52 7 14" xfId="6878"/>
    <cellStyle name="Normal 2 52 7 14 2" xfId="6879"/>
    <cellStyle name="Normal 2 52 7 15" xfId="6880"/>
    <cellStyle name="Normal 2 52 7 2" xfId="6881"/>
    <cellStyle name="Normal 2 52 7 2 2" xfId="6882"/>
    <cellStyle name="Normal 2 52 7 3" xfId="6883"/>
    <cellStyle name="Normal 2 52 7 3 2" xfId="6884"/>
    <cellStyle name="Normal 2 52 7 4" xfId="6885"/>
    <cellStyle name="Normal 2 52 7 4 2" xfId="6886"/>
    <cellStyle name="Normal 2 52 7 5" xfId="6887"/>
    <cellStyle name="Normal 2 52 7 5 2" xfId="6888"/>
    <cellStyle name="Normal 2 52 7 6" xfId="6889"/>
    <cellStyle name="Normal 2 52 7 6 2" xfId="6890"/>
    <cellStyle name="Normal 2 52 7 7" xfId="6891"/>
    <cellStyle name="Normal 2 52 7 7 2" xfId="6892"/>
    <cellStyle name="Normal 2 52 7 8" xfId="6893"/>
    <cellStyle name="Normal 2 52 7 8 2" xfId="6894"/>
    <cellStyle name="Normal 2 52 7 9" xfId="6895"/>
    <cellStyle name="Normal 2 52 7 9 2" xfId="6896"/>
    <cellStyle name="Normal 2 52 8" xfId="6897"/>
    <cellStyle name="Normal 2 52 8 10" xfId="6898"/>
    <cellStyle name="Normal 2 52 8 10 2" xfId="6899"/>
    <cellStyle name="Normal 2 52 8 11" xfId="6900"/>
    <cellStyle name="Normal 2 52 8 11 2" xfId="6901"/>
    <cellStyle name="Normal 2 52 8 12" xfId="6902"/>
    <cellStyle name="Normal 2 52 8 12 2" xfId="6903"/>
    <cellStyle name="Normal 2 52 8 13" xfId="6904"/>
    <cellStyle name="Normal 2 52 8 13 2" xfId="6905"/>
    <cellStyle name="Normal 2 52 8 14" xfId="6906"/>
    <cellStyle name="Normal 2 52 8 14 2" xfId="6907"/>
    <cellStyle name="Normal 2 52 8 15" xfId="6908"/>
    <cellStyle name="Normal 2 52 8 2" xfId="6909"/>
    <cellStyle name="Normal 2 52 8 2 2" xfId="6910"/>
    <cellStyle name="Normal 2 52 8 3" xfId="6911"/>
    <cellStyle name="Normal 2 52 8 3 2" xfId="6912"/>
    <cellStyle name="Normal 2 52 8 4" xfId="6913"/>
    <cellStyle name="Normal 2 52 8 4 2" xfId="6914"/>
    <cellStyle name="Normal 2 52 8 5" xfId="6915"/>
    <cellStyle name="Normal 2 52 8 5 2" xfId="6916"/>
    <cellStyle name="Normal 2 52 8 6" xfId="6917"/>
    <cellStyle name="Normal 2 52 8 6 2" xfId="6918"/>
    <cellStyle name="Normal 2 52 8 7" xfId="6919"/>
    <cellStyle name="Normal 2 52 8 7 2" xfId="6920"/>
    <cellStyle name="Normal 2 52 8 8" xfId="6921"/>
    <cellStyle name="Normal 2 52 8 8 2" xfId="6922"/>
    <cellStyle name="Normal 2 52 8 9" xfId="6923"/>
    <cellStyle name="Normal 2 52 8 9 2" xfId="6924"/>
    <cellStyle name="Normal 2 52 9" xfId="6925"/>
    <cellStyle name="Normal 2 52 9 10" xfId="6926"/>
    <cellStyle name="Normal 2 52 9 10 2" xfId="6927"/>
    <cellStyle name="Normal 2 52 9 11" xfId="6928"/>
    <cellStyle name="Normal 2 52 9 11 2" xfId="6929"/>
    <cellStyle name="Normal 2 52 9 12" xfId="6930"/>
    <cellStyle name="Normal 2 52 9 12 2" xfId="6931"/>
    <cellStyle name="Normal 2 52 9 13" xfId="6932"/>
    <cellStyle name="Normal 2 52 9 13 2" xfId="6933"/>
    <cellStyle name="Normal 2 52 9 14" xfId="6934"/>
    <cellStyle name="Normal 2 52 9 14 2" xfId="6935"/>
    <cellStyle name="Normal 2 52 9 15" xfId="6936"/>
    <cellStyle name="Normal 2 52 9 2" xfId="6937"/>
    <cellStyle name="Normal 2 52 9 2 2" xfId="6938"/>
    <cellStyle name="Normal 2 52 9 3" xfId="6939"/>
    <cellStyle name="Normal 2 52 9 3 2" xfId="6940"/>
    <cellStyle name="Normal 2 52 9 4" xfId="6941"/>
    <cellStyle name="Normal 2 52 9 4 2" xfId="6942"/>
    <cellStyle name="Normal 2 52 9 5" xfId="6943"/>
    <cellStyle name="Normal 2 52 9 5 2" xfId="6944"/>
    <cellStyle name="Normal 2 52 9 6" xfId="6945"/>
    <cellStyle name="Normal 2 52 9 6 2" xfId="6946"/>
    <cellStyle name="Normal 2 52 9 7" xfId="6947"/>
    <cellStyle name="Normal 2 52 9 7 2" xfId="6948"/>
    <cellStyle name="Normal 2 52 9 8" xfId="6949"/>
    <cellStyle name="Normal 2 52 9 8 2" xfId="6950"/>
    <cellStyle name="Normal 2 52 9 9" xfId="6951"/>
    <cellStyle name="Normal 2 52 9 9 2" xfId="6952"/>
    <cellStyle name="Normal 2 53" xfId="6953"/>
    <cellStyle name="Normal 2 53 10" xfId="6954"/>
    <cellStyle name="Normal 2 53 10 10" xfId="6955"/>
    <cellStyle name="Normal 2 53 10 10 2" xfId="6956"/>
    <cellStyle name="Normal 2 53 10 11" xfId="6957"/>
    <cellStyle name="Normal 2 53 10 11 2" xfId="6958"/>
    <cellStyle name="Normal 2 53 10 12" xfId="6959"/>
    <cellStyle name="Normal 2 53 10 12 2" xfId="6960"/>
    <cellStyle name="Normal 2 53 10 13" xfId="6961"/>
    <cellStyle name="Normal 2 53 10 13 2" xfId="6962"/>
    <cellStyle name="Normal 2 53 10 14" xfId="6963"/>
    <cellStyle name="Normal 2 53 10 14 2" xfId="6964"/>
    <cellStyle name="Normal 2 53 10 15" xfId="6965"/>
    <cellStyle name="Normal 2 53 10 2" xfId="6966"/>
    <cellStyle name="Normal 2 53 10 2 2" xfId="6967"/>
    <cellStyle name="Normal 2 53 10 3" xfId="6968"/>
    <cellStyle name="Normal 2 53 10 3 2" xfId="6969"/>
    <cellStyle name="Normal 2 53 10 4" xfId="6970"/>
    <cellStyle name="Normal 2 53 10 4 2" xfId="6971"/>
    <cellStyle name="Normal 2 53 10 5" xfId="6972"/>
    <cellStyle name="Normal 2 53 10 5 2" xfId="6973"/>
    <cellStyle name="Normal 2 53 10 6" xfId="6974"/>
    <cellStyle name="Normal 2 53 10 6 2" xfId="6975"/>
    <cellStyle name="Normal 2 53 10 7" xfId="6976"/>
    <cellStyle name="Normal 2 53 10 7 2" xfId="6977"/>
    <cellStyle name="Normal 2 53 10 8" xfId="6978"/>
    <cellStyle name="Normal 2 53 10 8 2" xfId="6979"/>
    <cellStyle name="Normal 2 53 10 9" xfId="6980"/>
    <cellStyle name="Normal 2 53 10 9 2" xfId="6981"/>
    <cellStyle name="Normal 2 53 11" xfId="6982"/>
    <cellStyle name="Normal 2 53 11 2" xfId="6983"/>
    <cellStyle name="Normal 2 53 12" xfId="6984"/>
    <cellStyle name="Normal 2 53 12 2" xfId="6985"/>
    <cellStyle name="Normal 2 53 13" xfId="6986"/>
    <cellStyle name="Normal 2 53 13 2" xfId="6987"/>
    <cellStyle name="Normal 2 53 14" xfId="6988"/>
    <cellStyle name="Normal 2 53 14 2" xfId="6989"/>
    <cellStyle name="Normal 2 53 15" xfId="6990"/>
    <cellStyle name="Normal 2 53 15 2" xfId="6991"/>
    <cellStyle name="Normal 2 53 16" xfId="6992"/>
    <cellStyle name="Normal 2 53 16 2" xfId="6993"/>
    <cellStyle name="Normal 2 53 17" xfId="6994"/>
    <cellStyle name="Normal 2 53 17 2" xfId="6995"/>
    <cellStyle name="Normal 2 53 18" xfId="6996"/>
    <cellStyle name="Normal 2 53 18 2" xfId="6997"/>
    <cellStyle name="Normal 2 53 19" xfId="6998"/>
    <cellStyle name="Normal 2 53 19 2" xfId="6999"/>
    <cellStyle name="Normal 2 53 2" xfId="7000"/>
    <cellStyle name="Normal 2 53 2 10" xfId="7001"/>
    <cellStyle name="Normal 2 53 2 10 2" xfId="7002"/>
    <cellStyle name="Normal 2 53 2 11" xfId="7003"/>
    <cellStyle name="Normal 2 53 2 11 2" xfId="7004"/>
    <cellStyle name="Normal 2 53 2 12" xfId="7005"/>
    <cellStyle name="Normal 2 53 2 12 2" xfId="7006"/>
    <cellStyle name="Normal 2 53 2 13" xfId="7007"/>
    <cellStyle name="Normal 2 53 2 13 2" xfId="7008"/>
    <cellStyle name="Normal 2 53 2 14" xfId="7009"/>
    <cellStyle name="Normal 2 53 2 14 2" xfId="7010"/>
    <cellStyle name="Normal 2 53 2 15" xfId="7011"/>
    <cellStyle name="Normal 2 53 2 15 2" xfId="7012"/>
    <cellStyle name="Normal 2 53 2 16" xfId="7013"/>
    <cellStyle name="Normal 2 53 2 2" xfId="7014"/>
    <cellStyle name="Normal 2 53 2 2 10" xfId="7015"/>
    <cellStyle name="Normal 2 53 2 2 10 2" xfId="7016"/>
    <cellStyle name="Normal 2 53 2 2 11" xfId="7017"/>
    <cellStyle name="Normal 2 53 2 2 11 2" xfId="7018"/>
    <cellStyle name="Normal 2 53 2 2 12" xfId="7019"/>
    <cellStyle name="Normal 2 53 2 2 12 2" xfId="7020"/>
    <cellStyle name="Normal 2 53 2 2 13" xfId="7021"/>
    <cellStyle name="Normal 2 53 2 2 13 2" xfId="7022"/>
    <cellStyle name="Normal 2 53 2 2 14" xfId="7023"/>
    <cellStyle name="Normal 2 53 2 2 14 2" xfId="7024"/>
    <cellStyle name="Normal 2 53 2 2 15" xfId="7025"/>
    <cellStyle name="Normal 2 53 2 2 2" xfId="7026"/>
    <cellStyle name="Normal 2 53 2 2 2 2" xfId="7027"/>
    <cellStyle name="Normal 2 53 2 2 3" xfId="7028"/>
    <cellStyle name="Normal 2 53 2 2 3 2" xfId="7029"/>
    <cellStyle name="Normal 2 53 2 2 4" xfId="7030"/>
    <cellStyle name="Normal 2 53 2 2 4 2" xfId="7031"/>
    <cellStyle name="Normal 2 53 2 2 5" xfId="7032"/>
    <cellStyle name="Normal 2 53 2 2 5 2" xfId="7033"/>
    <cellStyle name="Normal 2 53 2 2 6" xfId="7034"/>
    <cellStyle name="Normal 2 53 2 2 6 2" xfId="7035"/>
    <cellStyle name="Normal 2 53 2 2 7" xfId="7036"/>
    <cellStyle name="Normal 2 53 2 2 7 2" xfId="7037"/>
    <cellStyle name="Normal 2 53 2 2 8" xfId="7038"/>
    <cellStyle name="Normal 2 53 2 2 8 2" xfId="7039"/>
    <cellStyle name="Normal 2 53 2 2 9" xfId="7040"/>
    <cellStyle name="Normal 2 53 2 2 9 2" xfId="7041"/>
    <cellStyle name="Normal 2 53 2 3" xfId="7042"/>
    <cellStyle name="Normal 2 53 2 3 2" xfId="7043"/>
    <cellStyle name="Normal 2 53 2 4" xfId="7044"/>
    <cellStyle name="Normal 2 53 2 4 2" xfId="7045"/>
    <cellStyle name="Normal 2 53 2 5" xfId="7046"/>
    <cellStyle name="Normal 2 53 2 5 2" xfId="7047"/>
    <cellStyle name="Normal 2 53 2 6" xfId="7048"/>
    <cellStyle name="Normal 2 53 2 6 2" xfId="7049"/>
    <cellStyle name="Normal 2 53 2 7" xfId="7050"/>
    <cellStyle name="Normal 2 53 2 7 2" xfId="7051"/>
    <cellStyle name="Normal 2 53 2 8" xfId="7052"/>
    <cellStyle name="Normal 2 53 2 8 2" xfId="7053"/>
    <cellStyle name="Normal 2 53 2 9" xfId="7054"/>
    <cellStyle name="Normal 2 53 2 9 2" xfId="7055"/>
    <cellStyle name="Normal 2 53 20" xfId="7056"/>
    <cellStyle name="Normal 2 53 20 2" xfId="7057"/>
    <cellStyle name="Normal 2 53 21" xfId="7058"/>
    <cellStyle name="Normal 2 53 21 2" xfId="7059"/>
    <cellStyle name="Normal 2 53 22" xfId="7060"/>
    <cellStyle name="Normal 2 53 22 2" xfId="7061"/>
    <cellStyle name="Normal 2 53 23" xfId="7062"/>
    <cellStyle name="Normal 2 53 23 2" xfId="7063"/>
    <cellStyle name="Normal 2 53 24" xfId="7064"/>
    <cellStyle name="Normal 2 53 3" xfId="7065"/>
    <cellStyle name="Normal 2 53 3 10" xfId="7066"/>
    <cellStyle name="Normal 2 53 3 10 2" xfId="7067"/>
    <cellStyle name="Normal 2 53 3 11" xfId="7068"/>
    <cellStyle name="Normal 2 53 3 11 2" xfId="7069"/>
    <cellStyle name="Normal 2 53 3 12" xfId="7070"/>
    <cellStyle name="Normal 2 53 3 12 2" xfId="7071"/>
    <cellStyle name="Normal 2 53 3 13" xfId="7072"/>
    <cellStyle name="Normal 2 53 3 13 2" xfId="7073"/>
    <cellStyle name="Normal 2 53 3 14" xfId="7074"/>
    <cellStyle name="Normal 2 53 3 14 2" xfId="7075"/>
    <cellStyle name="Normal 2 53 3 15" xfId="7076"/>
    <cellStyle name="Normal 2 53 3 15 2" xfId="7077"/>
    <cellStyle name="Normal 2 53 3 16" xfId="7078"/>
    <cellStyle name="Normal 2 53 3 2" xfId="7079"/>
    <cellStyle name="Normal 2 53 3 2 10" xfId="7080"/>
    <cellStyle name="Normal 2 53 3 2 10 2" xfId="7081"/>
    <cellStyle name="Normal 2 53 3 2 11" xfId="7082"/>
    <cellStyle name="Normal 2 53 3 2 11 2" xfId="7083"/>
    <cellStyle name="Normal 2 53 3 2 12" xfId="7084"/>
    <cellStyle name="Normal 2 53 3 2 12 2" xfId="7085"/>
    <cellStyle name="Normal 2 53 3 2 13" xfId="7086"/>
    <cellStyle name="Normal 2 53 3 2 13 2" xfId="7087"/>
    <cellStyle name="Normal 2 53 3 2 14" xfId="7088"/>
    <cellStyle name="Normal 2 53 3 2 14 2" xfId="7089"/>
    <cellStyle name="Normal 2 53 3 2 15" xfId="7090"/>
    <cellStyle name="Normal 2 53 3 2 2" xfId="7091"/>
    <cellStyle name="Normal 2 53 3 2 2 2" xfId="7092"/>
    <cellStyle name="Normal 2 53 3 2 3" xfId="7093"/>
    <cellStyle name="Normal 2 53 3 2 3 2" xfId="7094"/>
    <cellStyle name="Normal 2 53 3 2 4" xfId="7095"/>
    <cellStyle name="Normal 2 53 3 2 4 2" xfId="7096"/>
    <cellStyle name="Normal 2 53 3 2 5" xfId="7097"/>
    <cellStyle name="Normal 2 53 3 2 5 2" xfId="7098"/>
    <cellStyle name="Normal 2 53 3 2 6" xfId="7099"/>
    <cellStyle name="Normal 2 53 3 2 6 2" xfId="7100"/>
    <cellStyle name="Normal 2 53 3 2 7" xfId="7101"/>
    <cellStyle name="Normal 2 53 3 2 7 2" xfId="7102"/>
    <cellStyle name="Normal 2 53 3 2 8" xfId="7103"/>
    <cellStyle name="Normal 2 53 3 2 8 2" xfId="7104"/>
    <cellStyle name="Normal 2 53 3 2 9" xfId="7105"/>
    <cellStyle name="Normal 2 53 3 2 9 2" xfId="7106"/>
    <cellStyle name="Normal 2 53 3 3" xfId="7107"/>
    <cellStyle name="Normal 2 53 3 3 2" xfId="7108"/>
    <cellStyle name="Normal 2 53 3 4" xfId="7109"/>
    <cellStyle name="Normal 2 53 3 4 2" xfId="7110"/>
    <cellStyle name="Normal 2 53 3 5" xfId="7111"/>
    <cellStyle name="Normal 2 53 3 5 2" xfId="7112"/>
    <cellStyle name="Normal 2 53 3 6" xfId="7113"/>
    <cellStyle name="Normal 2 53 3 6 2" xfId="7114"/>
    <cellStyle name="Normal 2 53 3 7" xfId="7115"/>
    <cellStyle name="Normal 2 53 3 7 2" xfId="7116"/>
    <cellStyle name="Normal 2 53 3 8" xfId="7117"/>
    <cellStyle name="Normal 2 53 3 8 2" xfId="7118"/>
    <cellStyle name="Normal 2 53 3 9" xfId="7119"/>
    <cellStyle name="Normal 2 53 3 9 2" xfId="7120"/>
    <cellStyle name="Normal 2 53 4" xfId="7121"/>
    <cellStyle name="Normal 2 53 4 10" xfId="7122"/>
    <cellStyle name="Normal 2 53 4 10 2" xfId="7123"/>
    <cellStyle name="Normal 2 53 4 11" xfId="7124"/>
    <cellStyle name="Normal 2 53 4 11 2" xfId="7125"/>
    <cellStyle name="Normal 2 53 4 12" xfId="7126"/>
    <cellStyle name="Normal 2 53 4 12 2" xfId="7127"/>
    <cellStyle name="Normal 2 53 4 13" xfId="7128"/>
    <cellStyle name="Normal 2 53 4 13 2" xfId="7129"/>
    <cellStyle name="Normal 2 53 4 14" xfId="7130"/>
    <cellStyle name="Normal 2 53 4 14 2" xfId="7131"/>
    <cellStyle name="Normal 2 53 4 15" xfId="7132"/>
    <cellStyle name="Normal 2 53 4 15 2" xfId="7133"/>
    <cellStyle name="Normal 2 53 4 16" xfId="7134"/>
    <cellStyle name="Normal 2 53 4 2" xfId="7135"/>
    <cellStyle name="Normal 2 53 4 2 10" xfId="7136"/>
    <cellStyle name="Normal 2 53 4 2 10 2" xfId="7137"/>
    <cellStyle name="Normal 2 53 4 2 11" xfId="7138"/>
    <cellStyle name="Normal 2 53 4 2 11 2" xfId="7139"/>
    <cellStyle name="Normal 2 53 4 2 12" xfId="7140"/>
    <cellStyle name="Normal 2 53 4 2 12 2" xfId="7141"/>
    <cellStyle name="Normal 2 53 4 2 13" xfId="7142"/>
    <cellStyle name="Normal 2 53 4 2 13 2" xfId="7143"/>
    <cellStyle name="Normal 2 53 4 2 14" xfId="7144"/>
    <cellStyle name="Normal 2 53 4 2 14 2" xfId="7145"/>
    <cellStyle name="Normal 2 53 4 2 15" xfId="7146"/>
    <cellStyle name="Normal 2 53 4 2 2" xfId="7147"/>
    <cellStyle name="Normal 2 53 4 2 2 2" xfId="7148"/>
    <cellStyle name="Normal 2 53 4 2 3" xfId="7149"/>
    <cellStyle name="Normal 2 53 4 2 3 2" xfId="7150"/>
    <cellStyle name="Normal 2 53 4 2 4" xfId="7151"/>
    <cellStyle name="Normal 2 53 4 2 4 2" xfId="7152"/>
    <cellStyle name="Normal 2 53 4 2 5" xfId="7153"/>
    <cellStyle name="Normal 2 53 4 2 5 2" xfId="7154"/>
    <cellStyle name="Normal 2 53 4 2 6" xfId="7155"/>
    <cellStyle name="Normal 2 53 4 2 6 2" xfId="7156"/>
    <cellStyle name="Normal 2 53 4 2 7" xfId="7157"/>
    <cellStyle name="Normal 2 53 4 2 7 2" xfId="7158"/>
    <cellStyle name="Normal 2 53 4 2 8" xfId="7159"/>
    <cellStyle name="Normal 2 53 4 2 8 2" xfId="7160"/>
    <cellStyle name="Normal 2 53 4 2 9" xfId="7161"/>
    <cellStyle name="Normal 2 53 4 2 9 2" xfId="7162"/>
    <cellStyle name="Normal 2 53 4 3" xfId="7163"/>
    <cellStyle name="Normal 2 53 4 3 2" xfId="7164"/>
    <cellStyle name="Normal 2 53 4 4" xfId="7165"/>
    <cellStyle name="Normal 2 53 4 4 2" xfId="7166"/>
    <cellStyle name="Normal 2 53 4 5" xfId="7167"/>
    <cellStyle name="Normal 2 53 4 5 2" xfId="7168"/>
    <cellStyle name="Normal 2 53 4 6" xfId="7169"/>
    <cellStyle name="Normal 2 53 4 6 2" xfId="7170"/>
    <cellStyle name="Normal 2 53 4 7" xfId="7171"/>
    <cellStyle name="Normal 2 53 4 7 2" xfId="7172"/>
    <cellStyle name="Normal 2 53 4 8" xfId="7173"/>
    <cellStyle name="Normal 2 53 4 8 2" xfId="7174"/>
    <cellStyle name="Normal 2 53 4 9" xfId="7175"/>
    <cellStyle name="Normal 2 53 4 9 2" xfId="7176"/>
    <cellStyle name="Normal 2 53 5" xfId="7177"/>
    <cellStyle name="Normal 2 53 5 10" xfId="7178"/>
    <cellStyle name="Normal 2 53 5 10 2" xfId="7179"/>
    <cellStyle name="Normal 2 53 5 11" xfId="7180"/>
    <cellStyle name="Normal 2 53 5 11 2" xfId="7181"/>
    <cellStyle name="Normal 2 53 5 12" xfId="7182"/>
    <cellStyle name="Normal 2 53 5 12 2" xfId="7183"/>
    <cellStyle name="Normal 2 53 5 13" xfId="7184"/>
    <cellStyle name="Normal 2 53 5 13 2" xfId="7185"/>
    <cellStyle name="Normal 2 53 5 14" xfId="7186"/>
    <cellStyle name="Normal 2 53 5 14 2" xfId="7187"/>
    <cellStyle name="Normal 2 53 5 15" xfId="7188"/>
    <cellStyle name="Normal 2 53 5 2" xfId="7189"/>
    <cellStyle name="Normal 2 53 5 2 2" xfId="7190"/>
    <cellStyle name="Normal 2 53 5 3" xfId="7191"/>
    <cellStyle name="Normal 2 53 5 3 2" xfId="7192"/>
    <cellStyle name="Normal 2 53 5 4" xfId="7193"/>
    <cellStyle name="Normal 2 53 5 4 2" xfId="7194"/>
    <cellStyle name="Normal 2 53 5 5" xfId="7195"/>
    <cellStyle name="Normal 2 53 5 5 2" xfId="7196"/>
    <cellStyle name="Normal 2 53 5 6" xfId="7197"/>
    <cellStyle name="Normal 2 53 5 6 2" xfId="7198"/>
    <cellStyle name="Normal 2 53 5 7" xfId="7199"/>
    <cellStyle name="Normal 2 53 5 7 2" xfId="7200"/>
    <cellStyle name="Normal 2 53 5 8" xfId="7201"/>
    <cellStyle name="Normal 2 53 5 8 2" xfId="7202"/>
    <cellStyle name="Normal 2 53 5 9" xfId="7203"/>
    <cellStyle name="Normal 2 53 5 9 2" xfId="7204"/>
    <cellStyle name="Normal 2 53 6" xfId="7205"/>
    <cellStyle name="Normal 2 53 6 10" xfId="7206"/>
    <cellStyle name="Normal 2 53 6 10 2" xfId="7207"/>
    <cellStyle name="Normal 2 53 6 11" xfId="7208"/>
    <cellStyle name="Normal 2 53 6 11 2" xfId="7209"/>
    <cellStyle name="Normal 2 53 6 12" xfId="7210"/>
    <cellStyle name="Normal 2 53 6 12 2" xfId="7211"/>
    <cellStyle name="Normal 2 53 6 13" xfId="7212"/>
    <cellStyle name="Normal 2 53 6 13 2" xfId="7213"/>
    <cellStyle name="Normal 2 53 6 14" xfId="7214"/>
    <cellStyle name="Normal 2 53 6 14 2" xfId="7215"/>
    <cellStyle name="Normal 2 53 6 15" xfId="7216"/>
    <cellStyle name="Normal 2 53 6 2" xfId="7217"/>
    <cellStyle name="Normal 2 53 6 2 2" xfId="7218"/>
    <cellStyle name="Normal 2 53 6 3" xfId="7219"/>
    <cellStyle name="Normal 2 53 6 3 2" xfId="7220"/>
    <cellStyle name="Normal 2 53 6 4" xfId="7221"/>
    <cellStyle name="Normal 2 53 6 4 2" xfId="7222"/>
    <cellStyle name="Normal 2 53 6 5" xfId="7223"/>
    <cellStyle name="Normal 2 53 6 5 2" xfId="7224"/>
    <cellStyle name="Normal 2 53 6 6" xfId="7225"/>
    <cellStyle name="Normal 2 53 6 6 2" xfId="7226"/>
    <cellStyle name="Normal 2 53 6 7" xfId="7227"/>
    <cellStyle name="Normal 2 53 6 7 2" xfId="7228"/>
    <cellStyle name="Normal 2 53 6 8" xfId="7229"/>
    <cellStyle name="Normal 2 53 6 8 2" xfId="7230"/>
    <cellStyle name="Normal 2 53 6 9" xfId="7231"/>
    <cellStyle name="Normal 2 53 6 9 2" xfId="7232"/>
    <cellStyle name="Normal 2 53 7" xfId="7233"/>
    <cellStyle name="Normal 2 53 7 10" xfId="7234"/>
    <cellStyle name="Normal 2 53 7 10 2" xfId="7235"/>
    <cellStyle name="Normal 2 53 7 11" xfId="7236"/>
    <cellStyle name="Normal 2 53 7 11 2" xfId="7237"/>
    <cellStyle name="Normal 2 53 7 12" xfId="7238"/>
    <cellStyle name="Normal 2 53 7 12 2" xfId="7239"/>
    <cellStyle name="Normal 2 53 7 13" xfId="7240"/>
    <cellStyle name="Normal 2 53 7 13 2" xfId="7241"/>
    <cellStyle name="Normal 2 53 7 14" xfId="7242"/>
    <cellStyle name="Normal 2 53 7 14 2" xfId="7243"/>
    <cellStyle name="Normal 2 53 7 15" xfId="7244"/>
    <cellStyle name="Normal 2 53 7 2" xfId="7245"/>
    <cellStyle name="Normal 2 53 7 2 2" xfId="7246"/>
    <cellStyle name="Normal 2 53 7 3" xfId="7247"/>
    <cellStyle name="Normal 2 53 7 3 2" xfId="7248"/>
    <cellStyle name="Normal 2 53 7 4" xfId="7249"/>
    <cellStyle name="Normal 2 53 7 4 2" xfId="7250"/>
    <cellStyle name="Normal 2 53 7 5" xfId="7251"/>
    <cellStyle name="Normal 2 53 7 5 2" xfId="7252"/>
    <cellStyle name="Normal 2 53 7 6" xfId="7253"/>
    <cellStyle name="Normal 2 53 7 6 2" xfId="7254"/>
    <cellStyle name="Normal 2 53 7 7" xfId="7255"/>
    <cellStyle name="Normal 2 53 7 7 2" xfId="7256"/>
    <cellStyle name="Normal 2 53 7 8" xfId="7257"/>
    <cellStyle name="Normal 2 53 7 8 2" xfId="7258"/>
    <cellStyle name="Normal 2 53 7 9" xfId="7259"/>
    <cellStyle name="Normal 2 53 7 9 2" xfId="7260"/>
    <cellStyle name="Normal 2 53 8" xfId="7261"/>
    <cellStyle name="Normal 2 53 8 10" xfId="7262"/>
    <cellStyle name="Normal 2 53 8 10 2" xfId="7263"/>
    <cellStyle name="Normal 2 53 8 11" xfId="7264"/>
    <cellStyle name="Normal 2 53 8 11 2" xfId="7265"/>
    <cellStyle name="Normal 2 53 8 12" xfId="7266"/>
    <cellStyle name="Normal 2 53 8 12 2" xfId="7267"/>
    <cellStyle name="Normal 2 53 8 13" xfId="7268"/>
    <cellStyle name="Normal 2 53 8 13 2" xfId="7269"/>
    <cellStyle name="Normal 2 53 8 14" xfId="7270"/>
    <cellStyle name="Normal 2 53 8 14 2" xfId="7271"/>
    <cellStyle name="Normal 2 53 8 15" xfId="7272"/>
    <cellStyle name="Normal 2 53 8 2" xfId="7273"/>
    <cellStyle name="Normal 2 53 8 2 2" xfId="7274"/>
    <cellStyle name="Normal 2 53 8 3" xfId="7275"/>
    <cellStyle name="Normal 2 53 8 3 2" xfId="7276"/>
    <cellStyle name="Normal 2 53 8 4" xfId="7277"/>
    <cellStyle name="Normal 2 53 8 4 2" xfId="7278"/>
    <cellStyle name="Normal 2 53 8 5" xfId="7279"/>
    <cellStyle name="Normal 2 53 8 5 2" xfId="7280"/>
    <cellStyle name="Normal 2 53 8 6" xfId="7281"/>
    <cellStyle name="Normal 2 53 8 6 2" xfId="7282"/>
    <cellStyle name="Normal 2 53 8 7" xfId="7283"/>
    <cellStyle name="Normal 2 53 8 7 2" xfId="7284"/>
    <cellStyle name="Normal 2 53 8 8" xfId="7285"/>
    <cellStyle name="Normal 2 53 8 8 2" xfId="7286"/>
    <cellStyle name="Normal 2 53 8 9" xfId="7287"/>
    <cellStyle name="Normal 2 53 8 9 2" xfId="7288"/>
    <cellStyle name="Normal 2 53 9" xfId="7289"/>
    <cellStyle name="Normal 2 53 9 10" xfId="7290"/>
    <cellStyle name="Normal 2 53 9 10 2" xfId="7291"/>
    <cellStyle name="Normal 2 53 9 11" xfId="7292"/>
    <cellStyle name="Normal 2 53 9 11 2" xfId="7293"/>
    <cellStyle name="Normal 2 53 9 12" xfId="7294"/>
    <cellStyle name="Normal 2 53 9 12 2" xfId="7295"/>
    <cellStyle name="Normal 2 53 9 13" xfId="7296"/>
    <cellStyle name="Normal 2 53 9 13 2" xfId="7297"/>
    <cellStyle name="Normal 2 53 9 14" xfId="7298"/>
    <cellStyle name="Normal 2 53 9 14 2" xfId="7299"/>
    <cellStyle name="Normal 2 53 9 15" xfId="7300"/>
    <cellStyle name="Normal 2 53 9 2" xfId="7301"/>
    <cellStyle name="Normal 2 53 9 2 2" xfId="7302"/>
    <cellStyle name="Normal 2 53 9 3" xfId="7303"/>
    <cellStyle name="Normal 2 53 9 3 2" xfId="7304"/>
    <cellStyle name="Normal 2 53 9 4" xfId="7305"/>
    <cellStyle name="Normal 2 53 9 4 2" xfId="7306"/>
    <cellStyle name="Normal 2 53 9 5" xfId="7307"/>
    <cellStyle name="Normal 2 53 9 5 2" xfId="7308"/>
    <cellStyle name="Normal 2 53 9 6" xfId="7309"/>
    <cellStyle name="Normal 2 53 9 6 2" xfId="7310"/>
    <cellStyle name="Normal 2 53 9 7" xfId="7311"/>
    <cellStyle name="Normal 2 53 9 7 2" xfId="7312"/>
    <cellStyle name="Normal 2 53 9 8" xfId="7313"/>
    <cellStyle name="Normal 2 53 9 8 2" xfId="7314"/>
    <cellStyle name="Normal 2 53 9 9" xfId="7315"/>
    <cellStyle name="Normal 2 53 9 9 2" xfId="7316"/>
    <cellStyle name="Normal 2 54" xfId="7317"/>
    <cellStyle name="Normal 2 54 10" xfId="7318"/>
    <cellStyle name="Normal 2 54 10 10" xfId="7319"/>
    <cellStyle name="Normal 2 54 10 10 2" xfId="7320"/>
    <cellStyle name="Normal 2 54 10 11" xfId="7321"/>
    <cellStyle name="Normal 2 54 10 11 2" xfId="7322"/>
    <cellStyle name="Normal 2 54 10 12" xfId="7323"/>
    <cellStyle name="Normal 2 54 10 12 2" xfId="7324"/>
    <cellStyle name="Normal 2 54 10 13" xfId="7325"/>
    <cellStyle name="Normal 2 54 10 13 2" xfId="7326"/>
    <cellStyle name="Normal 2 54 10 14" xfId="7327"/>
    <cellStyle name="Normal 2 54 10 14 2" xfId="7328"/>
    <cellStyle name="Normal 2 54 10 15" xfId="7329"/>
    <cellStyle name="Normal 2 54 10 2" xfId="7330"/>
    <cellStyle name="Normal 2 54 10 2 2" xfId="7331"/>
    <cellStyle name="Normal 2 54 10 3" xfId="7332"/>
    <cellStyle name="Normal 2 54 10 3 2" xfId="7333"/>
    <cellStyle name="Normal 2 54 10 4" xfId="7334"/>
    <cellStyle name="Normal 2 54 10 4 2" xfId="7335"/>
    <cellStyle name="Normal 2 54 10 5" xfId="7336"/>
    <cellStyle name="Normal 2 54 10 5 2" xfId="7337"/>
    <cellStyle name="Normal 2 54 10 6" xfId="7338"/>
    <cellStyle name="Normal 2 54 10 6 2" xfId="7339"/>
    <cellStyle name="Normal 2 54 10 7" xfId="7340"/>
    <cellStyle name="Normal 2 54 10 7 2" xfId="7341"/>
    <cellStyle name="Normal 2 54 10 8" xfId="7342"/>
    <cellStyle name="Normal 2 54 10 8 2" xfId="7343"/>
    <cellStyle name="Normal 2 54 10 9" xfId="7344"/>
    <cellStyle name="Normal 2 54 10 9 2" xfId="7345"/>
    <cellStyle name="Normal 2 54 11" xfId="7346"/>
    <cellStyle name="Normal 2 54 11 2" xfId="7347"/>
    <cellStyle name="Normal 2 54 12" xfId="7348"/>
    <cellStyle name="Normal 2 54 12 2" xfId="7349"/>
    <cellStyle name="Normal 2 54 13" xfId="7350"/>
    <cellStyle name="Normal 2 54 13 2" xfId="7351"/>
    <cellStyle name="Normal 2 54 14" xfId="7352"/>
    <cellStyle name="Normal 2 54 14 2" xfId="7353"/>
    <cellStyle name="Normal 2 54 15" xfId="7354"/>
    <cellStyle name="Normal 2 54 15 2" xfId="7355"/>
    <cellStyle name="Normal 2 54 16" xfId="7356"/>
    <cellStyle name="Normal 2 54 16 2" xfId="7357"/>
    <cellStyle name="Normal 2 54 17" xfId="7358"/>
    <cellStyle name="Normal 2 54 17 2" xfId="7359"/>
    <cellStyle name="Normal 2 54 18" xfId="7360"/>
    <cellStyle name="Normal 2 54 18 2" xfId="7361"/>
    <cellStyle name="Normal 2 54 19" xfId="7362"/>
    <cellStyle name="Normal 2 54 19 2" xfId="7363"/>
    <cellStyle name="Normal 2 54 2" xfId="7364"/>
    <cellStyle name="Normal 2 54 2 10" xfId="7365"/>
    <cellStyle name="Normal 2 54 2 10 2" xfId="7366"/>
    <cellStyle name="Normal 2 54 2 11" xfId="7367"/>
    <cellStyle name="Normal 2 54 2 11 2" xfId="7368"/>
    <cellStyle name="Normal 2 54 2 12" xfId="7369"/>
    <cellStyle name="Normal 2 54 2 12 2" xfId="7370"/>
    <cellStyle name="Normal 2 54 2 13" xfId="7371"/>
    <cellStyle name="Normal 2 54 2 13 2" xfId="7372"/>
    <cellStyle name="Normal 2 54 2 14" xfId="7373"/>
    <cellStyle name="Normal 2 54 2 14 2" xfId="7374"/>
    <cellStyle name="Normal 2 54 2 15" xfId="7375"/>
    <cellStyle name="Normal 2 54 2 15 2" xfId="7376"/>
    <cellStyle name="Normal 2 54 2 16" xfId="7377"/>
    <cellStyle name="Normal 2 54 2 2" xfId="7378"/>
    <cellStyle name="Normal 2 54 2 2 10" xfId="7379"/>
    <cellStyle name="Normal 2 54 2 2 10 2" xfId="7380"/>
    <cellStyle name="Normal 2 54 2 2 11" xfId="7381"/>
    <cellStyle name="Normal 2 54 2 2 11 2" xfId="7382"/>
    <cellStyle name="Normal 2 54 2 2 12" xfId="7383"/>
    <cellStyle name="Normal 2 54 2 2 12 2" xfId="7384"/>
    <cellStyle name="Normal 2 54 2 2 13" xfId="7385"/>
    <cellStyle name="Normal 2 54 2 2 13 2" xfId="7386"/>
    <cellStyle name="Normal 2 54 2 2 14" xfId="7387"/>
    <cellStyle name="Normal 2 54 2 2 14 2" xfId="7388"/>
    <cellStyle name="Normal 2 54 2 2 15" xfId="7389"/>
    <cellStyle name="Normal 2 54 2 2 2" xfId="7390"/>
    <cellStyle name="Normal 2 54 2 2 2 2" xfId="7391"/>
    <cellStyle name="Normal 2 54 2 2 3" xfId="7392"/>
    <cellStyle name="Normal 2 54 2 2 3 2" xfId="7393"/>
    <cellStyle name="Normal 2 54 2 2 4" xfId="7394"/>
    <cellStyle name="Normal 2 54 2 2 4 2" xfId="7395"/>
    <cellStyle name="Normal 2 54 2 2 5" xfId="7396"/>
    <cellStyle name="Normal 2 54 2 2 5 2" xfId="7397"/>
    <cellStyle name="Normal 2 54 2 2 6" xfId="7398"/>
    <cellStyle name="Normal 2 54 2 2 6 2" xfId="7399"/>
    <cellStyle name="Normal 2 54 2 2 7" xfId="7400"/>
    <cellStyle name="Normal 2 54 2 2 7 2" xfId="7401"/>
    <cellStyle name="Normal 2 54 2 2 8" xfId="7402"/>
    <cellStyle name="Normal 2 54 2 2 8 2" xfId="7403"/>
    <cellStyle name="Normal 2 54 2 2 9" xfId="7404"/>
    <cellStyle name="Normal 2 54 2 2 9 2" xfId="7405"/>
    <cellStyle name="Normal 2 54 2 3" xfId="7406"/>
    <cellStyle name="Normal 2 54 2 3 2" xfId="7407"/>
    <cellStyle name="Normal 2 54 2 4" xfId="7408"/>
    <cellStyle name="Normal 2 54 2 4 2" xfId="7409"/>
    <cellStyle name="Normal 2 54 2 5" xfId="7410"/>
    <cellStyle name="Normal 2 54 2 5 2" xfId="7411"/>
    <cellStyle name="Normal 2 54 2 6" xfId="7412"/>
    <cellStyle name="Normal 2 54 2 6 2" xfId="7413"/>
    <cellStyle name="Normal 2 54 2 7" xfId="7414"/>
    <cellStyle name="Normal 2 54 2 7 2" xfId="7415"/>
    <cellStyle name="Normal 2 54 2 8" xfId="7416"/>
    <cellStyle name="Normal 2 54 2 8 2" xfId="7417"/>
    <cellStyle name="Normal 2 54 2 9" xfId="7418"/>
    <cellStyle name="Normal 2 54 2 9 2" xfId="7419"/>
    <cellStyle name="Normal 2 54 20" xfId="7420"/>
    <cellStyle name="Normal 2 54 20 2" xfId="7421"/>
    <cellStyle name="Normal 2 54 21" xfId="7422"/>
    <cellStyle name="Normal 2 54 21 2" xfId="7423"/>
    <cellStyle name="Normal 2 54 22" xfId="7424"/>
    <cellStyle name="Normal 2 54 22 2" xfId="7425"/>
    <cellStyle name="Normal 2 54 23" xfId="7426"/>
    <cellStyle name="Normal 2 54 23 2" xfId="7427"/>
    <cellStyle name="Normal 2 54 24" xfId="7428"/>
    <cellStyle name="Normal 2 54 3" xfId="7429"/>
    <cellStyle name="Normal 2 54 3 10" xfId="7430"/>
    <cellStyle name="Normal 2 54 3 10 2" xfId="7431"/>
    <cellStyle name="Normal 2 54 3 11" xfId="7432"/>
    <cellStyle name="Normal 2 54 3 11 2" xfId="7433"/>
    <cellStyle name="Normal 2 54 3 12" xfId="7434"/>
    <cellStyle name="Normal 2 54 3 12 2" xfId="7435"/>
    <cellStyle name="Normal 2 54 3 13" xfId="7436"/>
    <cellStyle name="Normal 2 54 3 13 2" xfId="7437"/>
    <cellStyle name="Normal 2 54 3 14" xfId="7438"/>
    <cellStyle name="Normal 2 54 3 14 2" xfId="7439"/>
    <cellStyle name="Normal 2 54 3 15" xfId="7440"/>
    <cellStyle name="Normal 2 54 3 15 2" xfId="7441"/>
    <cellStyle name="Normal 2 54 3 16" xfId="7442"/>
    <cellStyle name="Normal 2 54 3 2" xfId="7443"/>
    <cellStyle name="Normal 2 54 3 2 10" xfId="7444"/>
    <cellStyle name="Normal 2 54 3 2 10 2" xfId="7445"/>
    <cellStyle name="Normal 2 54 3 2 11" xfId="7446"/>
    <cellStyle name="Normal 2 54 3 2 11 2" xfId="7447"/>
    <cellStyle name="Normal 2 54 3 2 12" xfId="7448"/>
    <cellStyle name="Normal 2 54 3 2 12 2" xfId="7449"/>
    <cellStyle name="Normal 2 54 3 2 13" xfId="7450"/>
    <cellStyle name="Normal 2 54 3 2 13 2" xfId="7451"/>
    <cellStyle name="Normal 2 54 3 2 14" xfId="7452"/>
    <cellStyle name="Normal 2 54 3 2 14 2" xfId="7453"/>
    <cellStyle name="Normal 2 54 3 2 15" xfId="7454"/>
    <cellStyle name="Normal 2 54 3 2 2" xfId="7455"/>
    <cellStyle name="Normal 2 54 3 2 2 2" xfId="7456"/>
    <cellStyle name="Normal 2 54 3 2 3" xfId="7457"/>
    <cellStyle name="Normal 2 54 3 2 3 2" xfId="7458"/>
    <cellStyle name="Normal 2 54 3 2 4" xfId="7459"/>
    <cellStyle name="Normal 2 54 3 2 4 2" xfId="7460"/>
    <cellStyle name="Normal 2 54 3 2 5" xfId="7461"/>
    <cellStyle name="Normal 2 54 3 2 5 2" xfId="7462"/>
    <cellStyle name="Normal 2 54 3 2 6" xfId="7463"/>
    <cellStyle name="Normal 2 54 3 2 6 2" xfId="7464"/>
    <cellStyle name="Normal 2 54 3 2 7" xfId="7465"/>
    <cellStyle name="Normal 2 54 3 2 7 2" xfId="7466"/>
    <cellStyle name="Normal 2 54 3 2 8" xfId="7467"/>
    <cellStyle name="Normal 2 54 3 2 8 2" xfId="7468"/>
    <cellStyle name="Normal 2 54 3 2 9" xfId="7469"/>
    <cellStyle name="Normal 2 54 3 2 9 2" xfId="7470"/>
    <cellStyle name="Normal 2 54 3 3" xfId="7471"/>
    <cellStyle name="Normal 2 54 3 3 2" xfId="7472"/>
    <cellStyle name="Normal 2 54 3 4" xfId="7473"/>
    <cellStyle name="Normal 2 54 3 4 2" xfId="7474"/>
    <cellStyle name="Normal 2 54 3 5" xfId="7475"/>
    <cellStyle name="Normal 2 54 3 5 2" xfId="7476"/>
    <cellStyle name="Normal 2 54 3 6" xfId="7477"/>
    <cellStyle name="Normal 2 54 3 6 2" xfId="7478"/>
    <cellStyle name="Normal 2 54 3 7" xfId="7479"/>
    <cellStyle name="Normal 2 54 3 7 2" xfId="7480"/>
    <cellStyle name="Normal 2 54 3 8" xfId="7481"/>
    <cellStyle name="Normal 2 54 3 8 2" xfId="7482"/>
    <cellStyle name="Normal 2 54 3 9" xfId="7483"/>
    <cellStyle name="Normal 2 54 3 9 2" xfId="7484"/>
    <cellStyle name="Normal 2 54 4" xfId="7485"/>
    <cellStyle name="Normal 2 54 4 10" xfId="7486"/>
    <cellStyle name="Normal 2 54 4 10 2" xfId="7487"/>
    <cellStyle name="Normal 2 54 4 11" xfId="7488"/>
    <cellStyle name="Normal 2 54 4 11 2" xfId="7489"/>
    <cellStyle name="Normal 2 54 4 12" xfId="7490"/>
    <cellStyle name="Normal 2 54 4 12 2" xfId="7491"/>
    <cellStyle name="Normal 2 54 4 13" xfId="7492"/>
    <cellStyle name="Normal 2 54 4 13 2" xfId="7493"/>
    <cellStyle name="Normal 2 54 4 14" xfId="7494"/>
    <cellStyle name="Normal 2 54 4 14 2" xfId="7495"/>
    <cellStyle name="Normal 2 54 4 15" xfId="7496"/>
    <cellStyle name="Normal 2 54 4 15 2" xfId="7497"/>
    <cellStyle name="Normal 2 54 4 16" xfId="7498"/>
    <cellStyle name="Normal 2 54 4 2" xfId="7499"/>
    <cellStyle name="Normal 2 54 4 2 10" xfId="7500"/>
    <cellStyle name="Normal 2 54 4 2 10 2" xfId="7501"/>
    <cellStyle name="Normal 2 54 4 2 11" xfId="7502"/>
    <cellStyle name="Normal 2 54 4 2 11 2" xfId="7503"/>
    <cellStyle name="Normal 2 54 4 2 12" xfId="7504"/>
    <cellStyle name="Normal 2 54 4 2 12 2" xfId="7505"/>
    <cellStyle name="Normal 2 54 4 2 13" xfId="7506"/>
    <cellStyle name="Normal 2 54 4 2 13 2" xfId="7507"/>
    <cellStyle name="Normal 2 54 4 2 14" xfId="7508"/>
    <cellStyle name="Normal 2 54 4 2 14 2" xfId="7509"/>
    <cellStyle name="Normal 2 54 4 2 15" xfId="7510"/>
    <cellStyle name="Normal 2 54 4 2 2" xfId="7511"/>
    <cellStyle name="Normal 2 54 4 2 2 2" xfId="7512"/>
    <cellStyle name="Normal 2 54 4 2 3" xfId="7513"/>
    <cellStyle name="Normal 2 54 4 2 3 2" xfId="7514"/>
    <cellStyle name="Normal 2 54 4 2 4" xfId="7515"/>
    <cellStyle name="Normal 2 54 4 2 4 2" xfId="7516"/>
    <cellStyle name="Normal 2 54 4 2 5" xfId="7517"/>
    <cellStyle name="Normal 2 54 4 2 5 2" xfId="7518"/>
    <cellStyle name="Normal 2 54 4 2 6" xfId="7519"/>
    <cellStyle name="Normal 2 54 4 2 6 2" xfId="7520"/>
    <cellStyle name="Normal 2 54 4 2 7" xfId="7521"/>
    <cellStyle name="Normal 2 54 4 2 7 2" xfId="7522"/>
    <cellStyle name="Normal 2 54 4 2 8" xfId="7523"/>
    <cellStyle name="Normal 2 54 4 2 8 2" xfId="7524"/>
    <cellStyle name="Normal 2 54 4 2 9" xfId="7525"/>
    <cellStyle name="Normal 2 54 4 2 9 2" xfId="7526"/>
    <cellStyle name="Normal 2 54 4 3" xfId="7527"/>
    <cellStyle name="Normal 2 54 4 3 2" xfId="7528"/>
    <cellStyle name="Normal 2 54 4 4" xfId="7529"/>
    <cellStyle name="Normal 2 54 4 4 2" xfId="7530"/>
    <cellStyle name="Normal 2 54 4 5" xfId="7531"/>
    <cellStyle name="Normal 2 54 4 5 2" xfId="7532"/>
    <cellStyle name="Normal 2 54 4 6" xfId="7533"/>
    <cellStyle name="Normal 2 54 4 6 2" xfId="7534"/>
    <cellStyle name="Normal 2 54 4 7" xfId="7535"/>
    <cellStyle name="Normal 2 54 4 7 2" xfId="7536"/>
    <cellStyle name="Normal 2 54 4 8" xfId="7537"/>
    <cellStyle name="Normal 2 54 4 8 2" xfId="7538"/>
    <cellStyle name="Normal 2 54 4 9" xfId="7539"/>
    <cellStyle name="Normal 2 54 4 9 2" xfId="7540"/>
    <cellStyle name="Normal 2 54 5" xfId="7541"/>
    <cellStyle name="Normal 2 54 5 10" xfId="7542"/>
    <cellStyle name="Normal 2 54 5 10 2" xfId="7543"/>
    <cellStyle name="Normal 2 54 5 11" xfId="7544"/>
    <cellStyle name="Normal 2 54 5 11 2" xfId="7545"/>
    <cellStyle name="Normal 2 54 5 12" xfId="7546"/>
    <cellStyle name="Normal 2 54 5 12 2" xfId="7547"/>
    <cellStyle name="Normal 2 54 5 13" xfId="7548"/>
    <cellStyle name="Normal 2 54 5 13 2" xfId="7549"/>
    <cellStyle name="Normal 2 54 5 14" xfId="7550"/>
    <cellStyle name="Normal 2 54 5 14 2" xfId="7551"/>
    <cellStyle name="Normal 2 54 5 15" xfId="7552"/>
    <cellStyle name="Normal 2 54 5 2" xfId="7553"/>
    <cellStyle name="Normal 2 54 5 2 2" xfId="7554"/>
    <cellStyle name="Normal 2 54 5 3" xfId="7555"/>
    <cellStyle name="Normal 2 54 5 3 2" xfId="7556"/>
    <cellStyle name="Normal 2 54 5 4" xfId="7557"/>
    <cellStyle name="Normal 2 54 5 4 2" xfId="7558"/>
    <cellStyle name="Normal 2 54 5 5" xfId="7559"/>
    <cellStyle name="Normal 2 54 5 5 2" xfId="7560"/>
    <cellStyle name="Normal 2 54 5 6" xfId="7561"/>
    <cellStyle name="Normal 2 54 5 6 2" xfId="7562"/>
    <cellStyle name="Normal 2 54 5 7" xfId="7563"/>
    <cellStyle name="Normal 2 54 5 7 2" xfId="7564"/>
    <cellStyle name="Normal 2 54 5 8" xfId="7565"/>
    <cellStyle name="Normal 2 54 5 8 2" xfId="7566"/>
    <cellStyle name="Normal 2 54 5 9" xfId="7567"/>
    <cellStyle name="Normal 2 54 5 9 2" xfId="7568"/>
    <cellStyle name="Normal 2 54 6" xfId="7569"/>
    <cellStyle name="Normal 2 54 6 10" xfId="7570"/>
    <cellStyle name="Normal 2 54 6 10 2" xfId="7571"/>
    <cellStyle name="Normal 2 54 6 11" xfId="7572"/>
    <cellStyle name="Normal 2 54 6 11 2" xfId="7573"/>
    <cellStyle name="Normal 2 54 6 12" xfId="7574"/>
    <cellStyle name="Normal 2 54 6 12 2" xfId="7575"/>
    <cellStyle name="Normal 2 54 6 13" xfId="7576"/>
    <cellStyle name="Normal 2 54 6 13 2" xfId="7577"/>
    <cellStyle name="Normal 2 54 6 14" xfId="7578"/>
    <cellStyle name="Normal 2 54 6 14 2" xfId="7579"/>
    <cellStyle name="Normal 2 54 6 15" xfId="7580"/>
    <cellStyle name="Normal 2 54 6 2" xfId="7581"/>
    <cellStyle name="Normal 2 54 6 2 2" xfId="7582"/>
    <cellStyle name="Normal 2 54 6 3" xfId="7583"/>
    <cellStyle name="Normal 2 54 6 3 2" xfId="7584"/>
    <cellStyle name="Normal 2 54 6 4" xfId="7585"/>
    <cellStyle name="Normal 2 54 6 4 2" xfId="7586"/>
    <cellStyle name="Normal 2 54 6 5" xfId="7587"/>
    <cellStyle name="Normal 2 54 6 5 2" xfId="7588"/>
    <cellStyle name="Normal 2 54 6 6" xfId="7589"/>
    <cellStyle name="Normal 2 54 6 6 2" xfId="7590"/>
    <cellStyle name="Normal 2 54 6 7" xfId="7591"/>
    <cellStyle name="Normal 2 54 6 7 2" xfId="7592"/>
    <cellStyle name="Normal 2 54 6 8" xfId="7593"/>
    <cellStyle name="Normal 2 54 6 8 2" xfId="7594"/>
    <cellStyle name="Normal 2 54 6 9" xfId="7595"/>
    <cellStyle name="Normal 2 54 6 9 2" xfId="7596"/>
    <cellStyle name="Normal 2 54 7" xfId="7597"/>
    <cellStyle name="Normal 2 54 7 10" xfId="7598"/>
    <cellStyle name="Normal 2 54 7 10 2" xfId="7599"/>
    <cellStyle name="Normal 2 54 7 11" xfId="7600"/>
    <cellStyle name="Normal 2 54 7 11 2" xfId="7601"/>
    <cellStyle name="Normal 2 54 7 12" xfId="7602"/>
    <cellStyle name="Normal 2 54 7 12 2" xfId="7603"/>
    <cellStyle name="Normal 2 54 7 13" xfId="7604"/>
    <cellStyle name="Normal 2 54 7 13 2" xfId="7605"/>
    <cellStyle name="Normal 2 54 7 14" xfId="7606"/>
    <cellStyle name="Normal 2 54 7 14 2" xfId="7607"/>
    <cellStyle name="Normal 2 54 7 15" xfId="7608"/>
    <cellStyle name="Normal 2 54 7 2" xfId="7609"/>
    <cellStyle name="Normal 2 54 7 2 2" xfId="7610"/>
    <cellStyle name="Normal 2 54 7 3" xfId="7611"/>
    <cellStyle name="Normal 2 54 7 3 2" xfId="7612"/>
    <cellStyle name="Normal 2 54 7 4" xfId="7613"/>
    <cellStyle name="Normal 2 54 7 4 2" xfId="7614"/>
    <cellStyle name="Normal 2 54 7 5" xfId="7615"/>
    <cellStyle name="Normal 2 54 7 5 2" xfId="7616"/>
    <cellStyle name="Normal 2 54 7 6" xfId="7617"/>
    <cellStyle name="Normal 2 54 7 6 2" xfId="7618"/>
    <cellStyle name="Normal 2 54 7 7" xfId="7619"/>
    <cellStyle name="Normal 2 54 7 7 2" xfId="7620"/>
    <cellStyle name="Normal 2 54 7 8" xfId="7621"/>
    <cellStyle name="Normal 2 54 7 8 2" xfId="7622"/>
    <cellStyle name="Normal 2 54 7 9" xfId="7623"/>
    <cellStyle name="Normal 2 54 7 9 2" xfId="7624"/>
    <cellStyle name="Normal 2 54 8" xfId="7625"/>
    <cellStyle name="Normal 2 54 8 10" xfId="7626"/>
    <cellStyle name="Normal 2 54 8 10 2" xfId="7627"/>
    <cellStyle name="Normal 2 54 8 11" xfId="7628"/>
    <cellStyle name="Normal 2 54 8 11 2" xfId="7629"/>
    <cellStyle name="Normal 2 54 8 12" xfId="7630"/>
    <cellStyle name="Normal 2 54 8 12 2" xfId="7631"/>
    <cellStyle name="Normal 2 54 8 13" xfId="7632"/>
    <cellStyle name="Normal 2 54 8 13 2" xfId="7633"/>
    <cellStyle name="Normal 2 54 8 14" xfId="7634"/>
    <cellStyle name="Normal 2 54 8 14 2" xfId="7635"/>
    <cellStyle name="Normal 2 54 8 15" xfId="7636"/>
    <cellStyle name="Normal 2 54 8 2" xfId="7637"/>
    <cellStyle name="Normal 2 54 8 2 2" xfId="7638"/>
    <cellStyle name="Normal 2 54 8 3" xfId="7639"/>
    <cellStyle name="Normal 2 54 8 3 2" xfId="7640"/>
    <cellStyle name="Normal 2 54 8 4" xfId="7641"/>
    <cellStyle name="Normal 2 54 8 4 2" xfId="7642"/>
    <cellStyle name="Normal 2 54 8 5" xfId="7643"/>
    <cellStyle name="Normal 2 54 8 5 2" xfId="7644"/>
    <cellStyle name="Normal 2 54 8 6" xfId="7645"/>
    <cellStyle name="Normal 2 54 8 6 2" xfId="7646"/>
    <cellStyle name="Normal 2 54 8 7" xfId="7647"/>
    <cellStyle name="Normal 2 54 8 7 2" xfId="7648"/>
    <cellStyle name="Normal 2 54 8 8" xfId="7649"/>
    <cellStyle name="Normal 2 54 8 8 2" xfId="7650"/>
    <cellStyle name="Normal 2 54 8 9" xfId="7651"/>
    <cellStyle name="Normal 2 54 8 9 2" xfId="7652"/>
    <cellStyle name="Normal 2 54 9" xfId="7653"/>
    <cellStyle name="Normal 2 54 9 10" xfId="7654"/>
    <cellStyle name="Normal 2 54 9 10 2" xfId="7655"/>
    <cellStyle name="Normal 2 54 9 11" xfId="7656"/>
    <cellStyle name="Normal 2 54 9 11 2" xfId="7657"/>
    <cellStyle name="Normal 2 54 9 12" xfId="7658"/>
    <cellStyle name="Normal 2 54 9 12 2" xfId="7659"/>
    <cellStyle name="Normal 2 54 9 13" xfId="7660"/>
    <cellStyle name="Normal 2 54 9 13 2" xfId="7661"/>
    <cellStyle name="Normal 2 54 9 14" xfId="7662"/>
    <cellStyle name="Normal 2 54 9 14 2" xfId="7663"/>
    <cellStyle name="Normal 2 54 9 15" xfId="7664"/>
    <cellStyle name="Normal 2 54 9 2" xfId="7665"/>
    <cellStyle name="Normal 2 54 9 2 2" xfId="7666"/>
    <cellStyle name="Normal 2 54 9 3" xfId="7667"/>
    <cellStyle name="Normal 2 54 9 3 2" xfId="7668"/>
    <cellStyle name="Normal 2 54 9 4" xfId="7669"/>
    <cellStyle name="Normal 2 54 9 4 2" xfId="7670"/>
    <cellStyle name="Normal 2 54 9 5" xfId="7671"/>
    <cellStyle name="Normal 2 54 9 5 2" xfId="7672"/>
    <cellStyle name="Normal 2 54 9 6" xfId="7673"/>
    <cellStyle name="Normal 2 54 9 6 2" xfId="7674"/>
    <cellStyle name="Normal 2 54 9 7" xfId="7675"/>
    <cellStyle name="Normal 2 54 9 7 2" xfId="7676"/>
    <cellStyle name="Normal 2 54 9 8" xfId="7677"/>
    <cellStyle name="Normal 2 54 9 8 2" xfId="7678"/>
    <cellStyle name="Normal 2 54 9 9" xfId="7679"/>
    <cellStyle name="Normal 2 54 9 9 2" xfId="7680"/>
    <cellStyle name="Normal 2 55" xfId="7681"/>
    <cellStyle name="Normal 2 55 10" xfId="7682"/>
    <cellStyle name="Normal 2 55 10 10" xfId="7683"/>
    <cellStyle name="Normal 2 55 10 10 2" xfId="7684"/>
    <cellStyle name="Normal 2 55 10 11" xfId="7685"/>
    <cellStyle name="Normal 2 55 10 11 2" xfId="7686"/>
    <cellStyle name="Normal 2 55 10 12" xfId="7687"/>
    <cellStyle name="Normal 2 55 10 12 2" xfId="7688"/>
    <cellStyle name="Normal 2 55 10 13" xfId="7689"/>
    <cellStyle name="Normal 2 55 10 13 2" xfId="7690"/>
    <cellStyle name="Normal 2 55 10 14" xfId="7691"/>
    <cellStyle name="Normal 2 55 10 14 2" xfId="7692"/>
    <cellStyle name="Normal 2 55 10 15" xfId="7693"/>
    <cellStyle name="Normal 2 55 10 2" xfId="7694"/>
    <cellStyle name="Normal 2 55 10 2 2" xfId="7695"/>
    <cellStyle name="Normal 2 55 10 3" xfId="7696"/>
    <cellStyle name="Normal 2 55 10 3 2" xfId="7697"/>
    <cellStyle name="Normal 2 55 10 4" xfId="7698"/>
    <cellStyle name="Normal 2 55 10 4 2" xfId="7699"/>
    <cellStyle name="Normal 2 55 10 5" xfId="7700"/>
    <cellStyle name="Normal 2 55 10 5 2" xfId="7701"/>
    <cellStyle name="Normal 2 55 10 6" xfId="7702"/>
    <cellStyle name="Normal 2 55 10 6 2" xfId="7703"/>
    <cellStyle name="Normal 2 55 10 7" xfId="7704"/>
    <cellStyle name="Normal 2 55 10 7 2" xfId="7705"/>
    <cellStyle name="Normal 2 55 10 8" xfId="7706"/>
    <cellStyle name="Normal 2 55 10 8 2" xfId="7707"/>
    <cellStyle name="Normal 2 55 10 9" xfId="7708"/>
    <cellStyle name="Normal 2 55 10 9 2" xfId="7709"/>
    <cellStyle name="Normal 2 55 11" xfId="7710"/>
    <cellStyle name="Normal 2 55 11 2" xfId="7711"/>
    <cellStyle name="Normal 2 55 12" xfId="7712"/>
    <cellStyle name="Normal 2 55 12 2" xfId="7713"/>
    <cellStyle name="Normal 2 55 13" xfId="7714"/>
    <cellStyle name="Normal 2 55 13 2" xfId="7715"/>
    <cellStyle name="Normal 2 55 14" xfId="7716"/>
    <cellStyle name="Normal 2 55 14 2" xfId="7717"/>
    <cellStyle name="Normal 2 55 15" xfId="7718"/>
    <cellStyle name="Normal 2 55 15 2" xfId="7719"/>
    <cellStyle name="Normal 2 55 16" xfId="7720"/>
    <cellStyle name="Normal 2 55 16 2" xfId="7721"/>
    <cellStyle name="Normal 2 55 17" xfId="7722"/>
    <cellStyle name="Normal 2 55 17 2" xfId="7723"/>
    <cellStyle name="Normal 2 55 18" xfId="7724"/>
    <cellStyle name="Normal 2 55 18 2" xfId="7725"/>
    <cellStyle name="Normal 2 55 19" xfId="7726"/>
    <cellStyle name="Normal 2 55 19 2" xfId="7727"/>
    <cellStyle name="Normal 2 55 2" xfId="7728"/>
    <cellStyle name="Normal 2 55 2 10" xfId="7729"/>
    <cellStyle name="Normal 2 55 2 10 2" xfId="7730"/>
    <cellStyle name="Normal 2 55 2 11" xfId="7731"/>
    <cellStyle name="Normal 2 55 2 11 2" xfId="7732"/>
    <cellStyle name="Normal 2 55 2 12" xfId="7733"/>
    <cellStyle name="Normal 2 55 2 12 2" xfId="7734"/>
    <cellStyle name="Normal 2 55 2 13" xfId="7735"/>
    <cellStyle name="Normal 2 55 2 13 2" xfId="7736"/>
    <cellStyle name="Normal 2 55 2 14" xfId="7737"/>
    <cellStyle name="Normal 2 55 2 14 2" xfId="7738"/>
    <cellStyle name="Normal 2 55 2 15" xfId="7739"/>
    <cellStyle name="Normal 2 55 2 15 2" xfId="7740"/>
    <cellStyle name="Normal 2 55 2 16" xfId="7741"/>
    <cellStyle name="Normal 2 55 2 2" xfId="7742"/>
    <cellStyle name="Normal 2 55 2 2 10" xfId="7743"/>
    <cellStyle name="Normal 2 55 2 2 10 2" xfId="7744"/>
    <cellStyle name="Normal 2 55 2 2 11" xfId="7745"/>
    <cellStyle name="Normal 2 55 2 2 11 2" xfId="7746"/>
    <cellStyle name="Normal 2 55 2 2 12" xfId="7747"/>
    <cellStyle name="Normal 2 55 2 2 12 2" xfId="7748"/>
    <cellStyle name="Normal 2 55 2 2 13" xfId="7749"/>
    <cellStyle name="Normal 2 55 2 2 13 2" xfId="7750"/>
    <cellStyle name="Normal 2 55 2 2 14" xfId="7751"/>
    <cellStyle name="Normal 2 55 2 2 14 2" xfId="7752"/>
    <cellStyle name="Normal 2 55 2 2 15" xfId="7753"/>
    <cellStyle name="Normal 2 55 2 2 2" xfId="7754"/>
    <cellStyle name="Normal 2 55 2 2 2 2" xfId="7755"/>
    <cellStyle name="Normal 2 55 2 2 3" xfId="7756"/>
    <cellStyle name="Normal 2 55 2 2 3 2" xfId="7757"/>
    <cellStyle name="Normal 2 55 2 2 4" xfId="7758"/>
    <cellStyle name="Normal 2 55 2 2 4 2" xfId="7759"/>
    <cellStyle name="Normal 2 55 2 2 5" xfId="7760"/>
    <cellStyle name="Normal 2 55 2 2 5 2" xfId="7761"/>
    <cellStyle name="Normal 2 55 2 2 6" xfId="7762"/>
    <cellStyle name="Normal 2 55 2 2 6 2" xfId="7763"/>
    <cellStyle name="Normal 2 55 2 2 7" xfId="7764"/>
    <cellStyle name="Normal 2 55 2 2 7 2" xfId="7765"/>
    <cellStyle name="Normal 2 55 2 2 8" xfId="7766"/>
    <cellStyle name="Normal 2 55 2 2 8 2" xfId="7767"/>
    <cellStyle name="Normal 2 55 2 2 9" xfId="7768"/>
    <cellStyle name="Normal 2 55 2 2 9 2" xfId="7769"/>
    <cellStyle name="Normal 2 55 2 3" xfId="7770"/>
    <cellStyle name="Normal 2 55 2 3 2" xfId="7771"/>
    <cellStyle name="Normal 2 55 2 4" xfId="7772"/>
    <cellStyle name="Normal 2 55 2 4 2" xfId="7773"/>
    <cellStyle name="Normal 2 55 2 5" xfId="7774"/>
    <cellStyle name="Normal 2 55 2 5 2" xfId="7775"/>
    <cellStyle name="Normal 2 55 2 6" xfId="7776"/>
    <cellStyle name="Normal 2 55 2 6 2" xfId="7777"/>
    <cellStyle name="Normal 2 55 2 7" xfId="7778"/>
    <cellStyle name="Normal 2 55 2 7 2" xfId="7779"/>
    <cellStyle name="Normal 2 55 2 8" xfId="7780"/>
    <cellStyle name="Normal 2 55 2 8 2" xfId="7781"/>
    <cellStyle name="Normal 2 55 2 9" xfId="7782"/>
    <cellStyle name="Normal 2 55 2 9 2" xfId="7783"/>
    <cellStyle name="Normal 2 55 20" xfId="7784"/>
    <cellStyle name="Normal 2 55 20 2" xfId="7785"/>
    <cellStyle name="Normal 2 55 21" xfId="7786"/>
    <cellStyle name="Normal 2 55 21 2" xfId="7787"/>
    <cellStyle name="Normal 2 55 22" xfId="7788"/>
    <cellStyle name="Normal 2 55 22 2" xfId="7789"/>
    <cellStyle name="Normal 2 55 23" xfId="7790"/>
    <cellStyle name="Normal 2 55 23 2" xfId="7791"/>
    <cellStyle name="Normal 2 55 24" xfId="7792"/>
    <cellStyle name="Normal 2 55 3" xfId="7793"/>
    <cellStyle name="Normal 2 55 3 10" xfId="7794"/>
    <cellStyle name="Normal 2 55 3 10 2" xfId="7795"/>
    <cellStyle name="Normal 2 55 3 11" xfId="7796"/>
    <cellStyle name="Normal 2 55 3 11 2" xfId="7797"/>
    <cellStyle name="Normal 2 55 3 12" xfId="7798"/>
    <cellStyle name="Normal 2 55 3 12 2" xfId="7799"/>
    <cellStyle name="Normal 2 55 3 13" xfId="7800"/>
    <cellStyle name="Normal 2 55 3 13 2" xfId="7801"/>
    <cellStyle name="Normal 2 55 3 14" xfId="7802"/>
    <cellStyle name="Normal 2 55 3 14 2" xfId="7803"/>
    <cellStyle name="Normal 2 55 3 15" xfId="7804"/>
    <cellStyle name="Normal 2 55 3 15 2" xfId="7805"/>
    <cellStyle name="Normal 2 55 3 16" xfId="7806"/>
    <cellStyle name="Normal 2 55 3 2" xfId="7807"/>
    <cellStyle name="Normal 2 55 3 2 10" xfId="7808"/>
    <cellStyle name="Normal 2 55 3 2 10 2" xfId="7809"/>
    <cellStyle name="Normal 2 55 3 2 11" xfId="7810"/>
    <cellStyle name="Normal 2 55 3 2 11 2" xfId="7811"/>
    <cellStyle name="Normal 2 55 3 2 12" xfId="7812"/>
    <cellStyle name="Normal 2 55 3 2 12 2" xfId="7813"/>
    <cellStyle name="Normal 2 55 3 2 13" xfId="7814"/>
    <cellStyle name="Normal 2 55 3 2 13 2" xfId="7815"/>
    <cellStyle name="Normal 2 55 3 2 14" xfId="7816"/>
    <cellStyle name="Normal 2 55 3 2 14 2" xfId="7817"/>
    <cellStyle name="Normal 2 55 3 2 15" xfId="7818"/>
    <cellStyle name="Normal 2 55 3 2 2" xfId="7819"/>
    <cellStyle name="Normal 2 55 3 2 2 2" xfId="7820"/>
    <cellStyle name="Normal 2 55 3 2 3" xfId="7821"/>
    <cellStyle name="Normal 2 55 3 2 3 2" xfId="7822"/>
    <cellStyle name="Normal 2 55 3 2 4" xfId="7823"/>
    <cellStyle name="Normal 2 55 3 2 4 2" xfId="7824"/>
    <cellStyle name="Normal 2 55 3 2 5" xfId="7825"/>
    <cellStyle name="Normal 2 55 3 2 5 2" xfId="7826"/>
    <cellStyle name="Normal 2 55 3 2 6" xfId="7827"/>
    <cellStyle name="Normal 2 55 3 2 6 2" xfId="7828"/>
    <cellStyle name="Normal 2 55 3 2 7" xfId="7829"/>
    <cellStyle name="Normal 2 55 3 2 7 2" xfId="7830"/>
    <cellStyle name="Normal 2 55 3 2 8" xfId="7831"/>
    <cellStyle name="Normal 2 55 3 2 8 2" xfId="7832"/>
    <cellStyle name="Normal 2 55 3 2 9" xfId="7833"/>
    <cellStyle name="Normal 2 55 3 2 9 2" xfId="7834"/>
    <cellStyle name="Normal 2 55 3 3" xfId="7835"/>
    <cellStyle name="Normal 2 55 3 3 2" xfId="7836"/>
    <cellStyle name="Normal 2 55 3 4" xfId="7837"/>
    <cellStyle name="Normal 2 55 3 4 2" xfId="7838"/>
    <cellStyle name="Normal 2 55 3 5" xfId="7839"/>
    <cellStyle name="Normal 2 55 3 5 2" xfId="7840"/>
    <cellStyle name="Normal 2 55 3 6" xfId="7841"/>
    <cellStyle name="Normal 2 55 3 6 2" xfId="7842"/>
    <cellStyle name="Normal 2 55 3 7" xfId="7843"/>
    <cellStyle name="Normal 2 55 3 7 2" xfId="7844"/>
    <cellStyle name="Normal 2 55 3 8" xfId="7845"/>
    <cellStyle name="Normal 2 55 3 8 2" xfId="7846"/>
    <cellStyle name="Normal 2 55 3 9" xfId="7847"/>
    <cellStyle name="Normal 2 55 3 9 2" xfId="7848"/>
    <cellStyle name="Normal 2 55 4" xfId="7849"/>
    <cellStyle name="Normal 2 55 4 10" xfId="7850"/>
    <cellStyle name="Normal 2 55 4 10 2" xfId="7851"/>
    <cellStyle name="Normal 2 55 4 11" xfId="7852"/>
    <cellStyle name="Normal 2 55 4 11 2" xfId="7853"/>
    <cellStyle name="Normal 2 55 4 12" xfId="7854"/>
    <cellStyle name="Normal 2 55 4 12 2" xfId="7855"/>
    <cellStyle name="Normal 2 55 4 13" xfId="7856"/>
    <cellStyle name="Normal 2 55 4 13 2" xfId="7857"/>
    <cellStyle name="Normal 2 55 4 14" xfId="7858"/>
    <cellStyle name="Normal 2 55 4 14 2" xfId="7859"/>
    <cellStyle name="Normal 2 55 4 15" xfId="7860"/>
    <cellStyle name="Normal 2 55 4 15 2" xfId="7861"/>
    <cellStyle name="Normal 2 55 4 16" xfId="7862"/>
    <cellStyle name="Normal 2 55 4 2" xfId="7863"/>
    <cellStyle name="Normal 2 55 4 2 10" xfId="7864"/>
    <cellStyle name="Normal 2 55 4 2 10 2" xfId="7865"/>
    <cellStyle name="Normal 2 55 4 2 11" xfId="7866"/>
    <cellStyle name="Normal 2 55 4 2 11 2" xfId="7867"/>
    <cellStyle name="Normal 2 55 4 2 12" xfId="7868"/>
    <cellStyle name="Normal 2 55 4 2 12 2" xfId="7869"/>
    <cellStyle name="Normal 2 55 4 2 13" xfId="7870"/>
    <cellStyle name="Normal 2 55 4 2 13 2" xfId="7871"/>
    <cellStyle name="Normal 2 55 4 2 14" xfId="7872"/>
    <cellStyle name="Normal 2 55 4 2 14 2" xfId="7873"/>
    <cellStyle name="Normal 2 55 4 2 15" xfId="7874"/>
    <cellStyle name="Normal 2 55 4 2 2" xfId="7875"/>
    <cellStyle name="Normal 2 55 4 2 2 2" xfId="7876"/>
    <cellStyle name="Normal 2 55 4 2 3" xfId="7877"/>
    <cellStyle name="Normal 2 55 4 2 3 2" xfId="7878"/>
    <cellStyle name="Normal 2 55 4 2 4" xfId="7879"/>
    <cellStyle name="Normal 2 55 4 2 4 2" xfId="7880"/>
    <cellStyle name="Normal 2 55 4 2 5" xfId="7881"/>
    <cellStyle name="Normal 2 55 4 2 5 2" xfId="7882"/>
    <cellStyle name="Normal 2 55 4 2 6" xfId="7883"/>
    <cellStyle name="Normal 2 55 4 2 6 2" xfId="7884"/>
    <cellStyle name="Normal 2 55 4 2 7" xfId="7885"/>
    <cellStyle name="Normal 2 55 4 2 7 2" xfId="7886"/>
    <cellStyle name="Normal 2 55 4 2 8" xfId="7887"/>
    <cellStyle name="Normal 2 55 4 2 8 2" xfId="7888"/>
    <cellStyle name="Normal 2 55 4 2 9" xfId="7889"/>
    <cellStyle name="Normal 2 55 4 2 9 2" xfId="7890"/>
    <cellStyle name="Normal 2 55 4 3" xfId="7891"/>
    <cellStyle name="Normal 2 55 4 3 2" xfId="7892"/>
    <cellStyle name="Normal 2 55 4 4" xfId="7893"/>
    <cellStyle name="Normal 2 55 4 4 2" xfId="7894"/>
    <cellStyle name="Normal 2 55 4 5" xfId="7895"/>
    <cellStyle name="Normal 2 55 4 5 2" xfId="7896"/>
    <cellStyle name="Normal 2 55 4 6" xfId="7897"/>
    <cellStyle name="Normal 2 55 4 6 2" xfId="7898"/>
    <cellStyle name="Normal 2 55 4 7" xfId="7899"/>
    <cellStyle name="Normal 2 55 4 7 2" xfId="7900"/>
    <cellStyle name="Normal 2 55 4 8" xfId="7901"/>
    <cellStyle name="Normal 2 55 4 8 2" xfId="7902"/>
    <cellStyle name="Normal 2 55 4 9" xfId="7903"/>
    <cellStyle name="Normal 2 55 4 9 2" xfId="7904"/>
    <cellStyle name="Normal 2 55 5" xfId="7905"/>
    <cellStyle name="Normal 2 55 5 10" xfId="7906"/>
    <cellStyle name="Normal 2 55 5 10 2" xfId="7907"/>
    <cellStyle name="Normal 2 55 5 11" xfId="7908"/>
    <cellStyle name="Normal 2 55 5 11 2" xfId="7909"/>
    <cellStyle name="Normal 2 55 5 12" xfId="7910"/>
    <cellStyle name="Normal 2 55 5 12 2" xfId="7911"/>
    <cellStyle name="Normal 2 55 5 13" xfId="7912"/>
    <cellStyle name="Normal 2 55 5 13 2" xfId="7913"/>
    <cellStyle name="Normal 2 55 5 14" xfId="7914"/>
    <cellStyle name="Normal 2 55 5 14 2" xfId="7915"/>
    <cellStyle name="Normal 2 55 5 15" xfId="7916"/>
    <cellStyle name="Normal 2 55 5 2" xfId="7917"/>
    <cellStyle name="Normal 2 55 5 2 2" xfId="7918"/>
    <cellStyle name="Normal 2 55 5 3" xfId="7919"/>
    <cellStyle name="Normal 2 55 5 3 2" xfId="7920"/>
    <cellStyle name="Normal 2 55 5 4" xfId="7921"/>
    <cellStyle name="Normal 2 55 5 4 2" xfId="7922"/>
    <cellStyle name="Normal 2 55 5 5" xfId="7923"/>
    <cellStyle name="Normal 2 55 5 5 2" xfId="7924"/>
    <cellStyle name="Normal 2 55 5 6" xfId="7925"/>
    <cellStyle name="Normal 2 55 5 6 2" xfId="7926"/>
    <cellStyle name="Normal 2 55 5 7" xfId="7927"/>
    <cellStyle name="Normal 2 55 5 7 2" xfId="7928"/>
    <cellStyle name="Normal 2 55 5 8" xfId="7929"/>
    <cellStyle name="Normal 2 55 5 8 2" xfId="7930"/>
    <cellStyle name="Normal 2 55 5 9" xfId="7931"/>
    <cellStyle name="Normal 2 55 5 9 2" xfId="7932"/>
    <cellStyle name="Normal 2 55 6" xfId="7933"/>
    <cellStyle name="Normal 2 55 6 10" xfId="7934"/>
    <cellStyle name="Normal 2 55 6 10 2" xfId="7935"/>
    <cellStyle name="Normal 2 55 6 11" xfId="7936"/>
    <cellStyle name="Normal 2 55 6 11 2" xfId="7937"/>
    <cellStyle name="Normal 2 55 6 12" xfId="7938"/>
    <cellStyle name="Normal 2 55 6 12 2" xfId="7939"/>
    <cellStyle name="Normal 2 55 6 13" xfId="7940"/>
    <cellStyle name="Normal 2 55 6 13 2" xfId="7941"/>
    <cellStyle name="Normal 2 55 6 14" xfId="7942"/>
    <cellStyle name="Normal 2 55 6 14 2" xfId="7943"/>
    <cellStyle name="Normal 2 55 6 15" xfId="7944"/>
    <cellStyle name="Normal 2 55 6 2" xfId="7945"/>
    <cellStyle name="Normal 2 55 6 2 2" xfId="7946"/>
    <cellStyle name="Normal 2 55 6 3" xfId="7947"/>
    <cellStyle name="Normal 2 55 6 3 2" xfId="7948"/>
    <cellStyle name="Normal 2 55 6 4" xfId="7949"/>
    <cellStyle name="Normal 2 55 6 4 2" xfId="7950"/>
    <cellStyle name="Normal 2 55 6 5" xfId="7951"/>
    <cellStyle name="Normal 2 55 6 5 2" xfId="7952"/>
    <cellStyle name="Normal 2 55 6 6" xfId="7953"/>
    <cellStyle name="Normal 2 55 6 6 2" xfId="7954"/>
    <cellStyle name="Normal 2 55 6 7" xfId="7955"/>
    <cellStyle name="Normal 2 55 6 7 2" xfId="7956"/>
    <cellStyle name="Normal 2 55 6 8" xfId="7957"/>
    <cellStyle name="Normal 2 55 6 8 2" xfId="7958"/>
    <cellStyle name="Normal 2 55 6 9" xfId="7959"/>
    <cellStyle name="Normal 2 55 6 9 2" xfId="7960"/>
    <cellStyle name="Normal 2 55 7" xfId="7961"/>
    <cellStyle name="Normal 2 55 7 10" xfId="7962"/>
    <cellStyle name="Normal 2 55 7 10 2" xfId="7963"/>
    <cellStyle name="Normal 2 55 7 11" xfId="7964"/>
    <cellStyle name="Normal 2 55 7 11 2" xfId="7965"/>
    <cellStyle name="Normal 2 55 7 12" xfId="7966"/>
    <cellStyle name="Normal 2 55 7 12 2" xfId="7967"/>
    <cellStyle name="Normal 2 55 7 13" xfId="7968"/>
    <cellStyle name="Normal 2 55 7 13 2" xfId="7969"/>
    <cellStyle name="Normal 2 55 7 14" xfId="7970"/>
    <cellStyle name="Normal 2 55 7 14 2" xfId="7971"/>
    <cellStyle name="Normal 2 55 7 15" xfId="7972"/>
    <cellStyle name="Normal 2 55 7 2" xfId="7973"/>
    <cellStyle name="Normal 2 55 7 2 2" xfId="7974"/>
    <cellStyle name="Normal 2 55 7 3" xfId="7975"/>
    <cellStyle name="Normal 2 55 7 3 2" xfId="7976"/>
    <cellStyle name="Normal 2 55 7 4" xfId="7977"/>
    <cellStyle name="Normal 2 55 7 4 2" xfId="7978"/>
    <cellStyle name="Normal 2 55 7 5" xfId="7979"/>
    <cellStyle name="Normal 2 55 7 5 2" xfId="7980"/>
    <cellStyle name="Normal 2 55 7 6" xfId="7981"/>
    <cellStyle name="Normal 2 55 7 6 2" xfId="7982"/>
    <cellStyle name="Normal 2 55 7 7" xfId="7983"/>
    <cellStyle name="Normal 2 55 7 7 2" xfId="7984"/>
    <cellStyle name="Normal 2 55 7 8" xfId="7985"/>
    <cellStyle name="Normal 2 55 7 8 2" xfId="7986"/>
    <cellStyle name="Normal 2 55 7 9" xfId="7987"/>
    <cellStyle name="Normal 2 55 7 9 2" xfId="7988"/>
    <cellStyle name="Normal 2 55 8" xfId="7989"/>
    <cellStyle name="Normal 2 55 8 10" xfId="7990"/>
    <cellStyle name="Normal 2 55 8 10 2" xfId="7991"/>
    <cellStyle name="Normal 2 55 8 11" xfId="7992"/>
    <cellStyle name="Normal 2 55 8 11 2" xfId="7993"/>
    <cellStyle name="Normal 2 55 8 12" xfId="7994"/>
    <cellStyle name="Normal 2 55 8 12 2" xfId="7995"/>
    <cellStyle name="Normal 2 55 8 13" xfId="7996"/>
    <cellStyle name="Normal 2 55 8 13 2" xfId="7997"/>
    <cellStyle name="Normal 2 55 8 14" xfId="7998"/>
    <cellStyle name="Normal 2 55 8 14 2" xfId="7999"/>
    <cellStyle name="Normal 2 55 8 15" xfId="8000"/>
    <cellStyle name="Normal 2 55 8 2" xfId="8001"/>
    <cellStyle name="Normal 2 55 8 2 2" xfId="8002"/>
    <cellStyle name="Normal 2 55 8 3" xfId="8003"/>
    <cellStyle name="Normal 2 55 8 3 2" xfId="8004"/>
    <cellStyle name="Normal 2 55 8 4" xfId="8005"/>
    <cellStyle name="Normal 2 55 8 4 2" xfId="8006"/>
    <cellStyle name="Normal 2 55 8 5" xfId="8007"/>
    <cellStyle name="Normal 2 55 8 5 2" xfId="8008"/>
    <cellStyle name="Normal 2 55 8 6" xfId="8009"/>
    <cellStyle name="Normal 2 55 8 6 2" xfId="8010"/>
    <cellStyle name="Normal 2 55 8 7" xfId="8011"/>
    <cellStyle name="Normal 2 55 8 7 2" xfId="8012"/>
    <cellStyle name="Normal 2 55 8 8" xfId="8013"/>
    <cellStyle name="Normal 2 55 8 8 2" xfId="8014"/>
    <cellStyle name="Normal 2 55 8 9" xfId="8015"/>
    <cellStyle name="Normal 2 55 8 9 2" xfId="8016"/>
    <cellStyle name="Normal 2 55 9" xfId="8017"/>
    <cellStyle name="Normal 2 55 9 10" xfId="8018"/>
    <cellStyle name="Normal 2 55 9 10 2" xfId="8019"/>
    <cellStyle name="Normal 2 55 9 11" xfId="8020"/>
    <cellStyle name="Normal 2 55 9 11 2" xfId="8021"/>
    <cellStyle name="Normal 2 55 9 12" xfId="8022"/>
    <cellStyle name="Normal 2 55 9 12 2" xfId="8023"/>
    <cellStyle name="Normal 2 55 9 13" xfId="8024"/>
    <cellStyle name="Normal 2 55 9 13 2" xfId="8025"/>
    <cellStyle name="Normal 2 55 9 14" xfId="8026"/>
    <cellStyle name="Normal 2 55 9 14 2" xfId="8027"/>
    <cellStyle name="Normal 2 55 9 15" xfId="8028"/>
    <cellStyle name="Normal 2 55 9 2" xfId="8029"/>
    <cellStyle name="Normal 2 55 9 2 2" xfId="8030"/>
    <cellStyle name="Normal 2 55 9 3" xfId="8031"/>
    <cellStyle name="Normal 2 55 9 3 2" xfId="8032"/>
    <cellStyle name="Normal 2 55 9 4" xfId="8033"/>
    <cellStyle name="Normal 2 55 9 4 2" xfId="8034"/>
    <cellStyle name="Normal 2 55 9 5" xfId="8035"/>
    <cellStyle name="Normal 2 55 9 5 2" xfId="8036"/>
    <cellStyle name="Normal 2 55 9 6" xfId="8037"/>
    <cellStyle name="Normal 2 55 9 6 2" xfId="8038"/>
    <cellStyle name="Normal 2 55 9 7" xfId="8039"/>
    <cellStyle name="Normal 2 55 9 7 2" xfId="8040"/>
    <cellStyle name="Normal 2 55 9 8" xfId="8041"/>
    <cellStyle name="Normal 2 55 9 8 2" xfId="8042"/>
    <cellStyle name="Normal 2 55 9 9" xfId="8043"/>
    <cellStyle name="Normal 2 55 9 9 2" xfId="8044"/>
    <cellStyle name="Normal 2 56" xfId="8045"/>
    <cellStyle name="Normal 2 56 10" xfId="8046"/>
    <cellStyle name="Normal 2 56 10 10" xfId="8047"/>
    <cellStyle name="Normal 2 56 10 10 2" xfId="8048"/>
    <cellStyle name="Normal 2 56 10 11" xfId="8049"/>
    <cellStyle name="Normal 2 56 10 11 2" xfId="8050"/>
    <cellStyle name="Normal 2 56 10 12" xfId="8051"/>
    <cellStyle name="Normal 2 56 10 12 2" xfId="8052"/>
    <cellStyle name="Normal 2 56 10 13" xfId="8053"/>
    <cellStyle name="Normal 2 56 10 13 2" xfId="8054"/>
    <cellStyle name="Normal 2 56 10 14" xfId="8055"/>
    <cellStyle name="Normal 2 56 10 14 2" xfId="8056"/>
    <cellStyle name="Normal 2 56 10 15" xfId="8057"/>
    <cellStyle name="Normal 2 56 10 2" xfId="8058"/>
    <cellStyle name="Normal 2 56 10 2 2" xfId="8059"/>
    <cellStyle name="Normal 2 56 10 3" xfId="8060"/>
    <cellStyle name="Normal 2 56 10 3 2" xfId="8061"/>
    <cellStyle name="Normal 2 56 10 4" xfId="8062"/>
    <cellStyle name="Normal 2 56 10 4 2" xfId="8063"/>
    <cellStyle name="Normal 2 56 10 5" xfId="8064"/>
    <cellStyle name="Normal 2 56 10 5 2" xfId="8065"/>
    <cellStyle name="Normal 2 56 10 6" xfId="8066"/>
    <cellStyle name="Normal 2 56 10 6 2" xfId="8067"/>
    <cellStyle name="Normal 2 56 10 7" xfId="8068"/>
    <cellStyle name="Normal 2 56 10 7 2" xfId="8069"/>
    <cellStyle name="Normal 2 56 10 8" xfId="8070"/>
    <cellStyle name="Normal 2 56 10 8 2" xfId="8071"/>
    <cellStyle name="Normal 2 56 10 9" xfId="8072"/>
    <cellStyle name="Normal 2 56 10 9 2" xfId="8073"/>
    <cellStyle name="Normal 2 56 11" xfId="8074"/>
    <cellStyle name="Normal 2 56 11 2" xfId="8075"/>
    <cellStyle name="Normal 2 56 12" xfId="8076"/>
    <cellStyle name="Normal 2 56 12 2" xfId="8077"/>
    <cellStyle name="Normal 2 56 13" xfId="8078"/>
    <cellStyle name="Normal 2 56 13 2" xfId="8079"/>
    <cellStyle name="Normal 2 56 14" xfId="8080"/>
    <cellStyle name="Normal 2 56 14 2" xfId="8081"/>
    <cellStyle name="Normal 2 56 15" xfId="8082"/>
    <cellStyle name="Normal 2 56 15 2" xfId="8083"/>
    <cellStyle name="Normal 2 56 16" xfId="8084"/>
    <cellStyle name="Normal 2 56 16 2" xfId="8085"/>
    <cellStyle name="Normal 2 56 17" xfId="8086"/>
    <cellStyle name="Normal 2 56 17 2" xfId="8087"/>
    <cellStyle name="Normal 2 56 18" xfId="8088"/>
    <cellStyle name="Normal 2 56 18 2" xfId="8089"/>
    <cellStyle name="Normal 2 56 19" xfId="8090"/>
    <cellStyle name="Normal 2 56 19 2" xfId="8091"/>
    <cellStyle name="Normal 2 56 2" xfId="8092"/>
    <cellStyle name="Normal 2 56 2 10" xfId="8093"/>
    <cellStyle name="Normal 2 56 2 10 2" xfId="8094"/>
    <cellStyle name="Normal 2 56 2 11" xfId="8095"/>
    <cellStyle name="Normal 2 56 2 11 2" xfId="8096"/>
    <cellStyle name="Normal 2 56 2 12" xfId="8097"/>
    <cellStyle name="Normal 2 56 2 12 2" xfId="8098"/>
    <cellStyle name="Normal 2 56 2 13" xfId="8099"/>
    <cellStyle name="Normal 2 56 2 13 2" xfId="8100"/>
    <cellStyle name="Normal 2 56 2 14" xfId="8101"/>
    <cellStyle name="Normal 2 56 2 14 2" xfId="8102"/>
    <cellStyle name="Normal 2 56 2 15" xfId="8103"/>
    <cellStyle name="Normal 2 56 2 15 2" xfId="8104"/>
    <cellStyle name="Normal 2 56 2 16" xfId="8105"/>
    <cellStyle name="Normal 2 56 2 2" xfId="8106"/>
    <cellStyle name="Normal 2 56 2 2 10" xfId="8107"/>
    <cellStyle name="Normal 2 56 2 2 10 2" xfId="8108"/>
    <cellStyle name="Normal 2 56 2 2 11" xfId="8109"/>
    <cellStyle name="Normal 2 56 2 2 11 2" xfId="8110"/>
    <cellStyle name="Normal 2 56 2 2 12" xfId="8111"/>
    <cellStyle name="Normal 2 56 2 2 12 2" xfId="8112"/>
    <cellStyle name="Normal 2 56 2 2 13" xfId="8113"/>
    <cellStyle name="Normal 2 56 2 2 13 2" xfId="8114"/>
    <cellStyle name="Normal 2 56 2 2 14" xfId="8115"/>
    <cellStyle name="Normal 2 56 2 2 14 2" xfId="8116"/>
    <cellStyle name="Normal 2 56 2 2 15" xfId="8117"/>
    <cellStyle name="Normal 2 56 2 2 2" xfId="8118"/>
    <cellStyle name="Normal 2 56 2 2 2 2" xfId="8119"/>
    <cellStyle name="Normal 2 56 2 2 3" xfId="8120"/>
    <cellStyle name="Normal 2 56 2 2 3 2" xfId="8121"/>
    <cellStyle name="Normal 2 56 2 2 4" xfId="8122"/>
    <cellStyle name="Normal 2 56 2 2 4 2" xfId="8123"/>
    <cellStyle name="Normal 2 56 2 2 5" xfId="8124"/>
    <cellStyle name="Normal 2 56 2 2 5 2" xfId="8125"/>
    <cellStyle name="Normal 2 56 2 2 6" xfId="8126"/>
    <cellStyle name="Normal 2 56 2 2 6 2" xfId="8127"/>
    <cellStyle name="Normal 2 56 2 2 7" xfId="8128"/>
    <cellStyle name="Normal 2 56 2 2 7 2" xfId="8129"/>
    <cellStyle name="Normal 2 56 2 2 8" xfId="8130"/>
    <cellStyle name="Normal 2 56 2 2 8 2" xfId="8131"/>
    <cellStyle name="Normal 2 56 2 2 9" xfId="8132"/>
    <cellStyle name="Normal 2 56 2 2 9 2" xfId="8133"/>
    <cellStyle name="Normal 2 56 2 3" xfId="8134"/>
    <cellStyle name="Normal 2 56 2 3 2" xfId="8135"/>
    <cellStyle name="Normal 2 56 2 4" xfId="8136"/>
    <cellStyle name="Normal 2 56 2 4 2" xfId="8137"/>
    <cellStyle name="Normal 2 56 2 5" xfId="8138"/>
    <cellStyle name="Normal 2 56 2 5 2" xfId="8139"/>
    <cellStyle name="Normal 2 56 2 6" xfId="8140"/>
    <cellStyle name="Normal 2 56 2 6 2" xfId="8141"/>
    <cellStyle name="Normal 2 56 2 7" xfId="8142"/>
    <cellStyle name="Normal 2 56 2 7 2" xfId="8143"/>
    <cellStyle name="Normal 2 56 2 8" xfId="8144"/>
    <cellStyle name="Normal 2 56 2 8 2" xfId="8145"/>
    <cellStyle name="Normal 2 56 2 9" xfId="8146"/>
    <cellStyle name="Normal 2 56 2 9 2" xfId="8147"/>
    <cellStyle name="Normal 2 56 20" xfId="8148"/>
    <cellStyle name="Normal 2 56 20 2" xfId="8149"/>
    <cellStyle name="Normal 2 56 21" xfId="8150"/>
    <cellStyle name="Normal 2 56 21 2" xfId="8151"/>
    <cellStyle name="Normal 2 56 22" xfId="8152"/>
    <cellStyle name="Normal 2 56 22 2" xfId="8153"/>
    <cellStyle name="Normal 2 56 23" xfId="8154"/>
    <cellStyle name="Normal 2 56 23 2" xfId="8155"/>
    <cellStyle name="Normal 2 56 24" xfId="8156"/>
    <cellStyle name="Normal 2 56 3" xfId="8157"/>
    <cellStyle name="Normal 2 56 3 10" xfId="8158"/>
    <cellStyle name="Normal 2 56 3 10 2" xfId="8159"/>
    <cellStyle name="Normal 2 56 3 11" xfId="8160"/>
    <cellStyle name="Normal 2 56 3 11 2" xfId="8161"/>
    <cellStyle name="Normal 2 56 3 12" xfId="8162"/>
    <cellStyle name="Normal 2 56 3 12 2" xfId="8163"/>
    <cellStyle name="Normal 2 56 3 13" xfId="8164"/>
    <cellStyle name="Normal 2 56 3 13 2" xfId="8165"/>
    <cellStyle name="Normal 2 56 3 14" xfId="8166"/>
    <cellStyle name="Normal 2 56 3 14 2" xfId="8167"/>
    <cellStyle name="Normal 2 56 3 15" xfId="8168"/>
    <cellStyle name="Normal 2 56 3 15 2" xfId="8169"/>
    <cellStyle name="Normal 2 56 3 16" xfId="8170"/>
    <cellStyle name="Normal 2 56 3 2" xfId="8171"/>
    <cellStyle name="Normal 2 56 3 2 10" xfId="8172"/>
    <cellStyle name="Normal 2 56 3 2 10 2" xfId="8173"/>
    <cellStyle name="Normal 2 56 3 2 11" xfId="8174"/>
    <cellStyle name="Normal 2 56 3 2 11 2" xfId="8175"/>
    <cellStyle name="Normal 2 56 3 2 12" xfId="8176"/>
    <cellStyle name="Normal 2 56 3 2 12 2" xfId="8177"/>
    <cellStyle name="Normal 2 56 3 2 13" xfId="8178"/>
    <cellStyle name="Normal 2 56 3 2 13 2" xfId="8179"/>
    <cellStyle name="Normal 2 56 3 2 14" xfId="8180"/>
    <cellStyle name="Normal 2 56 3 2 14 2" xfId="8181"/>
    <cellStyle name="Normal 2 56 3 2 15" xfId="8182"/>
    <cellStyle name="Normal 2 56 3 2 2" xfId="8183"/>
    <cellStyle name="Normal 2 56 3 2 2 2" xfId="8184"/>
    <cellStyle name="Normal 2 56 3 2 3" xfId="8185"/>
    <cellStyle name="Normal 2 56 3 2 3 2" xfId="8186"/>
    <cellStyle name="Normal 2 56 3 2 4" xfId="8187"/>
    <cellStyle name="Normal 2 56 3 2 4 2" xfId="8188"/>
    <cellStyle name="Normal 2 56 3 2 5" xfId="8189"/>
    <cellStyle name="Normal 2 56 3 2 5 2" xfId="8190"/>
    <cellStyle name="Normal 2 56 3 2 6" xfId="8191"/>
    <cellStyle name="Normal 2 56 3 2 6 2" xfId="8192"/>
    <cellStyle name="Normal 2 56 3 2 7" xfId="8193"/>
    <cellStyle name="Normal 2 56 3 2 7 2" xfId="8194"/>
    <cellStyle name="Normal 2 56 3 2 8" xfId="8195"/>
    <cellStyle name="Normal 2 56 3 2 8 2" xfId="8196"/>
    <cellStyle name="Normal 2 56 3 2 9" xfId="8197"/>
    <cellStyle name="Normal 2 56 3 2 9 2" xfId="8198"/>
    <cellStyle name="Normal 2 56 3 3" xfId="8199"/>
    <cellStyle name="Normal 2 56 3 3 2" xfId="8200"/>
    <cellStyle name="Normal 2 56 3 4" xfId="8201"/>
    <cellStyle name="Normal 2 56 3 4 2" xfId="8202"/>
    <cellStyle name="Normal 2 56 3 5" xfId="8203"/>
    <cellStyle name="Normal 2 56 3 5 2" xfId="8204"/>
    <cellStyle name="Normal 2 56 3 6" xfId="8205"/>
    <cellStyle name="Normal 2 56 3 6 2" xfId="8206"/>
    <cellStyle name="Normal 2 56 3 7" xfId="8207"/>
    <cellStyle name="Normal 2 56 3 7 2" xfId="8208"/>
    <cellStyle name="Normal 2 56 3 8" xfId="8209"/>
    <cellStyle name="Normal 2 56 3 8 2" xfId="8210"/>
    <cellStyle name="Normal 2 56 3 9" xfId="8211"/>
    <cellStyle name="Normal 2 56 3 9 2" xfId="8212"/>
    <cellStyle name="Normal 2 56 4" xfId="8213"/>
    <cellStyle name="Normal 2 56 4 10" xfId="8214"/>
    <cellStyle name="Normal 2 56 4 10 2" xfId="8215"/>
    <cellStyle name="Normal 2 56 4 11" xfId="8216"/>
    <cellStyle name="Normal 2 56 4 11 2" xfId="8217"/>
    <cellStyle name="Normal 2 56 4 12" xfId="8218"/>
    <cellStyle name="Normal 2 56 4 12 2" xfId="8219"/>
    <cellStyle name="Normal 2 56 4 13" xfId="8220"/>
    <cellStyle name="Normal 2 56 4 13 2" xfId="8221"/>
    <cellStyle name="Normal 2 56 4 14" xfId="8222"/>
    <cellStyle name="Normal 2 56 4 14 2" xfId="8223"/>
    <cellStyle name="Normal 2 56 4 15" xfId="8224"/>
    <cellStyle name="Normal 2 56 4 15 2" xfId="8225"/>
    <cellStyle name="Normal 2 56 4 16" xfId="8226"/>
    <cellStyle name="Normal 2 56 4 2" xfId="8227"/>
    <cellStyle name="Normal 2 56 4 2 10" xfId="8228"/>
    <cellStyle name="Normal 2 56 4 2 10 2" xfId="8229"/>
    <cellStyle name="Normal 2 56 4 2 11" xfId="8230"/>
    <cellStyle name="Normal 2 56 4 2 11 2" xfId="8231"/>
    <cellStyle name="Normal 2 56 4 2 12" xfId="8232"/>
    <cellStyle name="Normal 2 56 4 2 12 2" xfId="8233"/>
    <cellStyle name="Normal 2 56 4 2 13" xfId="8234"/>
    <cellStyle name="Normal 2 56 4 2 13 2" xfId="8235"/>
    <cellStyle name="Normal 2 56 4 2 14" xfId="8236"/>
    <cellStyle name="Normal 2 56 4 2 14 2" xfId="8237"/>
    <cellStyle name="Normal 2 56 4 2 15" xfId="8238"/>
    <cellStyle name="Normal 2 56 4 2 2" xfId="8239"/>
    <cellStyle name="Normal 2 56 4 2 2 2" xfId="8240"/>
    <cellStyle name="Normal 2 56 4 2 3" xfId="8241"/>
    <cellStyle name="Normal 2 56 4 2 3 2" xfId="8242"/>
    <cellStyle name="Normal 2 56 4 2 4" xfId="8243"/>
    <cellStyle name="Normal 2 56 4 2 4 2" xfId="8244"/>
    <cellStyle name="Normal 2 56 4 2 5" xfId="8245"/>
    <cellStyle name="Normal 2 56 4 2 5 2" xfId="8246"/>
    <cellStyle name="Normal 2 56 4 2 6" xfId="8247"/>
    <cellStyle name="Normal 2 56 4 2 6 2" xfId="8248"/>
    <cellStyle name="Normal 2 56 4 2 7" xfId="8249"/>
    <cellStyle name="Normal 2 56 4 2 7 2" xfId="8250"/>
    <cellStyle name="Normal 2 56 4 2 8" xfId="8251"/>
    <cellStyle name="Normal 2 56 4 2 8 2" xfId="8252"/>
    <cellStyle name="Normal 2 56 4 2 9" xfId="8253"/>
    <cellStyle name="Normal 2 56 4 2 9 2" xfId="8254"/>
    <cellStyle name="Normal 2 56 4 3" xfId="8255"/>
    <cellStyle name="Normal 2 56 4 3 2" xfId="8256"/>
    <cellStyle name="Normal 2 56 4 4" xfId="8257"/>
    <cellStyle name="Normal 2 56 4 4 2" xfId="8258"/>
    <cellStyle name="Normal 2 56 4 5" xfId="8259"/>
    <cellStyle name="Normal 2 56 4 5 2" xfId="8260"/>
    <cellStyle name="Normal 2 56 4 6" xfId="8261"/>
    <cellStyle name="Normal 2 56 4 6 2" xfId="8262"/>
    <cellStyle name="Normal 2 56 4 7" xfId="8263"/>
    <cellStyle name="Normal 2 56 4 7 2" xfId="8264"/>
    <cellStyle name="Normal 2 56 4 8" xfId="8265"/>
    <cellStyle name="Normal 2 56 4 8 2" xfId="8266"/>
    <cellStyle name="Normal 2 56 4 9" xfId="8267"/>
    <cellStyle name="Normal 2 56 4 9 2" xfId="8268"/>
    <cellStyle name="Normal 2 56 5" xfId="8269"/>
    <cellStyle name="Normal 2 56 5 10" xfId="8270"/>
    <cellStyle name="Normal 2 56 5 10 2" xfId="8271"/>
    <cellStyle name="Normal 2 56 5 11" xfId="8272"/>
    <cellStyle name="Normal 2 56 5 11 2" xfId="8273"/>
    <cellStyle name="Normal 2 56 5 12" xfId="8274"/>
    <cellStyle name="Normal 2 56 5 12 2" xfId="8275"/>
    <cellStyle name="Normal 2 56 5 13" xfId="8276"/>
    <cellStyle name="Normal 2 56 5 13 2" xfId="8277"/>
    <cellStyle name="Normal 2 56 5 14" xfId="8278"/>
    <cellStyle name="Normal 2 56 5 14 2" xfId="8279"/>
    <cellStyle name="Normal 2 56 5 15" xfId="8280"/>
    <cellStyle name="Normal 2 56 5 2" xfId="8281"/>
    <cellStyle name="Normal 2 56 5 2 2" xfId="8282"/>
    <cellStyle name="Normal 2 56 5 3" xfId="8283"/>
    <cellStyle name="Normal 2 56 5 3 2" xfId="8284"/>
    <cellStyle name="Normal 2 56 5 4" xfId="8285"/>
    <cellStyle name="Normal 2 56 5 4 2" xfId="8286"/>
    <cellStyle name="Normal 2 56 5 5" xfId="8287"/>
    <cellStyle name="Normal 2 56 5 5 2" xfId="8288"/>
    <cellStyle name="Normal 2 56 5 6" xfId="8289"/>
    <cellStyle name="Normal 2 56 5 6 2" xfId="8290"/>
    <cellStyle name="Normal 2 56 5 7" xfId="8291"/>
    <cellStyle name="Normal 2 56 5 7 2" xfId="8292"/>
    <cellStyle name="Normal 2 56 5 8" xfId="8293"/>
    <cellStyle name="Normal 2 56 5 8 2" xfId="8294"/>
    <cellStyle name="Normal 2 56 5 9" xfId="8295"/>
    <cellStyle name="Normal 2 56 5 9 2" xfId="8296"/>
    <cellStyle name="Normal 2 56 6" xfId="8297"/>
    <cellStyle name="Normal 2 56 6 10" xfId="8298"/>
    <cellStyle name="Normal 2 56 6 10 2" xfId="8299"/>
    <cellStyle name="Normal 2 56 6 11" xfId="8300"/>
    <cellStyle name="Normal 2 56 6 11 2" xfId="8301"/>
    <cellStyle name="Normal 2 56 6 12" xfId="8302"/>
    <cellStyle name="Normal 2 56 6 12 2" xfId="8303"/>
    <cellStyle name="Normal 2 56 6 13" xfId="8304"/>
    <cellStyle name="Normal 2 56 6 13 2" xfId="8305"/>
    <cellStyle name="Normal 2 56 6 14" xfId="8306"/>
    <cellStyle name="Normal 2 56 6 14 2" xfId="8307"/>
    <cellStyle name="Normal 2 56 6 15" xfId="8308"/>
    <cellStyle name="Normal 2 56 6 2" xfId="8309"/>
    <cellStyle name="Normal 2 56 6 2 2" xfId="8310"/>
    <cellStyle name="Normal 2 56 6 3" xfId="8311"/>
    <cellStyle name="Normal 2 56 6 3 2" xfId="8312"/>
    <cellStyle name="Normal 2 56 6 4" xfId="8313"/>
    <cellStyle name="Normal 2 56 6 4 2" xfId="8314"/>
    <cellStyle name="Normal 2 56 6 5" xfId="8315"/>
    <cellStyle name="Normal 2 56 6 5 2" xfId="8316"/>
    <cellStyle name="Normal 2 56 6 6" xfId="8317"/>
    <cellStyle name="Normal 2 56 6 6 2" xfId="8318"/>
    <cellStyle name="Normal 2 56 6 7" xfId="8319"/>
    <cellStyle name="Normal 2 56 6 7 2" xfId="8320"/>
    <cellStyle name="Normal 2 56 6 8" xfId="8321"/>
    <cellStyle name="Normal 2 56 6 8 2" xfId="8322"/>
    <cellStyle name="Normal 2 56 6 9" xfId="8323"/>
    <cellStyle name="Normal 2 56 6 9 2" xfId="8324"/>
    <cellStyle name="Normal 2 56 7" xfId="8325"/>
    <cellStyle name="Normal 2 56 7 10" xfId="8326"/>
    <cellStyle name="Normal 2 56 7 10 2" xfId="8327"/>
    <cellStyle name="Normal 2 56 7 11" xfId="8328"/>
    <cellStyle name="Normal 2 56 7 11 2" xfId="8329"/>
    <cellStyle name="Normal 2 56 7 12" xfId="8330"/>
    <cellStyle name="Normal 2 56 7 12 2" xfId="8331"/>
    <cellStyle name="Normal 2 56 7 13" xfId="8332"/>
    <cellStyle name="Normal 2 56 7 13 2" xfId="8333"/>
    <cellStyle name="Normal 2 56 7 14" xfId="8334"/>
    <cellStyle name="Normal 2 56 7 14 2" xfId="8335"/>
    <cellStyle name="Normal 2 56 7 15" xfId="8336"/>
    <cellStyle name="Normal 2 56 7 2" xfId="8337"/>
    <cellStyle name="Normal 2 56 7 2 2" xfId="8338"/>
    <cellStyle name="Normal 2 56 7 3" xfId="8339"/>
    <cellStyle name="Normal 2 56 7 3 2" xfId="8340"/>
    <cellStyle name="Normal 2 56 7 4" xfId="8341"/>
    <cellStyle name="Normal 2 56 7 4 2" xfId="8342"/>
    <cellStyle name="Normal 2 56 7 5" xfId="8343"/>
    <cellStyle name="Normal 2 56 7 5 2" xfId="8344"/>
    <cellStyle name="Normal 2 56 7 6" xfId="8345"/>
    <cellStyle name="Normal 2 56 7 6 2" xfId="8346"/>
    <cellStyle name="Normal 2 56 7 7" xfId="8347"/>
    <cellStyle name="Normal 2 56 7 7 2" xfId="8348"/>
    <cellStyle name="Normal 2 56 7 8" xfId="8349"/>
    <cellStyle name="Normal 2 56 7 8 2" xfId="8350"/>
    <cellStyle name="Normal 2 56 7 9" xfId="8351"/>
    <cellStyle name="Normal 2 56 7 9 2" xfId="8352"/>
    <cellStyle name="Normal 2 56 8" xfId="8353"/>
    <cellStyle name="Normal 2 56 8 10" xfId="8354"/>
    <cellStyle name="Normal 2 56 8 10 2" xfId="8355"/>
    <cellStyle name="Normal 2 56 8 11" xfId="8356"/>
    <cellStyle name="Normal 2 56 8 11 2" xfId="8357"/>
    <cellStyle name="Normal 2 56 8 12" xfId="8358"/>
    <cellStyle name="Normal 2 56 8 12 2" xfId="8359"/>
    <cellStyle name="Normal 2 56 8 13" xfId="8360"/>
    <cellStyle name="Normal 2 56 8 13 2" xfId="8361"/>
    <cellStyle name="Normal 2 56 8 14" xfId="8362"/>
    <cellStyle name="Normal 2 56 8 14 2" xfId="8363"/>
    <cellStyle name="Normal 2 56 8 15" xfId="8364"/>
    <cellStyle name="Normal 2 56 8 2" xfId="8365"/>
    <cellStyle name="Normal 2 56 8 2 2" xfId="8366"/>
    <cellStyle name="Normal 2 56 8 3" xfId="8367"/>
    <cellStyle name="Normal 2 56 8 3 2" xfId="8368"/>
    <cellStyle name="Normal 2 56 8 4" xfId="8369"/>
    <cellStyle name="Normal 2 56 8 4 2" xfId="8370"/>
    <cellStyle name="Normal 2 56 8 5" xfId="8371"/>
    <cellStyle name="Normal 2 56 8 5 2" xfId="8372"/>
    <cellStyle name="Normal 2 56 8 6" xfId="8373"/>
    <cellStyle name="Normal 2 56 8 6 2" xfId="8374"/>
    <cellStyle name="Normal 2 56 8 7" xfId="8375"/>
    <cellStyle name="Normal 2 56 8 7 2" xfId="8376"/>
    <cellStyle name="Normal 2 56 8 8" xfId="8377"/>
    <cellStyle name="Normal 2 56 8 8 2" xfId="8378"/>
    <cellStyle name="Normal 2 56 8 9" xfId="8379"/>
    <cellStyle name="Normal 2 56 8 9 2" xfId="8380"/>
    <cellStyle name="Normal 2 56 9" xfId="8381"/>
    <cellStyle name="Normal 2 56 9 10" xfId="8382"/>
    <cellStyle name="Normal 2 56 9 10 2" xfId="8383"/>
    <cellStyle name="Normal 2 56 9 11" xfId="8384"/>
    <cellStyle name="Normal 2 56 9 11 2" xfId="8385"/>
    <cellStyle name="Normal 2 56 9 12" xfId="8386"/>
    <cellStyle name="Normal 2 56 9 12 2" xfId="8387"/>
    <cellStyle name="Normal 2 56 9 13" xfId="8388"/>
    <cellStyle name="Normal 2 56 9 13 2" xfId="8389"/>
    <cellStyle name="Normal 2 56 9 14" xfId="8390"/>
    <cellStyle name="Normal 2 56 9 14 2" xfId="8391"/>
    <cellStyle name="Normal 2 56 9 15" xfId="8392"/>
    <cellStyle name="Normal 2 56 9 2" xfId="8393"/>
    <cellStyle name="Normal 2 56 9 2 2" xfId="8394"/>
    <cellStyle name="Normal 2 56 9 3" xfId="8395"/>
    <cellStyle name="Normal 2 56 9 3 2" xfId="8396"/>
    <cellStyle name="Normal 2 56 9 4" xfId="8397"/>
    <cellStyle name="Normal 2 56 9 4 2" xfId="8398"/>
    <cellStyle name="Normal 2 56 9 5" xfId="8399"/>
    <cellStyle name="Normal 2 56 9 5 2" xfId="8400"/>
    <cellStyle name="Normal 2 56 9 6" xfId="8401"/>
    <cellStyle name="Normal 2 56 9 6 2" xfId="8402"/>
    <cellStyle name="Normal 2 56 9 7" xfId="8403"/>
    <cellStyle name="Normal 2 56 9 7 2" xfId="8404"/>
    <cellStyle name="Normal 2 56 9 8" xfId="8405"/>
    <cellStyle name="Normal 2 56 9 8 2" xfId="8406"/>
    <cellStyle name="Normal 2 56 9 9" xfId="8407"/>
    <cellStyle name="Normal 2 56 9 9 2" xfId="8408"/>
    <cellStyle name="Normal 2 57" xfId="8409"/>
    <cellStyle name="Normal 2 57 10" xfId="8410"/>
    <cellStyle name="Normal 2 57 10 10" xfId="8411"/>
    <cellStyle name="Normal 2 57 10 10 2" xfId="8412"/>
    <cellStyle name="Normal 2 57 10 11" xfId="8413"/>
    <cellStyle name="Normal 2 57 10 11 2" xfId="8414"/>
    <cellStyle name="Normal 2 57 10 12" xfId="8415"/>
    <cellStyle name="Normal 2 57 10 12 2" xfId="8416"/>
    <cellStyle name="Normal 2 57 10 13" xfId="8417"/>
    <cellStyle name="Normal 2 57 10 13 2" xfId="8418"/>
    <cellStyle name="Normal 2 57 10 14" xfId="8419"/>
    <cellStyle name="Normal 2 57 10 14 2" xfId="8420"/>
    <cellStyle name="Normal 2 57 10 15" xfId="8421"/>
    <cellStyle name="Normal 2 57 10 2" xfId="8422"/>
    <cellStyle name="Normal 2 57 10 2 2" xfId="8423"/>
    <cellStyle name="Normal 2 57 10 3" xfId="8424"/>
    <cellStyle name="Normal 2 57 10 3 2" xfId="8425"/>
    <cellStyle name="Normal 2 57 10 4" xfId="8426"/>
    <cellStyle name="Normal 2 57 10 4 2" xfId="8427"/>
    <cellStyle name="Normal 2 57 10 5" xfId="8428"/>
    <cellStyle name="Normal 2 57 10 5 2" xfId="8429"/>
    <cellStyle name="Normal 2 57 10 6" xfId="8430"/>
    <cellStyle name="Normal 2 57 10 6 2" xfId="8431"/>
    <cellStyle name="Normal 2 57 10 7" xfId="8432"/>
    <cellStyle name="Normal 2 57 10 7 2" xfId="8433"/>
    <cellStyle name="Normal 2 57 10 8" xfId="8434"/>
    <cellStyle name="Normal 2 57 10 8 2" xfId="8435"/>
    <cellStyle name="Normal 2 57 10 9" xfId="8436"/>
    <cellStyle name="Normal 2 57 10 9 2" xfId="8437"/>
    <cellStyle name="Normal 2 57 11" xfId="8438"/>
    <cellStyle name="Normal 2 57 11 2" xfId="8439"/>
    <cellStyle name="Normal 2 57 12" xfId="8440"/>
    <cellStyle name="Normal 2 57 12 2" xfId="8441"/>
    <cellStyle name="Normal 2 57 13" xfId="8442"/>
    <cellStyle name="Normal 2 57 13 2" xfId="8443"/>
    <cellStyle name="Normal 2 57 14" xfId="8444"/>
    <cellStyle name="Normal 2 57 14 2" xfId="8445"/>
    <cellStyle name="Normal 2 57 15" xfId="8446"/>
    <cellStyle name="Normal 2 57 15 2" xfId="8447"/>
    <cellStyle name="Normal 2 57 16" xfId="8448"/>
    <cellStyle name="Normal 2 57 16 2" xfId="8449"/>
    <cellStyle name="Normal 2 57 17" xfId="8450"/>
    <cellStyle name="Normal 2 57 17 2" xfId="8451"/>
    <cellStyle name="Normal 2 57 18" xfId="8452"/>
    <cellStyle name="Normal 2 57 18 2" xfId="8453"/>
    <cellStyle name="Normal 2 57 19" xfId="8454"/>
    <cellStyle name="Normal 2 57 19 2" xfId="8455"/>
    <cellStyle name="Normal 2 57 2" xfId="8456"/>
    <cellStyle name="Normal 2 57 2 10" xfId="8457"/>
    <cellStyle name="Normal 2 57 2 10 2" xfId="8458"/>
    <cellStyle name="Normal 2 57 2 11" xfId="8459"/>
    <cellStyle name="Normal 2 57 2 11 2" xfId="8460"/>
    <cellStyle name="Normal 2 57 2 12" xfId="8461"/>
    <cellStyle name="Normal 2 57 2 12 2" xfId="8462"/>
    <cellStyle name="Normal 2 57 2 13" xfId="8463"/>
    <cellStyle name="Normal 2 57 2 13 2" xfId="8464"/>
    <cellStyle name="Normal 2 57 2 14" xfId="8465"/>
    <cellStyle name="Normal 2 57 2 14 2" xfId="8466"/>
    <cellStyle name="Normal 2 57 2 15" xfId="8467"/>
    <cellStyle name="Normal 2 57 2 15 2" xfId="8468"/>
    <cellStyle name="Normal 2 57 2 16" xfId="8469"/>
    <cellStyle name="Normal 2 57 2 2" xfId="8470"/>
    <cellStyle name="Normal 2 57 2 2 10" xfId="8471"/>
    <cellStyle name="Normal 2 57 2 2 10 2" xfId="8472"/>
    <cellStyle name="Normal 2 57 2 2 11" xfId="8473"/>
    <cellStyle name="Normal 2 57 2 2 11 2" xfId="8474"/>
    <cellStyle name="Normal 2 57 2 2 12" xfId="8475"/>
    <cellStyle name="Normal 2 57 2 2 12 2" xfId="8476"/>
    <cellStyle name="Normal 2 57 2 2 13" xfId="8477"/>
    <cellStyle name="Normal 2 57 2 2 13 2" xfId="8478"/>
    <cellStyle name="Normal 2 57 2 2 14" xfId="8479"/>
    <cellStyle name="Normal 2 57 2 2 14 2" xfId="8480"/>
    <cellStyle name="Normal 2 57 2 2 15" xfId="8481"/>
    <cellStyle name="Normal 2 57 2 2 2" xfId="8482"/>
    <cellStyle name="Normal 2 57 2 2 2 2" xfId="8483"/>
    <cellStyle name="Normal 2 57 2 2 3" xfId="8484"/>
    <cellStyle name="Normal 2 57 2 2 3 2" xfId="8485"/>
    <cellStyle name="Normal 2 57 2 2 4" xfId="8486"/>
    <cellStyle name="Normal 2 57 2 2 4 2" xfId="8487"/>
    <cellStyle name="Normal 2 57 2 2 5" xfId="8488"/>
    <cellStyle name="Normal 2 57 2 2 5 2" xfId="8489"/>
    <cellStyle name="Normal 2 57 2 2 6" xfId="8490"/>
    <cellStyle name="Normal 2 57 2 2 6 2" xfId="8491"/>
    <cellStyle name="Normal 2 57 2 2 7" xfId="8492"/>
    <cellStyle name="Normal 2 57 2 2 7 2" xfId="8493"/>
    <cellStyle name="Normal 2 57 2 2 8" xfId="8494"/>
    <cellStyle name="Normal 2 57 2 2 8 2" xfId="8495"/>
    <cellStyle name="Normal 2 57 2 2 9" xfId="8496"/>
    <cellStyle name="Normal 2 57 2 2 9 2" xfId="8497"/>
    <cellStyle name="Normal 2 57 2 3" xfId="8498"/>
    <cellStyle name="Normal 2 57 2 3 2" xfId="8499"/>
    <cellStyle name="Normal 2 57 2 4" xfId="8500"/>
    <cellStyle name="Normal 2 57 2 4 2" xfId="8501"/>
    <cellStyle name="Normal 2 57 2 5" xfId="8502"/>
    <cellStyle name="Normal 2 57 2 5 2" xfId="8503"/>
    <cellStyle name="Normal 2 57 2 6" xfId="8504"/>
    <cellStyle name="Normal 2 57 2 6 2" xfId="8505"/>
    <cellStyle name="Normal 2 57 2 7" xfId="8506"/>
    <cellStyle name="Normal 2 57 2 7 2" xfId="8507"/>
    <cellStyle name="Normal 2 57 2 8" xfId="8508"/>
    <cellStyle name="Normal 2 57 2 8 2" xfId="8509"/>
    <cellStyle name="Normal 2 57 2 9" xfId="8510"/>
    <cellStyle name="Normal 2 57 2 9 2" xfId="8511"/>
    <cellStyle name="Normal 2 57 20" xfId="8512"/>
    <cellStyle name="Normal 2 57 20 2" xfId="8513"/>
    <cellStyle name="Normal 2 57 21" xfId="8514"/>
    <cellStyle name="Normal 2 57 21 2" xfId="8515"/>
    <cellStyle name="Normal 2 57 22" xfId="8516"/>
    <cellStyle name="Normal 2 57 22 2" xfId="8517"/>
    <cellStyle name="Normal 2 57 23" xfId="8518"/>
    <cellStyle name="Normal 2 57 23 2" xfId="8519"/>
    <cellStyle name="Normal 2 57 24" xfId="8520"/>
    <cellStyle name="Normal 2 57 3" xfId="8521"/>
    <cellStyle name="Normal 2 57 3 10" xfId="8522"/>
    <cellStyle name="Normal 2 57 3 10 2" xfId="8523"/>
    <cellStyle name="Normal 2 57 3 11" xfId="8524"/>
    <cellStyle name="Normal 2 57 3 11 2" xfId="8525"/>
    <cellStyle name="Normal 2 57 3 12" xfId="8526"/>
    <cellStyle name="Normal 2 57 3 12 2" xfId="8527"/>
    <cellStyle name="Normal 2 57 3 13" xfId="8528"/>
    <cellStyle name="Normal 2 57 3 13 2" xfId="8529"/>
    <cellStyle name="Normal 2 57 3 14" xfId="8530"/>
    <cellStyle name="Normal 2 57 3 14 2" xfId="8531"/>
    <cellStyle name="Normal 2 57 3 15" xfId="8532"/>
    <cellStyle name="Normal 2 57 3 15 2" xfId="8533"/>
    <cellStyle name="Normal 2 57 3 16" xfId="8534"/>
    <cellStyle name="Normal 2 57 3 2" xfId="8535"/>
    <cellStyle name="Normal 2 57 3 2 10" xfId="8536"/>
    <cellStyle name="Normal 2 57 3 2 10 2" xfId="8537"/>
    <cellStyle name="Normal 2 57 3 2 11" xfId="8538"/>
    <cellStyle name="Normal 2 57 3 2 11 2" xfId="8539"/>
    <cellStyle name="Normal 2 57 3 2 12" xfId="8540"/>
    <cellStyle name="Normal 2 57 3 2 12 2" xfId="8541"/>
    <cellStyle name="Normal 2 57 3 2 13" xfId="8542"/>
    <cellStyle name="Normal 2 57 3 2 13 2" xfId="8543"/>
    <cellStyle name="Normal 2 57 3 2 14" xfId="8544"/>
    <cellStyle name="Normal 2 57 3 2 14 2" xfId="8545"/>
    <cellStyle name="Normal 2 57 3 2 15" xfId="8546"/>
    <cellStyle name="Normal 2 57 3 2 2" xfId="8547"/>
    <cellStyle name="Normal 2 57 3 2 2 2" xfId="8548"/>
    <cellStyle name="Normal 2 57 3 2 3" xfId="8549"/>
    <cellStyle name="Normal 2 57 3 2 3 2" xfId="8550"/>
    <cellStyle name="Normal 2 57 3 2 4" xfId="8551"/>
    <cellStyle name="Normal 2 57 3 2 4 2" xfId="8552"/>
    <cellStyle name="Normal 2 57 3 2 5" xfId="8553"/>
    <cellStyle name="Normal 2 57 3 2 5 2" xfId="8554"/>
    <cellStyle name="Normal 2 57 3 2 6" xfId="8555"/>
    <cellStyle name="Normal 2 57 3 2 6 2" xfId="8556"/>
    <cellStyle name="Normal 2 57 3 2 7" xfId="8557"/>
    <cellStyle name="Normal 2 57 3 2 7 2" xfId="8558"/>
    <cellStyle name="Normal 2 57 3 2 8" xfId="8559"/>
    <cellStyle name="Normal 2 57 3 2 8 2" xfId="8560"/>
    <cellStyle name="Normal 2 57 3 2 9" xfId="8561"/>
    <cellStyle name="Normal 2 57 3 2 9 2" xfId="8562"/>
    <cellStyle name="Normal 2 57 3 3" xfId="8563"/>
    <cellStyle name="Normal 2 57 3 3 2" xfId="8564"/>
    <cellStyle name="Normal 2 57 3 4" xfId="8565"/>
    <cellStyle name="Normal 2 57 3 4 2" xfId="8566"/>
    <cellStyle name="Normal 2 57 3 5" xfId="8567"/>
    <cellStyle name="Normal 2 57 3 5 2" xfId="8568"/>
    <cellStyle name="Normal 2 57 3 6" xfId="8569"/>
    <cellStyle name="Normal 2 57 3 6 2" xfId="8570"/>
    <cellStyle name="Normal 2 57 3 7" xfId="8571"/>
    <cellStyle name="Normal 2 57 3 7 2" xfId="8572"/>
    <cellStyle name="Normal 2 57 3 8" xfId="8573"/>
    <cellStyle name="Normal 2 57 3 8 2" xfId="8574"/>
    <cellStyle name="Normal 2 57 3 9" xfId="8575"/>
    <cellStyle name="Normal 2 57 3 9 2" xfId="8576"/>
    <cellStyle name="Normal 2 57 4" xfId="8577"/>
    <cellStyle name="Normal 2 57 4 10" xfId="8578"/>
    <cellStyle name="Normal 2 57 4 10 2" xfId="8579"/>
    <cellStyle name="Normal 2 57 4 11" xfId="8580"/>
    <cellStyle name="Normal 2 57 4 11 2" xfId="8581"/>
    <cellStyle name="Normal 2 57 4 12" xfId="8582"/>
    <cellStyle name="Normal 2 57 4 12 2" xfId="8583"/>
    <cellStyle name="Normal 2 57 4 13" xfId="8584"/>
    <cellStyle name="Normal 2 57 4 13 2" xfId="8585"/>
    <cellStyle name="Normal 2 57 4 14" xfId="8586"/>
    <cellStyle name="Normal 2 57 4 14 2" xfId="8587"/>
    <cellStyle name="Normal 2 57 4 15" xfId="8588"/>
    <cellStyle name="Normal 2 57 4 15 2" xfId="8589"/>
    <cellStyle name="Normal 2 57 4 16" xfId="8590"/>
    <cellStyle name="Normal 2 57 4 2" xfId="8591"/>
    <cellStyle name="Normal 2 57 4 2 10" xfId="8592"/>
    <cellStyle name="Normal 2 57 4 2 10 2" xfId="8593"/>
    <cellStyle name="Normal 2 57 4 2 11" xfId="8594"/>
    <cellStyle name="Normal 2 57 4 2 11 2" xfId="8595"/>
    <cellStyle name="Normal 2 57 4 2 12" xfId="8596"/>
    <cellStyle name="Normal 2 57 4 2 12 2" xfId="8597"/>
    <cellStyle name="Normal 2 57 4 2 13" xfId="8598"/>
    <cellStyle name="Normal 2 57 4 2 13 2" xfId="8599"/>
    <cellStyle name="Normal 2 57 4 2 14" xfId="8600"/>
    <cellStyle name="Normal 2 57 4 2 14 2" xfId="8601"/>
    <cellStyle name="Normal 2 57 4 2 15" xfId="8602"/>
    <cellStyle name="Normal 2 57 4 2 2" xfId="8603"/>
    <cellStyle name="Normal 2 57 4 2 2 2" xfId="8604"/>
    <cellStyle name="Normal 2 57 4 2 3" xfId="8605"/>
    <cellStyle name="Normal 2 57 4 2 3 2" xfId="8606"/>
    <cellStyle name="Normal 2 57 4 2 4" xfId="8607"/>
    <cellStyle name="Normal 2 57 4 2 4 2" xfId="8608"/>
    <cellStyle name="Normal 2 57 4 2 5" xfId="8609"/>
    <cellStyle name="Normal 2 57 4 2 5 2" xfId="8610"/>
    <cellStyle name="Normal 2 57 4 2 6" xfId="8611"/>
    <cellStyle name="Normal 2 57 4 2 6 2" xfId="8612"/>
    <cellStyle name="Normal 2 57 4 2 7" xfId="8613"/>
    <cellStyle name="Normal 2 57 4 2 7 2" xfId="8614"/>
    <cellStyle name="Normal 2 57 4 2 8" xfId="8615"/>
    <cellStyle name="Normal 2 57 4 2 8 2" xfId="8616"/>
    <cellStyle name="Normal 2 57 4 2 9" xfId="8617"/>
    <cellStyle name="Normal 2 57 4 2 9 2" xfId="8618"/>
    <cellStyle name="Normal 2 57 4 3" xfId="8619"/>
    <cellStyle name="Normal 2 57 4 3 2" xfId="8620"/>
    <cellStyle name="Normal 2 57 4 4" xfId="8621"/>
    <cellStyle name="Normal 2 57 4 4 2" xfId="8622"/>
    <cellStyle name="Normal 2 57 4 5" xfId="8623"/>
    <cellStyle name="Normal 2 57 4 5 2" xfId="8624"/>
    <cellStyle name="Normal 2 57 4 6" xfId="8625"/>
    <cellStyle name="Normal 2 57 4 6 2" xfId="8626"/>
    <cellStyle name="Normal 2 57 4 7" xfId="8627"/>
    <cellStyle name="Normal 2 57 4 7 2" xfId="8628"/>
    <cellStyle name="Normal 2 57 4 8" xfId="8629"/>
    <cellStyle name="Normal 2 57 4 8 2" xfId="8630"/>
    <cellStyle name="Normal 2 57 4 9" xfId="8631"/>
    <cellStyle name="Normal 2 57 4 9 2" xfId="8632"/>
    <cellStyle name="Normal 2 57 5" xfId="8633"/>
    <cellStyle name="Normal 2 57 5 10" xfId="8634"/>
    <cellStyle name="Normal 2 57 5 10 2" xfId="8635"/>
    <cellStyle name="Normal 2 57 5 11" xfId="8636"/>
    <cellStyle name="Normal 2 57 5 11 2" xfId="8637"/>
    <cellStyle name="Normal 2 57 5 12" xfId="8638"/>
    <cellStyle name="Normal 2 57 5 12 2" xfId="8639"/>
    <cellStyle name="Normal 2 57 5 13" xfId="8640"/>
    <cellStyle name="Normal 2 57 5 13 2" xfId="8641"/>
    <cellStyle name="Normal 2 57 5 14" xfId="8642"/>
    <cellStyle name="Normal 2 57 5 14 2" xfId="8643"/>
    <cellStyle name="Normal 2 57 5 15" xfId="8644"/>
    <cellStyle name="Normal 2 57 5 2" xfId="8645"/>
    <cellStyle name="Normal 2 57 5 2 2" xfId="8646"/>
    <cellStyle name="Normal 2 57 5 3" xfId="8647"/>
    <cellStyle name="Normal 2 57 5 3 2" xfId="8648"/>
    <cellStyle name="Normal 2 57 5 4" xfId="8649"/>
    <cellStyle name="Normal 2 57 5 4 2" xfId="8650"/>
    <cellStyle name="Normal 2 57 5 5" xfId="8651"/>
    <cellStyle name="Normal 2 57 5 5 2" xfId="8652"/>
    <cellStyle name="Normal 2 57 5 6" xfId="8653"/>
    <cellStyle name="Normal 2 57 5 6 2" xfId="8654"/>
    <cellStyle name="Normal 2 57 5 7" xfId="8655"/>
    <cellStyle name="Normal 2 57 5 7 2" xfId="8656"/>
    <cellStyle name="Normal 2 57 5 8" xfId="8657"/>
    <cellStyle name="Normal 2 57 5 8 2" xfId="8658"/>
    <cellStyle name="Normal 2 57 5 9" xfId="8659"/>
    <cellStyle name="Normal 2 57 5 9 2" xfId="8660"/>
    <cellStyle name="Normal 2 57 6" xfId="8661"/>
    <cellStyle name="Normal 2 57 6 10" xfId="8662"/>
    <cellStyle name="Normal 2 57 6 10 2" xfId="8663"/>
    <cellStyle name="Normal 2 57 6 11" xfId="8664"/>
    <cellStyle name="Normal 2 57 6 11 2" xfId="8665"/>
    <cellStyle name="Normal 2 57 6 12" xfId="8666"/>
    <cellStyle name="Normal 2 57 6 12 2" xfId="8667"/>
    <cellStyle name="Normal 2 57 6 13" xfId="8668"/>
    <cellStyle name="Normal 2 57 6 13 2" xfId="8669"/>
    <cellStyle name="Normal 2 57 6 14" xfId="8670"/>
    <cellStyle name="Normal 2 57 6 14 2" xfId="8671"/>
    <cellStyle name="Normal 2 57 6 15" xfId="8672"/>
    <cellStyle name="Normal 2 57 6 2" xfId="8673"/>
    <cellStyle name="Normal 2 57 6 2 2" xfId="8674"/>
    <cellStyle name="Normal 2 57 6 3" xfId="8675"/>
    <cellStyle name="Normal 2 57 6 3 2" xfId="8676"/>
    <cellStyle name="Normal 2 57 6 4" xfId="8677"/>
    <cellStyle name="Normal 2 57 6 4 2" xfId="8678"/>
    <cellStyle name="Normal 2 57 6 5" xfId="8679"/>
    <cellStyle name="Normal 2 57 6 5 2" xfId="8680"/>
    <cellStyle name="Normal 2 57 6 6" xfId="8681"/>
    <cellStyle name="Normal 2 57 6 6 2" xfId="8682"/>
    <cellStyle name="Normal 2 57 6 7" xfId="8683"/>
    <cellStyle name="Normal 2 57 6 7 2" xfId="8684"/>
    <cellStyle name="Normal 2 57 6 8" xfId="8685"/>
    <cellStyle name="Normal 2 57 6 8 2" xfId="8686"/>
    <cellStyle name="Normal 2 57 6 9" xfId="8687"/>
    <cellStyle name="Normal 2 57 6 9 2" xfId="8688"/>
    <cellStyle name="Normal 2 57 7" xfId="8689"/>
    <cellStyle name="Normal 2 57 7 10" xfId="8690"/>
    <cellStyle name="Normal 2 57 7 10 2" xfId="8691"/>
    <cellStyle name="Normal 2 57 7 11" xfId="8692"/>
    <cellStyle name="Normal 2 57 7 11 2" xfId="8693"/>
    <cellStyle name="Normal 2 57 7 12" xfId="8694"/>
    <cellStyle name="Normal 2 57 7 12 2" xfId="8695"/>
    <cellStyle name="Normal 2 57 7 13" xfId="8696"/>
    <cellStyle name="Normal 2 57 7 13 2" xfId="8697"/>
    <cellStyle name="Normal 2 57 7 14" xfId="8698"/>
    <cellStyle name="Normal 2 57 7 14 2" xfId="8699"/>
    <cellStyle name="Normal 2 57 7 15" xfId="8700"/>
    <cellStyle name="Normal 2 57 7 2" xfId="8701"/>
    <cellStyle name="Normal 2 57 7 2 2" xfId="8702"/>
    <cellStyle name="Normal 2 57 7 3" xfId="8703"/>
    <cellStyle name="Normal 2 57 7 3 2" xfId="8704"/>
    <cellStyle name="Normal 2 57 7 4" xfId="8705"/>
    <cellStyle name="Normal 2 57 7 4 2" xfId="8706"/>
    <cellStyle name="Normal 2 57 7 5" xfId="8707"/>
    <cellStyle name="Normal 2 57 7 5 2" xfId="8708"/>
    <cellStyle name="Normal 2 57 7 6" xfId="8709"/>
    <cellStyle name="Normal 2 57 7 6 2" xfId="8710"/>
    <cellStyle name="Normal 2 57 7 7" xfId="8711"/>
    <cellStyle name="Normal 2 57 7 7 2" xfId="8712"/>
    <cellStyle name="Normal 2 57 7 8" xfId="8713"/>
    <cellStyle name="Normal 2 57 7 8 2" xfId="8714"/>
    <cellStyle name="Normal 2 57 7 9" xfId="8715"/>
    <cellStyle name="Normal 2 57 7 9 2" xfId="8716"/>
    <cellStyle name="Normal 2 57 8" xfId="8717"/>
    <cellStyle name="Normal 2 57 8 10" xfId="8718"/>
    <cellStyle name="Normal 2 57 8 10 2" xfId="8719"/>
    <cellStyle name="Normal 2 57 8 11" xfId="8720"/>
    <cellStyle name="Normal 2 57 8 11 2" xfId="8721"/>
    <cellStyle name="Normal 2 57 8 12" xfId="8722"/>
    <cellStyle name="Normal 2 57 8 12 2" xfId="8723"/>
    <cellStyle name="Normal 2 57 8 13" xfId="8724"/>
    <cellStyle name="Normal 2 57 8 13 2" xfId="8725"/>
    <cellStyle name="Normal 2 57 8 14" xfId="8726"/>
    <cellStyle name="Normal 2 57 8 14 2" xfId="8727"/>
    <cellStyle name="Normal 2 57 8 15" xfId="8728"/>
    <cellStyle name="Normal 2 57 8 2" xfId="8729"/>
    <cellStyle name="Normal 2 57 8 2 2" xfId="8730"/>
    <cellStyle name="Normal 2 57 8 3" xfId="8731"/>
    <cellStyle name="Normal 2 57 8 3 2" xfId="8732"/>
    <cellStyle name="Normal 2 57 8 4" xfId="8733"/>
    <cellStyle name="Normal 2 57 8 4 2" xfId="8734"/>
    <cellStyle name="Normal 2 57 8 5" xfId="8735"/>
    <cellStyle name="Normal 2 57 8 5 2" xfId="8736"/>
    <cellStyle name="Normal 2 57 8 6" xfId="8737"/>
    <cellStyle name="Normal 2 57 8 6 2" xfId="8738"/>
    <cellStyle name="Normal 2 57 8 7" xfId="8739"/>
    <cellStyle name="Normal 2 57 8 7 2" xfId="8740"/>
    <cellStyle name="Normal 2 57 8 8" xfId="8741"/>
    <cellStyle name="Normal 2 57 8 8 2" xfId="8742"/>
    <cellStyle name="Normal 2 57 8 9" xfId="8743"/>
    <cellStyle name="Normal 2 57 8 9 2" xfId="8744"/>
    <cellStyle name="Normal 2 57 9" xfId="8745"/>
    <cellStyle name="Normal 2 57 9 10" xfId="8746"/>
    <cellStyle name="Normal 2 57 9 10 2" xfId="8747"/>
    <cellStyle name="Normal 2 57 9 11" xfId="8748"/>
    <cellStyle name="Normal 2 57 9 11 2" xfId="8749"/>
    <cellStyle name="Normal 2 57 9 12" xfId="8750"/>
    <cellStyle name="Normal 2 57 9 12 2" xfId="8751"/>
    <cellStyle name="Normal 2 57 9 13" xfId="8752"/>
    <cellStyle name="Normal 2 57 9 13 2" xfId="8753"/>
    <cellStyle name="Normal 2 57 9 14" xfId="8754"/>
    <cellStyle name="Normal 2 57 9 14 2" xfId="8755"/>
    <cellStyle name="Normal 2 57 9 15" xfId="8756"/>
    <cellStyle name="Normal 2 57 9 2" xfId="8757"/>
    <cellStyle name="Normal 2 57 9 2 2" xfId="8758"/>
    <cellStyle name="Normal 2 57 9 3" xfId="8759"/>
    <cellStyle name="Normal 2 57 9 3 2" xfId="8760"/>
    <cellStyle name="Normal 2 57 9 4" xfId="8761"/>
    <cellStyle name="Normal 2 57 9 4 2" xfId="8762"/>
    <cellStyle name="Normal 2 57 9 5" xfId="8763"/>
    <cellStyle name="Normal 2 57 9 5 2" xfId="8764"/>
    <cellStyle name="Normal 2 57 9 6" xfId="8765"/>
    <cellStyle name="Normal 2 57 9 6 2" xfId="8766"/>
    <cellStyle name="Normal 2 57 9 7" xfId="8767"/>
    <cellStyle name="Normal 2 57 9 7 2" xfId="8768"/>
    <cellStyle name="Normal 2 57 9 8" xfId="8769"/>
    <cellStyle name="Normal 2 57 9 8 2" xfId="8770"/>
    <cellStyle name="Normal 2 57 9 9" xfId="8771"/>
    <cellStyle name="Normal 2 57 9 9 2" xfId="8772"/>
    <cellStyle name="Normal 2 58" xfId="8773"/>
    <cellStyle name="Normal 2 58 10" xfId="8774"/>
    <cellStyle name="Normal 2 58 10 10" xfId="8775"/>
    <cellStyle name="Normal 2 58 10 10 2" xfId="8776"/>
    <cellStyle name="Normal 2 58 10 11" xfId="8777"/>
    <cellStyle name="Normal 2 58 10 11 2" xfId="8778"/>
    <cellStyle name="Normal 2 58 10 12" xfId="8779"/>
    <cellStyle name="Normal 2 58 10 12 2" xfId="8780"/>
    <cellStyle name="Normal 2 58 10 13" xfId="8781"/>
    <cellStyle name="Normal 2 58 10 13 2" xfId="8782"/>
    <cellStyle name="Normal 2 58 10 14" xfId="8783"/>
    <cellStyle name="Normal 2 58 10 14 2" xfId="8784"/>
    <cellStyle name="Normal 2 58 10 15" xfId="8785"/>
    <cellStyle name="Normal 2 58 10 2" xfId="8786"/>
    <cellStyle name="Normal 2 58 10 2 2" xfId="8787"/>
    <cellStyle name="Normal 2 58 10 3" xfId="8788"/>
    <cellStyle name="Normal 2 58 10 3 2" xfId="8789"/>
    <cellStyle name="Normal 2 58 10 4" xfId="8790"/>
    <cellStyle name="Normal 2 58 10 4 2" xfId="8791"/>
    <cellStyle name="Normal 2 58 10 5" xfId="8792"/>
    <cellStyle name="Normal 2 58 10 5 2" xfId="8793"/>
    <cellStyle name="Normal 2 58 10 6" xfId="8794"/>
    <cellStyle name="Normal 2 58 10 6 2" xfId="8795"/>
    <cellStyle name="Normal 2 58 10 7" xfId="8796"/>
    <cellStyle name="Normal 2 58 10 7 2" xfId="8797"/>
    <cellStyle name="Normal 2 58 10 8" xfId="8798"/>
    <cellStyle name="Normal 2 58 10 8 2" xfId="8799"/>
    <cellStyle name="Normal 2 58 10 9" xfId="8800"/>
    <cellStyle name="Normal 2 58 10 9 2" xfId="8801"/>
    <cellStyle name="Normal 2 58 11" xfId="8802"/>
    <cellStyle name="Normal 2 58 11 2" xfId="8803"/>
    <cellStyle name="Normal 2 58 12" xfId="8804"/>
    <cellStyle name="Normal 2 58 12 2" xfId="8805"/>
    <cellStyle name="Normal 2 58 13" xfId="8806"/>
    <cellStyle name="Normal 2 58 13 2" xfId="8807"/>
    <cellStyle name="Normal 2 58 14" xfId="8808"/>
    <cellStyle name="Normal 2 58 14 2" xfId="8809"/>
    <cellStyle name="Normal 2 58 15" xfId="8810"/>
    <cellStyle name="Normal 2 58 15 2" xfId="8811"/>
    <cellStyle name="Normal 2 58 16" xfId="8812"/>
    <cellStyle name="Normal 2 58 16 2" xfId="8813"/>
    <cellStyle name="Normal 2 58 17" xfId="8814"/>
    <cellStyle name="Normal 2 58 17 2" xfId="8815"/>
    <cellStyle name="Normal 2 58 18" xfId="8816"/>
    <cellStyle name="Normal 2 58 18 2" xfId="8817"/>
    <cellStyle name="Normal 2 58 19" xfId="8818"/>
    <cellStyle name="Normal 2 58 19 2" xfId="8819"/>
    <cellStyle name="Normal 2 58 2" xfId="8820"/>
    <cellStyle name="Normal 2 58 2 10" xfId="8821"/>
    <cellStyle name="Normal 2 58 2 10 2" xfId="8822"/>
    <cellStyle name="Normal 2 58 2 11" xfId="8823"/>
    <cellStyle name="Normal 2 58 2 11 2" xfId="8824"/>
    <cellStyle name="Normal 2 58 2 12" xfId="8825"/>
    <cellStyle name="Normal 2 58 2 12 2" xfId="8826"/>
    <cellStyle name="Normal 2 58 2 13" xfId="8827"/>
    <cellStyle name="Normal 2 58 2 13 2" xfId="8828"/>
    <cellStyle name="Normal 2 58 2 14" xfId="8829"/>
    <cellStyle name="Normal 2 58 2 14 2" xfId="8830"/>
    <cellStyle name="Normal 2 58 2 15" xfId="8831"/>
    <cellStyle name="Normal 2 58 2 15 2" xfId="8832"/>
    <cellStyle name="Normal 2 58 2 16" xfId="8833"/>
    <cellStyle name="Normal 2 58 2 2" xfId="8834"/>
    <cellStyle name="Normal 2 58 2 2 10" xfId="8835"/>
    <cellStyle name="Normal 2 58 2 2 10 2" xfId="8836"/>
    <cellStyle name="Normal 2 58 2 2 11" xfId="8837"/>
    <cellStyle name="Normal 2 58 2 2 11 2" xfId="8838"/>
    <cellStyle name="Normal 2 58 2 2 12" xfId="8839"/>
    <cellStyle name="Normal 2 58 2 2 12 2" xfId="8840"/>
    <cellStyle name="Normal 2 58 2 2 13" xfId="8841"/>
    <cellStyle name="Normal 2 58 2 2 13 2" xfId="8842"/>
    <cellStyle name="Normal 2 58 2 2 14" xfId="8843"/>
    <cellStyle name="Normal 2 58 2 2 14 2" xfId="8844"/>
    <cellStyle name="Normal 2 58 2 2 15" xfId="8845"/>
    <cellStyle name="Normal 2 58 2 2 2" xfId="8846"/>
    <cellStyle name="Normal 2 58 2 2 2 2" xfId="8847"/>
    <cellStyle name="Normal 2 58 2 2 3" xfId="8848"/>
    <cellStyle name="Normal 2 58 2 2 3 2" xfId="8849"/>
    <cellStyle name="Normal 2 58 2 2 4" xfId="8850"/>
    <cellStyle name="Normal 2 58 2 2 4 2" xfId="8851"/>
    <cellStyle name="Normal 2 58 2 2 5" xfId="8852"/>
    <cellStyle name="Normal 2 58 2 2 5 2" xfId="8853"/>
    <cellStyle name="Normal 2 58 2 2 6" xfId="8854"/>
    <cellStyle name="Normal 2 58 2 2 6 2" xfId="8855"/>
    <cellStyle name="Normal 2 58 2 2 7" xfId="8856"/>
    <cellStyle name="Normal 2 58 2 2 7 2" xfId="8857"/>
    <cellStyle name="Normal 2 58 2 2 8" xfId="8858"/>
    <cellStyle name="Normal 2 58 2 2 8 2" xfId="8859"/>
    <cellStyle name="Normal 2 58 2 2 9" xfId="8860"/>
    <cellStyle name="Normal 2 58 2 2 9 2" xfId="8861"/>
    <cellStyle name="Normal 2 58 2 3" xfId="8862"/>
    <cellStyle name="Normal 2 58 2 3 2" xfId="8863"/>
    <cellStyle name="Normal 2 58 2 4" xfId="8864"/>
    <cellStyle name="Normal 2 58 2 4 2" xfId="8865"/>
    <cellStyle name="Normal 2 58 2 5" xfId="8866"/>
    <cellStyle name="Normal 2 58 2 5 2" xfId="8867"/>
    <cellStyle name="Normal 2 58 2 6" xfId="8868"/>
    <cellStyle name="Normal 2 58 2 6 2" xfId="8869"/>
    <cellStyle name="Normal 2 58 2 7" xfId="8870"/>
    <cellStyle name="Normal 2 58 2 7 2" xfId="8871"/>
    <cellStyle name="Normal 2 58 2 8" xfId="8872"/>
    <cellStyle name="Normal 2 58 2 8 2" xfId="8873"/>
    <cellStyle name="Normal 2 58 2 9" xfId="8874"/>
    <cellStyle name="Normal 2 58 2 9 2" xfId="8875"/>
    <cellStyle name="Normal 2 58 20" xfId="8876"/>
    <cellStyle name="Normal 2 58 20 2" xfId="8877"/>
    <cellStyle name="Normal 2 58 21" xfId="8878"/>
    <cellStyle name="Normal 2 58 21 2" xfId="8879"/>
    <cellStyle name="Normal 2 58 22" xfId="8880"/>
    <cellStyle name="Normal 2 58 22 2" xfId="8881"/>
    <cellStyle name="Normal 2 58 23" xfId="8882"/>
    <cellStyle name="Normal 2 58 23 2" xfId="8883"/>
    <cellStyle name="Normal 2 58 24" xfId="8884"/>
    <cellStyle name="Normal 2 58 3" xfId="8885"/>
    <cellStyle name="Normal 2 58 3 10" xfId="8886"/>
    <cellStyle name="Normal 2 58 3 10 2" xfId="8887"/>
    <cellStyle name="Normal 2 58 3 11" xfId="8888"/>
    <cellStyle name="Normal 2 58 3 11 2" xfId="8889"/>
    <cellStyle name="Normal 2 58 3 12" xfId="8890"/>
    <cellStyle name="Normal 2 58 3 12 2" xfId="8891"/>
    <cellStyle name="Normal 2 58 3 13" xfId="8892"/>
    <cellStyle name="Normal 2 58 3 13 2" xfId="8893"/>
    <cellStyle name="Normal 2 58 3 14" xfId="8894"/>
    <cellStyle name="Normal 2 58 3 14 2" xfId="8895"/>
    <cellStyle name="Normal 2 58 3 15" xfId="8896"/>
    <cellStyle name="Normal 2 58 3 15 2" xfId="8897"/>
    <cellStyle name="Normal 2 58 3 16" xfId="8898"/>
    <cellStyle name="Normal 2 58 3 2" xfId="8899"/>
    <cellStyle name="Normal 2 58 3 2 10" xfId="8900"/>
    <cellStyle name="Normal 2 58 3 2 10 2" xfId="8901"/>
    <cellStyle name="Normal 2 58 3 2 11" xfId="8902"/>
    <cellStyle name="Normal 2 58 3 2 11 2" xfId="8903"/>
    <cellStyle name="Normal 2 58 3 2 12" xfId="8904"/>
    <cellStyle name="Normal 2 58 3 2 12 2" xfId="8905"/>
    <cellStyle name="Normal 2 58 3 2 13" xfId="8906"/>
    <cellStyle name="Normal 2 58 3 2 13 2" xfId="8907"/>
    <cellStyle name="Normal 2 58 3 2 14" xfId="8908"/>
    <cellStyle name="Normal 2 58 3 2 14 2" xfId="8909"/>
    <cellStyle name="Normal 2 58 3 2 15" xfId="8910"/>
    <cellStyle name="Normal 2 58 3 2 2" xfId="8911"/>
    <cellStyle name="Normal 2 58 3 2 2 2" xfId="8912"/>
    <cellStyle name="Normal 2 58 3 2 3" xfId="8913"/>
    <cellStyle name="Normal 2 58 3 2 3 2" xfId="8914"/>
    <cellStyle name="Normal 2 58 3 2 4" xfId="8915"/>
    <cellStyle name="Normal 2 58 3 2 4 2" xfId="8916"/>
    <cellStyle name="Normal 2 58 3 2 5" xfId="8917"/>
    <cellStyle name="Normal 2 58 3 2 5 2" xfId="8918"/>
    <cellStyle name="Normal 2 58 3 2 6" xfId="8919"/>
    <cellStyle name="Normal 2 58 3 2 6 2" xfId="8920"/>
    <cellStyle name="Normal 2 58 3 2 7" xfId="8921"/>
    <cellStyle name="Normal 2 58 3 2 7 2" xfId="8922"/>
    <cellStyle name="Normal 2 58 3 2 8" xfId="8923"/>
    <cellStyle name="Normal 2 58 3 2 8 2" xfId="8924"/>
    <cellStyle name="Normal 2 58 3 2 9" xfId="8925"/>
    <cellStyle name="Normal 2 58 3 2 9 2" xfId="8926"/>
    <cellStyle name="Normal 2 58 3 3" xfId="8927"/>
    <cellStyle name="Normal 2 58 3 3 2" xfId="8928"/>
    <cellStyle name="Normal 2 58 3 4" xfId="8929"/>
    <cellStyle name="Normal 2 58 3 4 2" xfId="8930"/>
    <cellStyle name="Normal 2 58 3 5" xfId="8931"/>
    <cellStyle name="Normal 2 58 3 5 2" xfId="8932"/>
    <cellStyle name="Normal 2 58 3 6" xfId="8933"/>
    <cellStyle name="Normal 2 58 3 6 2" xfId="8934"/>
    <cellStyle name="Normal 2 58 3 7" xfId="8935"/>
    <cellStyle name="Normal 2 58 3 7 2" xfId="8936"/>
    <cellStyle name="Normal 2 58 3 8" xfId="8937"/>
    <cellStyle name="Normal 2 58 3 8 2" xfId="8938"/>
    <cellStyle name="Normal 2 58 3 9" xfId="8939"/>
    <cellStyle name="Normal 2 58 3 9 2" xfId="8940"/>
    <cellStyle name="Normal 2 58 4" xfId="8941"/>
    <cellStyle name="Normal 2 58 4 10" xfId="8942"/>
    <cellStyle name="Normal 2 58 4 10 2" xfId="8943"/>
    <cellStyle name="Normal 2 58 4 11" xfId="8944"/>
    <cellStyle name="Normal 2 58 4 11 2" xfId="8945"/>
    <cellStyle name="Normal 2 58 4 12" xfId="8946"/>
    <cellStyle name="Normal 2 58 4 12 2" xfId="8947"/>
    <cellStyle name="Normal 2 58 4 13" xfId="8948"/>
    <cellStyle name="Normal 2 58 4 13 2" xfId="8949"/>
    <cellStyle name="Normal 2 58 4 14" xfId="8950"/>
    <cellStyle name="Normal 2 58 4 14 2" xfId="8951"/>
    <cellStyle name="Normal 2 58 4 15" xfId="8952"/>
    <cellStyle name="Normal 2 58 4 15 2" xfId="8953"/>
    <cellStyle name="Normal 2 58 4 16" xfId="8954"/>
    <cellStyle name="Normal 2 58 4 2" xfId="8955"/>
    <cellStyle name="Normal 2 58 4 2 10" xfId="8956"/>
    <cellStyle name="Normal 2 58 4 2 10 2" xfId="8957"/>
    <cellStyle name="Normal 2 58 4 2 11" xfId="8958"/>
    <cellStyle name="Normal 2 58 4 2 11 2" xfId="8959"/>
    <cellStyle name="Normal 2 58 4 2 12" xfId="8960"/>
    <cellStyle name="Normal 2 58 4 2 12 2" xfId="8961"/>
    <cellStyle name="Normal 2 58 4 2 13" xfId="8962"/>
    <cellStyle name="Normal 2 58 4 2 13 2" xfId="8963"/>
    <cellStyle name="Normal 2 58 4 2 14" xfId="8964"/>
    <cellStyle name="Normal 2 58 4 2 14 2" xfId="8965"/>
    <cellStyle name="Normal 2 58 4 2 15" xfId="8966"/>
    <cellStyle name="Normal 2 58 4 2 2" xfId="8967"/>
    <cellStyle name="Normal 2 58 4 2 2 2" xfId="8968"/>
    <cellStyle name="Normal 2 58 4 2 3" xfId="8969"/>
    <cellStyle name="Normal 2 58 4 2 3 2" xfId="8970"/>
    <cellStyle name="Normal 2 58 4 2 4" xfId="8971"/>
    <cellStyle name="Normal 2 58 4 2 4 2" xfId="8972"/>
    <cellStyle name="Normal 2 58 4 2 5" xfId="8973"/>
    <cellStyle name="Normal 2 58 4 2 5 2" xfId="8974"/>
    <cellStyle name="Normal 2 58 4 2 6" xfId="8975"/>
    <cellStyle name="Normal 2 58 4 2 6 2" xfId="8976"/>
    <cellStyle name="Normal 2 58 4 2 7" xfId="8977"/>
    <cellStyle name="Normal 2 58 4 2 7 2" xfId="8978"/>
    <cellStyle name="Normal 2 58 4 2 8" xfId="8979"/>
    <cellStyle name="Normal 2 58 4 2 8 2" xfId="8980"/>
    <cellStyle name="Normal 2 58 4 2 9" xfId="8981"/>
    <cellStyle name="Normal 2 58 4 2 9 2" xfId="8982"/>
    <cellStyle name="Normal 2 58 4 3" xfId="8983"/>
    <cellStyle name="Normal 2 58 4 3 2" xfId="8984"/>
    <cellStyle name="Normal 2 58 4 4" xfId="8985"/>
    <cellStyle name="Normal 2 58 4 4 2" xfId="8986"/>
    <cellStyle name="Normal 2 58 4 5" xfId="8987"/>
    <cellStyle name="Normal 2 58 4 5 2" xfId="8988"/>
    <cellStyle name="Normal 2 58 4 6" xfId="8989"/>
    <cellStyle name="Normal 2 58 4 6 2" xfId="8990"/>
    <cellStyle name="Normal 2 58 4 7" xfId="8991"/>
    <cellStyle name="Normal 2 58 4 7 2" xfId="8992"/>
    <cellStyle name="Normal 2 58 4 8" xfId="8993"/>
    <cellStyle name="Normal 2 58 4 8 2" xfId="8994"/>
    <cellStyle name="Normal 2 58 4 9" xfId="8995"/>
    <cellStyle name="Normal 2 58 4 9 2" xfId="8996"/>
    <cellStyle name="Normal 2 58 5" xfId="8997"/>
    <cellStyle name="Normal 2 58 5 10" xfId="8998"/>
    <cellStyle name="Normal 2 58 5 10 2" xfId="8999"/>
    <cellStyle name="Normal 2 58 5 11" xfId="9000"/>
    <cellStyle name="Normal 2 58 5 11 2" xfId="9001"/>
    <cellStyle name="Normal 2 58 5 12" xfId="9002"/>
    <cellStyle name="Normal 2 58 5 12 2" xfId="9003"/>
    <cellStyle name="Normal 2 58 5 13" xfId="9004"/>
    <cellStyle name="Normal 2 58 5 13 2" xfId="9005"/>
    <cellStyle name="Normal 2 58 5 14" xfId="9006"/>
    <cellStyle name="Normal 2 58 5 14 2" xfId="9007"/>
    <cellStyle name="Normal 2 58 5 15" xfId="9008"/>
    <cellStyle name="Normal 2 58 5 2" xfId="9009"/>
    <cellStyle name="Normal 2 58 5 2 2" xfId="9010"/>
    <cellStyle name="Normal 2 58 5 3" xfId="9011"/>
    <cellStyle name="Normal 2 58 5 3 2" xfId="9012"/>
    <cellStyle name="Normal 2 58 5 4" xfId="9013"/>
    <cellStyle name="Normal 2 58 5 4 2" xfId="9014"/>
    <cellStyle name="Normal 2 58 5 5" xfId="9015"/>
    <cellStyle name="Normal 2 58 5 5 2" xfId="9016"/>
    <cellStyle name="Normal 2 58 5 6" xfId="9017"/>
    <cellStyle name="Normal 2 58 5 6 2" xfId="9018"/>
    <cellStyle name="Normal 2 58 5 7" xfId="9019"/>
    <cellStyle name="Normal 2 58 5 7 2" xfId="9020"/>
    <cellStyle name="Normal 2 58 5 8" xfId="9021"/>
    <cellStyle name="Normal 2 58 5 8 2" xfId="9022"/>
    <cellStyle name="Normal 2 58 5 9" xfId="9023"/>
    <cellStyle name="Normal 2 58 5 9 2" xfId="9024"/>
    <cellStyle name="Normal 2 58 6" xfId="9025"/>
    <cellStyle name="Normal 2 58 6 10" xfId="9026"/>
    <cellStyle name="Normal 2 58 6 10 2" xfId="9027"/>
    <cellStyle name="Normal 2 58 6 11" xfId="9028"/>
    <cellStyle name="Normal 2 58 6 11 2" xfId="9029"/>
    <cellStyle name="Normal 2 58 6 12" xfId="9030"/>
    <cellStyle name="Normal 2 58 6 12 2" xfId="9031"/>
    <cellStyle name="Normal 2 58 6 13" xfId="9032"/>
    <cellStyle name="Normal 2 58 6 13 2" xfId="9033"/>
    <cellStyle name="Normal 2 58 6 14" xfId="9034"/>
    <cellStyle name="Normal 2 58 6 14 2" xfId="9035"/>
    <cellStyle name="Normal 2 58 6 15" xfId="9036"/>
    <cellStyle name="Normal 2 58 6 2" xfId="9037"/>
    <cellStyle name="Normal 2 58 6 2 2" xfId="9038"/>
    <cellStyle name="Normal 2 58 6 3" xfId="9039"/>
    <cellStyle name="Normal 2 58 6 3 2" xfId="9040"/>
    <cellStyle name="Normal 2 58 6 4" xfId="9041"/>
    <cellStyle name="Normal 2 58 6 4 2" xfId="9042"/>
    <cellStyle name="Normal 2 58 6 5" xfId="9043"/>
    <cellStyle name="Normal 2 58 6 5 2" xfId="9044"/>
    <cellStyle name="Normal 2 58 6 6" xfId="9045"/>
    <cellStyle name="Normal 2 58 6 6 2" xfId="9046"/>
    <cellStyle name="Normal 2 58 6 7" xfId="9047"/>
    <cellStyle name="Normal 2 58 6 7 2" xfId="9048"/>
    <cellStyle name="Normal 2 58 6 8" xfId="9049"/>
    <cellStyle name="Normal 2 58 6 8 2" xfId="9050"/>
    <cellStyle name="Normal 2 58 6 9" xfId="9051"/>
    <cellStyle name="Normal 2 58 6 9 2" xfId="9052"/>
    <cellStyle name="Normal 2 58 7" xfId="9053"/>
    <cellStyle name="Normal 2 58 7 10" xfId="9054"/>
    <cellStyle name="Normal 2 58 7 10 2" xfId="9055"/>
    <cellStyle name="Normal 2 58 7 11" xfId="9056"/>
    <cellStyle name="Normal 2 58 7 11 2" xfId="9057"/>
    <cellStyle name="Normal 2 58 7 12" xfId="9058"/>
    <cellStyle name="Normal 2 58 7 12 2" xfId="9059"/>
    <cellStyle name="Normal 2 58 7 13" xfId="9060"/>
    <cellStyle name="Normal 2 58 7 13 2" xfId="9061"/>
    <cellStyle name="Normal 2 58 7 14" xfId="9062"/>
    <cellStyle name="Normal 2 58 7 14 2" xfId="9063"/>
    <cellStyle name="Normal 2 58 7 15" xfId="9064"/>
    <cellStyle name="Normal 2 58 7 2" xfId="9065"/>
    <cellStyle name="Normal 2 58 7 2 2" xfId="9066"/>
    <cellStyle name="Normal 2 58 7 3" xfId="9067"/>
    <cellStyle name="Normal 2 58 7 3 2" xfId="9068"/>
    <cellStyle name="Normal 2 58 7 4" xfId="9069"/>
    <cellStyle name="Normal 2 58 7 4 2" xfId="9070"/>
    <cellStyle name="Normal 2 58 7 5" xfId="9071"/>
    <cellStyle name="Normal 2 58 7 5 2" xfId="9072"/>
    <cellStyle name="Normal 2 58 7 6" xfId="9073"/>
    <cellStyle name="Normal 2 58 7 6 2" xfId="9074"/>
    <cellStyle name="Normal 2 58 7 7" xfId="9075"/>
    <cellStyle name="Normal 2 58 7 7 2" xfId="9076"/>
    <cellStyle name="Normal 2 58 7 8" xfId="9077"/>
    <cellStyle name="Normal 2 58 7 8 2" xfId="9078"/>
    <cellStyle name="Normal 2 58 7 9" xfId="9079"/>
    <cellStyle name="Normal 2 58 7 9 2" xfId="9080"/>
    <cellStyle name="Normal 2 58 8" xfId="9081"/>
    <cellStyle name="Normal 2 58 8 10" xfId="9082"/>
    <cellStyle name="Normal 2 58 8 10 2" xfId="9083"/>
    <cellStyle name="Normal 2 58 8 11" xfId="9084"/>
    <cellStyle name="Normal 2 58 8 11 2" xfId="9085"/>
    <cellStyle name="Normal 2 58 8 12" xfId="9086"/>
    <cellStyle name="Normal 2 58 8 12 2" xfId="9087"/>
    <cellStyle name="Normal 2 58 8 13" xfId="9088"/>
    <cellStyle name="Normal 2 58 8 13 2" xfId="9089"/>
    <cellStyle name="Normal 2 58 8 14" xfId="9090"/>
    <cellStyle name="Normal 2 58 8 14 2" xfId="9091"/>
    <cellStyle name="Normal 2 58 8 15" xfId="9092"/>
    <cellStyle name="Normal 2 58 8 2" xfId="9093"/>
    <cellStyle name="Normal 2 58 8 2 2" xfId="9094"/>
    <cellStyle name="Normal 2 58 8 3" xfId="9095"/>
    <cellStyle name="Normal 2 58 8 3 2" xfId="9096"/>
    <cellStyle name="Normal 2 58 8 4" xfId="9097"/>
    <cellStyle name="Normal 2 58 8 4 2" xfId="9098"/>
    <cellStyle name="Normal 2 58 8 5" xfId="9099"/>
    <cellStyle name="Normal 2 58 8 5 2" xfId="9100"/>
    <cellStyle name="Normal 2 58 8 6" xfId="9101"/>
    <cellStyle name="Normal 2 58 8 6 2" xfId="9102"/>
    <cellStyle name="Normal 2 58 8 7" xfId="9103"/>
    <cellStyle name="Normal 2 58 8 7 2" xfId="9104"/>
    <cellStyle name="Normal 2 58 8 8" xfId="9105"/>
    <cellStyle name="Normal 2 58 8 8 2" xfId="9106"/>
    <cellStyle name="Normal 2 58 8 9" xfId="9107"/>
    <cellStyle name="Normal 2 58 8 9 2" xfId="9108"/>
    <cellStyle name="Normal 2 58 9" xfId="9109"/>
    <cellStyle name="Normal 2 58 9 10" xfId="9110"/>
    <cellStyle name="Normal 2 58 9 10 2" xfId="9111"/>
    <cellStyle name="Normal 2 58 9 11" xfId="9112"/>
    <cellStyle name="Normal 2 58 9 11 2" xfId="9113"/>
    <cellStyle name="Normal 2 58 9 12" xfId="9114"/>
    <cellStyle name="Normal 2 58 9 12 2" xfId="9115"/>
    <cellStyle name="Normal 2 58 9 13" xfId="9116"/>
    <cellStyle name="Normal 2 58 9 13 2" xfId="9117"/>
    <cellStyle name="Normal 2 58 9 14" xfId="9118"/>
    <cellStyle name="Normal 2 58 9 14 2" xfId="9119"/>
    <cellStyle name="Normal 2 58 9 15" xfId="9120"/>
    <cellStyle name="Normal 2 58 9 2" xfId="9121"/>
    <cellStyle name="Normal 2 58 9 2 2" xfId="9122"/>
    <cellStyle name="Normal 2 58 9 3" xfId="9123"/>
    <cellStyle name="Normal 2 58 9 3 2" xfId="9124"/>
    <cellStyle name="Normal 2 58 9 4" xfId="9125"/>
    <cellStyle name="Normal 2 58 9 4 2" xfId="9126"/>
    <cellStyle name="Normal 2 58 9 5" xfId="9127"/>
    <cellStyle name="Normal 2 58 9 5 2" xfId="9128"/>
    <cellStyle name="Normal 2 58 9 6" xfId="9129"/>
    <cellStyle name="Normal 2 58 9 6 2" xfId="9130"/>
    <cellStyle name="Normal 2 58 9 7" xfId="9131"/>
    <cellStyle name="Normal 2 58 9 7 2" xfId="9132"/>
    <cellStyle name="Normal 2 58 9 8" xfId="9133"/>
    <cellStyle name="Normal 2 58 9 8 2" xfId="9134"/>
    <cellStyle name="Normal 2 58 9 9" xfId="9135"/>
    <cellStyle name="Normal 2 58 9 9 2" xfId="9136"/>
    <cellStyle name="Normal 2 59" xfId="9137"/>
    <cellStyle name="Normal 2 59 10" xfId="9138"/>
    <cellStyle name="Normal 2 59 10 10" xfId="9139"/>
    <cellStyle name="Normal 2 59 10 10 2" xfId="9140"/>
    <cellStyle name="Normal 2 59 10 11" xfId="9141"/>
    <cellStyle name="Normal 2 59 10 11 2" xfId="9142"/>
    <cellStyle name="Normal 2 59 10 12" xfId="9143"/>
    <cellStyle name="Normal 2 59 10 12 2" xfId="9144"/>
    <cellStyle name="Normal 2 59 10 13" xfId="9145"/>
    <cellStyle name="Normal 2 59 10 13 2" xfId="9146"/>
    <cellStyle name="Normal 2 59 10 14" xfId="9147"/>
    <cellStyle name="Normal 2 59 10 14 2" xfId="9148"/>
    <cellStyle name="Normal 2 59 10 15" xfId="9149"/>
    <cellStyle name="Normal 2 59 10 2" xfId="9150"/>
    <cellStyle name="Normal 2 59 10 2 2" xfId="9151"/>
    <cellStyle name="Normal 2 59 10 3" xfId="9152"/>
    <cellStyle name="Normal 2 59 10 3 2" xfId="9153"/>
    <cellStyle name="Normal 2 59 10 4" xfId="9154"/>
    <cellStyle name="Normal 2 59 10 4 2" xfId="9155"/>
    <cellStyle name="Normal 2 59 10 5" xfId="9156"/>
    <cellStyle name="Normal 2 59 10 5 2" xfId="9157"/>
    <cellStyle name="Normal 2 59 10 6" xfId="9158"/>
    <cellStyle name="Normal 2 59 10 6 2" xfId="9159"/>
    <cellStyle name="Normal 2 59 10 7" xfId="9160"/>
    <cellStyle name="Normal 2 59 10 7 2" xfId="9161"/>
    <cellStyle name="Normal 2 59 10 8" xfId="9162"/>
    <cellStyle name="Normal 2 59 10 8 2" xfId="9163"/>
    <cellStyle name="Normal 2 59 10 9" xfId="9164"/>
    <cellStyle name="Normal 2 59 10 9 2" xfId="9165"/>
    <cellStyle name="Normal 2 59 11" xfId="9166"/>
    <cellStyle name="Normal 2 59 11 2" xfId="9167"/>
    <cellStyle name="Normal 2 59 12" xfId="9168"/>
    <cellStyle name="Normal 2 59 12 2" xfId="9169"/>
    <cellStyle name="Normal 2 59 13" xfId="9170"/>
    <cellStyle name="Normal 2 59 13 2" xfId="9171"/>
    <cellStyle name="Normal 2 59 14" xfId="9172"/>
    <cellStyle name="Normal 2 59 14 2" xfId="9173"/>
    <cellStyle name="Normal 2 59 15" xfId="9174"/>
    <cellStyle name="Normal 2 59 15 2" xfId="9175"/>
    <cellStyle name="Normal 2 59 16" xfId="9176"/>
    <cellStyle name="Normal 2 59 16 2" xfId="9177"/>
    <cellStyle name="Normal 2 59 17" xfId="9178"/>
    <cellStyle name="Normal 2 59 17 2" xfId="9179"/>
    <cellStyle name="Normal 2 59 18" xfId="9180"/>
    <cellStyle name="Normal 2 59 18 2" xfId="9181"/>
    <cellStyle name="Normal 2 59 19" xfId="9182"/>
    <cellStyle name="Normal 2 59 19 2" xfId="9183"/>
    <cellStyle name="Normal 2 59 2" xfId="9184"/>
    <cellStyle name="Normal 2 59 2 10" xfId="9185"/>
    <cellStyle name="Normal 2 59 2 10 2" xfId="9186"/>
    <cellStyle name="Normal 2 59 2 11" xfId="9187"/>
    <cellStyle name="Normal 2 59 2 11 2" xfId="9188"/>
    <cellStyle name="Normal 2 59 2 12" xfId="9189"/>
    <cellStyle name="Normal 2 59 2 12 2" xfId="9190"/>
    <cellStyle name="Normal 2 59 2 13" xfId="9191"/>
    <cellStyle name="Normal 2 59 2 13 2" xfId="9192"/>
    <cellStyle name="Normal 2 59 2 14" xfId="9193"/>
    <cellStyle name="Normal 2 59 2 14 2" xfId="9194"/>
    <cellStyle name="Normal 2 59 2 15" xfId="9195"/>
    <cellStyle name="Normal 2 59 2 15 2" xfId="9196"/>
    <cellStyle name="Normal 2 59 2 16" xfId="9197"/>
    <cellStyle name="Normal 2 59 2 2" xfId="9198"/>
    <cellStyle name="Normal 2 59 2 2 10" xfId="9199"/>
    <cellStyle name="Normal 2 59 2 2 10 2" xfId="9200"/>
    <cellStyle name="Normal 2 59 2 2 11" xfId="9201"/>
    <cellStyle name="Normal 2 59 2 2 11 2" xfId="9202"/>
    <cellStyle name="Normal 2 59 2 2 12" xfId="9203"/>
    <cellStyle name="Normal 2 59 2 2 12 2" xfId="9204"/>
    <cellStyle name="Normal 2 59 2 2 13" xfId="9205"/>
    <cellStyle name="Normal 2 59 2 2 13 2" xfId="9206"/>
    <cellStyle name="Normal 2 59 2 2 14" xfId="9207"/>
    <cellStyle name="Normal 2 59 2 2 14 2" xfId="9208"/>
    <cellStyle name="Normal 2 59 2 2 15" xfId="9209"/>
    <cellStyle name="Normal 2 59 2 2 2" xfId="9210"/>
    <cellStyle name="Normal 2 59 2 2 2 2" xfId="9211"/>
    <cellStyle name="Normal 2 59 2 2 3" xfId="9212"/>
    <cellStyle name="Normal 2 59 2 2 3 2" xfId="9213"/>
    <cellStyle name="Normal 2 59 2 2 4" xfId="9214"/>
    <cellStyle name="Normal 2 59 2 2 4 2" xfId="9215"/>
    <cellStyle name="Normal 2 59 2 2 5" xfId="9216"/>
    <cellStyle name="Normal 2 59 2 2 5 2" xfId="9217"/>
    <cellStyle name="Normal 2 59 2 2 6" xfId="9218"/>
    <cellStyle name="Normal 2 59 2 2 6 2" xfId="9219"/>
    <cellStyle name="Normal 2 59 2 2 7" xfId="9220"/>
    <cellStyle name="Normal 2 59 2 2 7 2" xfId="9221"/>
    <cellStyle name="Normal 2 59 2 2 8" xfId="9222"/>
    <cellStyle name="Normal 2 59 2 2 8 2" xfId="9223"/>
    <cellStyle name="Normal 2 59 2 2 9" xfId="9224"/>
    <cellStyle name="Normal 2 59 2 2 9 2" xfId="9225"/>
    <cellStyle name="Normal 2 59 2 3" xfId="9226"/>
    <cellStyle name="Normal 2 59 2 3 2" xfId="9227"/>
    <cellStyle name="Normal 2 59 2 4" xfId="9228"/>
    <cellStyle name="Normal 2 59 2 4 2" xfId="9229"/>
    <cellStyle name="Normal 2 59 2 5" xfId="9230"/>
    <cellStyle name="Normal 2 59 2 5 2" xfId="9231"/>
    <cellStyle name="Normal 2 59 2 6" xfId="9232"/>
    <cellStyle name="Normal 2 59 2 6 2" xfId="9233"/>
    <cellStyle name="Normal 2 59 2 7" xfId="9234"/>
    <cellStyle name="Normal 2 59 2 7 2" xfId="9235"/>
    <cellStyle name="Normal 2 59 2 8" xfId="9236"/>
    <cellStyle name="Normal 2 59 2 8 2" xfId="9237"/>
    <cellStyle name="Normal 2 59 2 9" xfId="9238"/>
    <cellStyle name="Normal 2 59 2 9 2" xfId="9239"/>
    <cellStyle name="Normal 2 59 20" xfId="9240"/>
    <cellStyle name="Normal 2 59 20 2" xfId="9241"/>
    <cellStyle name="Normal 2 59 21" xfId="9242"/>
    <cellStyle name="Normal 2 59 21 2" xfId="9243"/>
    <cellStyle name="Normal 2 59 22" xfId="9244"/>
    <cellStyle name="Normal 2 59 22 2" xfId="9245"/>
    <cellStyle name="Normal 2 59 23" xfId="9246"/>
    <cellStyle name="Normal 2 59 23 2" xfId="9247"/>
    <cellStyle name="Normal 2 59 24" xfId="9248"/>
    <cellStyle name="Normal 2 59 3" xfId="9249"/>
    <cellStyle name="Normal 2 59 3 10" xfId="9250"/>
    <cellStyle name="Normal 2 59 3 10 2" xfId="9251"/>
    <cellStyle name="Normal 2 59 3 11" xfId="9252"/>
    <cellStyle name="Normal 2 59 3 11 2" xfId="9253"/>
    <cellStyle name="Normal 2 59 3 12" xfId="9254"/>
    <cellStyle name="Normal 2 59 3 12 2" xfId="9255"/>
    <cellStyle name="Normal 2 59 3 13" xfId="9256"/>
    <cellStyle name="Normal 2 59 3 13 2" xfId="9257"/>
    <cellStyle name="Normal 2 59 3 14" xfId="9258"/>
    <cellStyle name="Normal 2 59 3 14 2" xfId="9259"/>
    <cellStyle name="Normal 2 59 3 15" xfId="9260"/>
    <cellStyle name="Normal 2 59 3 15 2" xfId="9261"/>
    <cellStyle name="Normal 2 59 3 16" xfId="9262"/>
    <cellStyle name="Normal 2 59 3 2" xfId="9263"/>
    <cellStyle name="Normal 2 59 3 2 10" xfId="9264"/>
    <cellStyle name="Normal 2 59 3 2 10 2" xfId="9265"/>
    <cellStyle name="Normal 2 59 3 2 11" xfId="9266"/>
    <cellStyle name="Normal 2 59 3 2 11 2" xfId="9267"/>
    <cellStyle name="Normal 2 59 3 2 12" xfId="9268"/>
    <cellStyle name="Normal 2 59 3 2 12 2" xfId="9269"/>
    <cellStyle name="Normal 2 59 3 2 13" xfId="9270"/>
    <cellStyle name="Normal 2 59 3 2 13 2" xfId="9271"/>
    <cellStyle name="Normal 2 59 3 2 14" xfId="9272"/>
    <cellStyle name="Normal 2 59 3 2 14 2" xfId="9273"/>
    <cellStyle name="Normal 2 59 3 2 15" xfId="9274"/>
    <cellStyle name="Normal 2 59 3 2 2" xfId="9275"/>
    <cellStyle name="Normal 2 59 3 2 2 2" xfId="9276"/>
    <cellStyle name="Normal 2 59 3 2 3" xfId="9277"/>
    <cellStyle name="Normal 2 59 3 2 3 2" xfId="9278"/>
    <cellStyle name="Normal 2 59 3 2 4" xfId="9279"/>
    <cellStyle name="Normal 2 59 3 2 4 2" xfId="9280"/>
    <cellStyle name="Normal 2 59 3 2 5" xfId="9281"/>
    <cellStyle name="Normal 2 59 3 2 5 2" xfId="9282"/>
    <cellStyle name="Normal 2 59 3 2 6" xfId="9283"/>
    <cellStyle name="Normal 2 59 3 2 6 2" xfId="9284"/>
    <cellStyle name="Normal 2 59 3 2 7" xfId="9285"/>
    <cellStyle name="Normal 2 59 3 2 7 2" xfId="9286"/>
    <cellStyle name="Normal 2 59 3 2 8" xfId="9287"/>
    <cellStyle name="Normal 2 59 3 2 8 2" xfId="9288"/>
    <cellStyle name="Normal 2 59 3 2 9" xfId="9289"/>
    <cellStyle name="Normal 2 59 3 2 9 2" xfId="9290"/>
    <cellStyle name="Normal 2 59 3 3" xfId="9291"/>
    <cellStyle name="Normal 2 59 3 3 2" xfId="9292"/>
    <cellStyle name="Normal 2 59 3 4" xfId="9293"/>
    <cellStyle name="Normal 2 59 3 4 2" xfId="9294"/>
    <cellStyle name="Normal 2 59 3 5" xfId="9295"/>
    <cellStyle name="Normal 2 59 3 5 2" xfId="9296"/>
    <cellStyle name="Normal 2 59 3 6" xfId="9297"/>
    <cellStyle name="Normal 2 59 3 6 2" xfId="9298"/>
    <cellStyle name="Normal 2 59 3 7" xfId="9299"/>
    <cellStyle name="Normal 2 59 3 7 2" xfId="9300"/>
    <cellStyle name="Normal 2 59 3 8" xfId="9301"/>
    <cellStyle name="Normal 2 59 3 8 2" xfId="9302"/>
    <cellStyle name="Normal 2 59 3 9" xfId="9303"/>
    <cellStyle name="Normal 2 59 3 9 2" xfId="9304"/>
    <cellStyle name="Normal 2 59 4" xfId="9305"/>
    <cellStyle name="Normal 2 59 4 10" xfId="9306"/>
    <cellStyle name="Normal 2 59 4 10 2" xfId="9307"/>
    <cellStyle name="Normal 2 59 4 11" xfId="9308"/>
    <cellStyle name="Normal 2 59 4 11 2" xfId="9309"/>
    <cellStyle name="Normal 2 59 4 12" xfId="9310"/>
    <cellStyle name="Normal 2 59 4 12 2" xfId="9311"/>
    <cellStyle name="Normal 2 59 4 13" xfId="9312"/>
    <cellStyle name="Normal 2 59 4 13 2" xfId="9313"/>
    <cellStyle name="Normal 2 59 4 14" xfId="9314"/>
    <cellStyle name="Normal 2 59 4 14 2" xfId="9315"/>
    <cellStyle name="Normal 2 59 4 15" xfId="9316"/>
    <cellStyle name="Normal 2 59 4 15 2" xfId="9317"/>
    <cellStyle name="Normal 2 59 4 16" xfId="9318"/>
    <cellStyle name="Normal 2 59 4 2" xfId="9319"/>
    <cellStyle name="Normal 2 59 4 2 10" xfId="9320"/>
    <cellStyle name="Normal 2 59 4 2 10 2" xfId="9321"/>
    <cellStyle name="Normal 2 59 4 2 11" xfId="9322"/>
    <cellStyle name="Normal 2 59 4 2 11 2" xfId="9323"/>
    <cellStyle name="Normal 2 59 4 2 12" xfId="9324"/>
    <cellStyle name="Normal 2 59 4 2 12 2" xfId="9325"/>
    <cellStyle name="Normal 2 59 4 2 13" xfId="9326"/>
    <cellStyle name="Normal 2 59 4 2 13 2" xfId="9327"/>
    <cellStyle name="Normal 2 59 4 2 14" xfId="9328"/>
    <cellStyle name="Normal 2 59 4 2 14 2" xfId="9329"/>
    <cellStyle name="Normal 2 59 4 2 15" xfId="9330"/>
    <cellStyle name="Normal 2 59 4 2 2" xfId="9331"/>
    <cellStyle name="Normal 2 59 4 2 2 2" xfId="9332"/>
    <cellStyle name="Normal 2 59 4 2 3" xfId="9333"/>
    <cellStyle name="Normal 2 59 4 2 3 2" xfId="9334"/>
    <cellStyle name="Normal 2 59 4 2 4" xfId="9335"/>
    <cellStyle name="Normal 2 59 4 2 4 2" xfId="9336"/>
    <cellStyle name="Normal 2 59 4 2 5" xfId="9337"/>
    <cellStyle name="Normal 2 59 4 2 5 2" xfId="9338"/>
    <cellStyle name="Normal 2 59 4 2 6" xfId="9339"/>
    <cellStyle name="Normal 2 59 4 2 6 2" xfId="9340"/>
    <cellStyle name="Normal 2 59 4 2 7" xfId="9341"/>
    <cellStyle name="Normal 2 59 4 2 7 2" xfId="9342"/>
    <cellStyle name="Normal 2 59 4 2 8" xfId="9343"/>
    <cellStyle name="Normal 2 59 4 2 8 2" xfId="9344"/>
    <cellStyle name="Normal 2 59 4 2 9" xfId="9345"/>
    <cellStyle name="Normal 2 59 4 2 9 2" xfId="9346"/>
    <cellStyle name="Normal 2 59 4 3" xfId="9347"/>
    <cellStyle name="Normal 2 59 4 3 2" xfId="9348"/>
    <cellStyle name="Normal 2 59 4 4" xfId="9349"/>
    <cellStyle name="Normal 2 59 4 4 2" xfId="9350"/>
    <cellStyle name="Normal 2 59 4 5" xfId="9351"/>
    <cellStyle name="Normal 2 59 4 5 2" xfId="9352"/>
    <cellStyle name="Normal 2 59 4 6" xfId="9353"/>
    <cellStyle name="Normal 2 59 4 6 2" xfId="9354"/>
    <cellStyle name="Normal 2 59 4 7" xfId="9355"/>
    <cellStyle name="Normal 2 59 4 7 2" xfId="9356"/>
    <cellStyle name="Normal 2 59 4 8" xfId="9357"/>
    <cellStyle name="Normal 2 59 4 8 2" xfId="9358"/>
    <cellStyle name="Normal 2 59 4 9" xfId="9359"/>
    <cellStyle name="Normal 2 59 4 9 2" xfId="9360"/>
    <cellStyle name="Normal 2 59 5" xfId="9361"/>
    <cellStyle name="Normal 2 59 5 10" xfId="9362"/>
    <cellStyle name="Normal 2 59 5 10 2" xfId="9363"/>
    <cellStyle name="Normal 2 59 5 11" xfId="9364"/>
    <cellStyle name="Normal 2 59 5 11 2" xfId="9365"/>
    <cellStyle name="Normal 2 59 5 12" xfId="9366"/>
    <cellStyle name="Normal 2 59 5 12 2" xfId="9367"/>
    <cellStyle name="Normal 2 59 5 13" xfId="9368"/>
    <cellStyle name="Normal 2 59 5 13 2" xfId="9369"/>
    <cellStyle name="Normal 2 59 5 14" xfId="9370"/>
    <cellStyle name="Normal 2 59 5 14 2" xfId="9371"/>
    <cellStyle name="Normal 2 59 5 15" xfId="9372"/>
    <cellStyle name="Normal 2 59 5 2" xfId="9373"/>
    <cellStyle name="Normal 2 59 5 2 2" xfId="9374"/>
    <cellStyle name="Normal 2 59 5 3" xfId="9375"/>
    <cellStyle name="Normal 2 59 5 3 2" xfId="9376"/>
    <cellStyle name="Normal 2 59 5 4" xfId="9377"/>
    <cellStyle name="Normal 2 59 5 4 2" xfId="9378"/>
    <cellStyle name="Normal 2 59 5 5" xfId="9379"/>
    <cellStyle name="Normal 2 59 5 5 2" xfId="9380"/>
    <cellStyle name="Normal 2 59 5 6" xfId="9381"/>
    <cellStyle name="Normal 2 59 5 6 2" xfId="9382"/>
    <cellStyle name="Normal 2 59 5 7" xfId="9383"/>
    <cellStyle name="Normal 2 59 5 7 2" xfId="9384"/>
    <cellStyle name="Normal 2 59 5 8" xfId="9385"/>
    <cellStyle name="Normal 2 59 5 8 2" xfId="9386"/>
    <cellStyle name="Normal 2 59 5 9" xfId="9387"/>
    <cellStyle name="Normal 2 59 5 9 2" xfId="9388"/>
    <cellStyle name="Normal 2 59 6" xfId="9389"/>
    <cellStyle name="Normal 2 59 6 10" xfId="9390"/>
    <cellStyle name="Normal 2 59 6 10 2" xfId="9391"/>
    <cellStyle name="Normal 2 59 6 11" xfId="9392"/>
    <cellStyle name="Normal 2 59 6 11 2" xfId="9393"/>
    <cellStyle name="Normal 2 59 6 12" xfId="9394"/>
    <cellStyle name="Normal 2 59 6 12 2" xfId="9395"/>
    <cellStyle name="Normal 2 59 6 13" xfId="9396"/>
    <cellStyle name="Normal 2 59 6 13 2" xfId="9397"/>
    <cellStyle name="Normal 2 59 6 14" xfId="9398"/>
    <cellStyle name="Normal 2 59 6 14 2" xfId="9399"/>
    <cellStyle name="Normal 2 59 6 15" xfId="9400"/>
    <cellStyle name="Normal 2 59 6 2" xfId="9401"/>
    <cellStyle name="Normal 2 59 6 2 2" xfId="9402"/>
    <cellStyle name="Normal 2 59 6 3" xfId="9403"/>
    <cellStyle name="Normal 2 59 6 3 2" xfId="9404"/>
    <cellStyle name="Normal 2 59 6 4" xfId="9405"/>
    <cellStyle name="Normal 2 59 6 4 2" xfId="9406"/>
    <cellStyle name="Normal 2 59 6 5" xfId="9407"/>
    <cellStyle name="Normal 2 59 6 5 2" xfId="9408"/>
    <cellStyle name="Normal 2 59 6 6" xfId="9409"/>
    <cellStyle name="Normal 2 59 6 6 2" xfId="9410"/>
    <cellStyle name="Normal 2 59 6 7" xfId="9411"/>
    <cellStyle name="Normal 2 59 6 7 2" xfId="9412"/>
    <cellStyle name="Normal 2 59 6 8" xfId="9413"/>
    <cellStyle name="Normal 2 59 6 8 2" xfId="9414"/>
    <cellStyle name="Normal 2 59 6 9" xfId="9415"/>
    <cellStyle name="Normal 2 59 6 9 2" xfId="9416"/>
    <cellStyle name="Normal 2 59 7" xfId="9417"/>
    <cellStyle name="Normal 2 59 7 10" xfId="9418"/>
    <cellStyle name="Normal 2 59 7 10 2" xfId="9419"/>
    <cellStyle name="Normal 2 59 7 11" xfId="9420"/>
    <cellStyle name="Normal 2 59 7 11 2" xfId="9421"/>
    <cellStyle name="Normal 2 59 7 12" xfId="9422"/>
    <cellStyle name="Normal 2 59 7 12 2" xfId="9423"/>
    <cellStyle name="Normal 2 59 7 13" xfId="9424"/>
    <cellStyle name="Normal 2 59 7 13 2" xfId="9425"/>
    <cellStyle name="Normal 2 59 7 14" xfId="9426"/>
    <cellStyle name="Normal 2 59 7 14 2" xfId="9427"/>
    <cellStyle name="Normal 2 59 7 15" xfId="9428"/>
    <cellStyle name="Normal 2 59 7 2" xfId="9429"/>
    <cellStyle name="Normal 2 59 7 2 2" xfId="9430"/>
    <cellStyle name="Normal 2 59 7 3" xfId="9431"/>
    <cellStyle name="Normal 2 59 7 3 2" xfId="9432"/>
    <cellStyle name="Normal 2 59 7 4" xfId="9433"/>
    <cellStyle name="Normal 2 59 7 4 2" xfId="9434"/>
    <cellStyle name="Normal 2 59 7 5" xfId="9435"/>
    <cellStyle name="Normal 2 59 7 5 2" xfId="9436"/>
    <cellStyle name="Normal 2 59 7 6" xfId="9437"/>
    <cellStyle name="Normal 2 59 7 6 2" xfId="9438"/>
    <cellStyle name="Normal 2 59 7 7" xfId="9439"/>
    <cellStyle name="Normal 2 59 7 7 2" xfId="9440"/>
    <cellStyle name="Normal 2 59 7 8" xfId="9441"/>
    <cellStyle name="Normal 2 59 7 8 2" xfId="9442"/>
    <cellStyle name="Normal 2 59 7 9" xfId="9443"/>
    <cellStyle name="Normal 2 59 7 9 2" xfId="9444"/>
    <cellStyle name="Normal 2 59 8" xfId="9445"/>
    <cellStyle name="Normal 2 59 8 10" xfId="9446"/>
    <cellStyle name="Normal 2 59 8 10 2" xfId="9447"/>
    <cellStyle name="Normal 2 59 8 11" xfId="9448"/>
    <cellStyle name="Normal 2 59 8 11 2" xfId="9449"/>
    <cellStyle name="Normal 2 59 8 12" xfId="9450"/>
    <cellStyle name="Normal 2 59 8 12 2" xfId="9451"/>
    <cellStyle name="Normal 2 59 8 13" xfId="9452"/>
    <cellStyle name="Normal 2 59 8 13 2" xfId="9453"/>
    <cellStyle name="Normal 2 59 8 14" xfId="9454"/>
    <cellStyle name="Normal 2 59 8 14 2" xfId="9455"/>
    <cellStyle name="Normal 2 59 8 15" xfId="9456"/>
    <cellStyle name="Normal 2 59 8 2" xfId="9457"/>
    <cellStyle name="Normal 2 59 8 2 2" xfId="9458"/>
    <cellStyle name="Normal 2 59 8 3" xfId="9459"/>
    <cellStyle name="Normal 2 59 8 3 2" xfId="9460"/>
    <cellStyle name="Normal 2 59 8 4" xfId="9461"/>
    <cellStyle name="Normal 2 59 8 4 2" xfId="9462"/>
    <cellStyle name="Normal 2 59 8 5" xfId="9463"/>
    <cellStyle name="Normal 2 59 8 5 2" xfId="9464"/>
    <cellStyle name="Normal 2 59 8 6" xfId="9465"/>
    <cellStyle name="Normal 2 59 8 6 2" xfId="9466"/>
    <cellStyle name="Normal 2 59 8 7" xfId="9467"/>
    <cellStyle name="Normal 2 59 8 7 2" xfId="9468"/>
    <cellStyle name="Normal 2 59 8 8" xfId="9469"/>
    <cellStyle name="Normal 2 59 8 8 2" xfId="9470"/>
    <cellStyle name="Normal 2 59 8 9" xfId="9471"/>
    <cellStyle name="Normal 2 59 8 9 2" xfId="9472"/>
    <cellStyle name="Normal 2 59 9" xfId="9473"/>
    <cellStyle name="Normal 2 59 9 10" xfId="9474"/>
    <cellStyle name="Normal 2 59 9 10 2" xfId="9475"/>
    <cellStyle name="Normal 2 59 9 11" xfId="9476"/>
    <cellStyle name="Normal 2 59 9 11 2" xfId="9477"/>
    <cellStyle name="Normal 2 59 9 12" xfId="9478"/>
    <cellStyle name="Normal 2 59 9 12 2" xfId="9479"/>
    <cellStyle name="Normal 2 59 9 13" xfId="9480"/>
    <cellStyle name="Normal 2 59 9 13 2" xfId="9481"/>
    <cellStyle name="Normal 2 59 9 14" xfId="9482"/>
    <cellStyle name="Normal 2 59 9 14 2" xfId="9483"/>
    <cellStyle name="Normal 2 59 9 15" xfId="9484"/>
    <cellStyle name="Normal 2 59 9 2" xfId="9485"/>
    <cellStyle name="Normal 2 59 9 2 2" xfId="9486"/>
    <cellStyle name="Normal 2 59 9 3" xfId="9487"/>
    <cellStyle name="Normal 2 59 9 3 2" xfId="9488"/>
    <cellStyle name="Normal 2 59 9 4" xfId="9489"/>
    <cellStyle name="Normal 2 59 9 4 2" xfId="9490"/>
    <cellStyle name="Normal 2 59 9 5" xfId="9491"/>
    <cellStyle name="Normal 2 59 9 5 2" xfId="9492"/>
    <cellStyle name="Normal 2 59 9 6" xfId="9493"/>
    <cellStyle name="Normal 2 59 9 6 2" xfId="9494"/>
    <cellStyle name="Normal 2 59 9 7" xfId="9495"/>
    <cellStyle name="Normal 2 59 9 7 2" xfId="9496"/>
    <cellStyle name="Normal 2 59 9 8" xfId="9497"/>
    <cellStyle name="Normal 2 59 9 8 2" xfId="9498"/>
    <cellStyle name="Normal 2 59 9 9" xfId="9499"/>
    <cellStyle name="Normal 2 59 9 9 2" xfId="9500"/>
    <cellStyle name="Normal 2 6" xfId="135"/>
    <cellStyle name="Normal 2 6 2" xfId="9501"/>
    <cellStyle name="Normal 2 6 2 2" xfId="9502"/>
    <cellStyle name="Normal 2 6 2 2 2" xfId="9503"/>
    <cellStyle name="Normal 2 6 2 3" xfId="9504"/>
    <cellStyle name="Normal 2 6 2 3 2" xfId="9505"/>
    <cellStyle name="Normal 2 6 2 4" xfId="9506"/>
    <cellStyle name="Normal 2 6 2 4 2" xfId="9507"/>
    <cellStyle name="Normal 2 6 2 5" xfId="9508"/>
    <cellStyle name="Normal 2 6 2 5 2" xfId="9509"/>
    <cellStyle name="Normal 2 6 2 6" xfId="9510"/>
    <cellStyle name="Normal 2 6 2 6 2" xfId="9511"/>
    <cellStyle name="Normal 2 6 2 7" xfId="9512"/>
    <cellStyle name="Normal 2 6 2 7 2" xfId="9513"/>
    <cellStyle name="Normal 2 6 2 8" xfId="9514"/>
    <cellStyle name="Normal 2 6 3" xfId="9515"/>
    <cellStyle name="Normal 2 6 3 2" xfId="9516"/>
    <cellStyle name="Normal 2 6 3 3" xfId="9517"/>
    <cellStyle name="Normal 2 6 4" xfId="9518"/>
    <cellStyle name="Normal 2 6 4 2" xfId="9519"/>
    <cellStyle name="Normal 2 6 5" xfId="9520"/>
    <cellStyle name="Normal 2 6 6" xfId="9521"/>
    <cellStyle name="Normal 2 6 7" xfId="9522"/>
    <cellStyle name="Normal 2 6 8" xfId="9523"/>
    <cellStyle name="Normal 2 6 9" xfId="9524"/>
    <cellStyle name="Normal 2 60" xfId="9525"/>
    <cellStyle name="Normal 2 60 10" xfId="9526"/>
    <cellStyle name="Normal 2 60 10 10" xfId="9527"/>
    <cellStyle name="Normal 2 60 10 10 2" xfId="9528"/>
    <cellStyle name="Normal 2 60 10 11" xfId="9529"/>
    <cellStyle name="Normal 2 60 10 11 2" xfId="9530"/>
    <cellStyle name="Normal 2 60 10 12" xfId="9531"/>
    <cellStyle name="Normal 2 60 10 12 2" xfId="9532"/>
    <cellStyle name="Normal 2 60 10 13" xfId="9533"/>
    <cellStyle name="Normal 2 60 10 13 2" xfId="9534"/>
    <cellStyle name="Normal 2 60 10 14" xfId="9535"/>
    <cellStyle name="Normal 2 60 10 14 2" xfId="9536"/>
    <cellStyle name="Normal 2 60 10 15" xfId="9537"/>
    <cellStyle name="Normal 2 60 10 2" xfId="9538"/>
    <cellStyle name="Normal 2 60 10 2 2" xfId="9539"/>
    <cellStyle name="Normal 2 60 10 3" xfId="9540"/>
    <cellStyle name="Normal 2 60 10 3 2" xfId="9541"/>
    <cellStyle name="Normal 2 60 10 4" xfId="9542"/>
    <cellStyle name="Normal 2 60 10 4 2" xfId="9543"/>
    <cellStyle name="Normal 2 60 10 5" xfId="9544"/>
    <cellStyle name="Normal 2 60 10 5 2" xfId="9545"/>
    <cellStyle name="Normal 2 60 10 6" xfId="9546"/>
    <cellStyle name="Normal 2 60 10 6 2" xfId="9547"/>
    <cellStyle name="Normal 2 60 10 7" xfId="9548"/>
    <cellStyle name="Normal 2 60 10 7 2" xfId="9549"/>
    <cellStyle name="Normal 2 60 10 8" xfId="9550"/>
    <cellStyle name="Normal 2 60 10 8 2" xfId="9551"/>
    <cellStyle name="Normal 2 60 10 9" xfId="9552"/>
    <cellStyle name="Normal 2 60 10 9 2" xfId="9553"/>
    <cellStyle name="Normal 2 60 11" xfId="9554"/>
    <cellStyle name="Normal 2 60 11 2" xfId="9555"/>
    <cellStyle name="Normal 2 60 12" xfId="9556"/>
    <cellStyle name="Normal 2 60 12 2" xfId="9557"/>
    <cellStyle name="Normal 2 60 13" xfId="9558"/>
    <cellStyle name="Normal 2 60 13 2" xfId="9559"/>
    <cellStyle name="Normal 2 60 14" xfId="9560"/>
    <cellStyle name="Normal 2 60 14 2" xfId="9561"/>
    <cellStyle name="Normal 2 60 15" xfId="9562"/>
    <cellStyle name="Normal 2 60 15 2" xfId="9563"/>
    <cellStyle name="Normal 2 60 16" xfId="9564"/>
    <cellStyle name="Normal 2 60 16 2" xfId="9565"/>
    <cellStyle name="Normal 2 60 17" xfId="9566"/>
    <cellStyle name="Normal 2 60 17 2" xfId="9567"/>
    <cellStyle name="Normal 2 60 18" xfId="9568"/>
    <cellStyle name="Normal 2 60 18 2" xfId="9569"/>
    <cellStyle name="Normal 2 60 19" xfId="9570"/>
    <cellStyle name="Normal 2 60 19 2" xfId="9571"/>
    <cellStyle name="Normal 2 60 2" xfId="9572"/>
    <cellStyle name="Normal 2 60 2 10" xfId="9573"/>
    <cellStyle name="Normal 2 60 2 10 2" xfId="9574"/>
    <cellStyle name="Normal 2 60 2 11" xfId="9575"/>
    <cellStyle name="Normal 2 60 2 11 2" xfId="9576"/>
    <cellStyle name="Normal 2 60 2 12" xfId="9577"/>
    <cellStyle name="Normal 2 60 2 12 2" xfId="9578"/>
    <cellStyle name="Normal 2 60 2 13" xfId="9579"/>
    <cellStyle name="Normal 2 60 2 13 2" xfId="9580"/>
    <cellStyle name="Normal 2 60 2 14" xfId="9581"/>
    <cellStyle name="Normal 2 60 2 14 2" xfId="9582"/>
    <cellStyle name="Normal 2 60 2 15" xfId="9583"/>
    <cellStyle name="Normal 2 60 2 15 2" xfId="9584"/>
    <cellStyle name="Normal 2 60 2 16" xfId="9585"/>
    <cellStyle name="Normal 2 60 2 2" xfId="9586"/>
    <cellStyle name="Normal 2 60 2 2 10" xfId="9587"/>
    <cellStyle name="Normal 2 60 2 2 10 2" xfId="9588"/>
    <cellStyle name="Normal 2 60 2 2 11" xfId="9589"/>
    <cellStyle name="Normal 2 60 2 2 11 2" xfId="9590"/>
    <cellStyle name="Normal 2 60 2 2 12" xfId="9591"/>
    <cellStyle name="Normal 2 60 2 2 12 2" xfId="9592"/>
    <cellStyle name="Normal 2 60 2 2 13" xfId="9593"/>
    <cellStyle name="Normal 2 60 2 2 13 2" xfId="9594"/>
    <cellStyle name="Normal 2 60 2 2 14" xfId="9595"/>
    <cellStyle name="Normal 2 60 2 2 14 2" xfId="9596"/>
    <cellStyle name="Normal 2 60 2 2 15" xfId="9597"/>
    <cellStyle name="Normal 2 60 2 2 2" xfId="9598"/>
    <cellStyle name="Normal 2 60 2 2 2 2" xfId="9599"/>
    <cellStyle name="Normal 2 60 2 2 3" xfId="9600"/>
    <cellStyle name="Normal 2 60 2 2 3 2" xfId="9601"/>
    <cellStyle name="Normal 2 60 2 2 4" xfId="9602"/>
    <cellStyle name="Normal 2 60 2 2 4 2" xfId="9603"/>
    <cellStyle name="Normal 2 60 2 2 5" xfId="9604"/>
    <cellStyle name="Normal 2 60 2 2 5 2" xfId="9605"/>
    <cellStyle name="Normal 2 60 2 2 6" xfId="9606"/>
    <cellStyle name="Normal 2 60 2 2 6 2" xfId="9607"/>
    <cellStyle name="Normal 2 60 2 2 7" xfId="9608"/>
    <cellStyle name="Normal 2 60 2 2 7 2" xfId="9609"/>
    <cellStyle name="Normal 2 60 2 2 8" xfId="9610"/>
    <cellStyle name="Normal 2 60 2 2 8 2" xfId="9611"/>
    <cellStyle name="Normal 2 60 2 2 9" xfId="9612"/>
    <cellStyle name="Normal 2 60 2 2 9 2" xfId="9613"/>
    <cellStyle name="Normal 2 60 2 3" xfId="9614"/>
    <cellStyle name="Normal 2 60 2 3 2" xfId="9615"/>
    <cellStyle name="Normal 2 60 2 4" xfId="9616"/>
    <cellStyle name="Normal 2 60 2 4 2" xfId="9617"/>
    <cellStyle name="Normal 2 60 2 5" xfId="9618"/>
    <cellStyle name="Normal 2 60 2 5 2" xfId="9619"/>
    <cellStyle name="Normal 2 60 2 6" xfId="9620"/>
    <cellStyle name="Normal 2 60 2 6 2" xfId="9621"/>
    <cellStyle name="Normal 2 60 2 7" xfId="9622"/>
    <cellStyle name="Normal 2 60 2 7 2" xfId="9623"/>
    <cellStyle name="Normal 2 60 2 8" xfId="9624"/>
    <cellStyle name="Normal 2 60 2 8 2" xfId="9625"/>
    <cellStyle name="Normal 2 60 2 9" xfId="9626"/>
    <cellStyle name="Normal 2 60 2 9 2" xfId="9627"/>
    <cellStyle name="Normal 2 60 20" xfId="9628"/>
    <cellStyle name="Normal 2 60 20 2" xfId="9629"/>
    <cellStyle name="Normal 2 60 21" xfId="9630"/>
    <cellStyle name="Normal 2 60 21 2" xfId="9631"/>
    <cellStyle name="Normal 2 60 22" xfId="9632"/>
    <cellStyle name="Normal 2 60 22 2" xfId="9633"/>
    <cellStyle name="Normal 2 60 23" xfId="9634"/>
    <cellStyle name="Normal 2 60 23 2" xfId="9635"/>
    <cellStyle name="Normal 2 60 24" xfId="9636"/>
    <cellStyle name="Normal 2 60 3" xfId="9637"/>
    <cellStyle name="Normal 2 60 3 10" xfId="9638"/>
    <cellStyle name="Normal 2 60 3 10 2" xfId="9639"/>
    <cellStyle name="Normal 2 60 3 11" xfId="9640"/>
    <cellStyle name="Normal 2 60 3 11 2" xfId="9641"/>
    <cellStyle name="Normal 2 60 3 12" xfId="9642"/>
    <cellStyle name="Normal 2 60 3 12 2" xfId="9643"/>
    <cellStyle name="Normal 2 60 3 13" xfId="9644"/>
    <cellStyle name="Normal 2 60 3 13 2" xfId="9645"/>
    <cellStyle name="Normal 2 60 3 14" xfId="9646"/>
    <cellStyle name="Normal 2 60 3 14 2" xfId="9647"/>
    <cellStyle name="Normal 2 60 3 15" xfId="9648"/>
    <cellStyle name="Normal 2 60 3 15 2" xfId="9649"/>
    <cellStyle name="Normal 2 60 3 16" xfId="9650"/>
    <cellStyle name="Normal 2 60 3 2" xfId="9651"/>
    <cellStyle name="Normal 2 60 3 2 10" xfId="9652"/>
    <cellStyle name="Normal 2 60 3 2 10 2" xfId="9653"/>
    <cellStyle name="Normal 2 60 3 2 11" xfId="9654"/>
    <cellStyle name="Normal 2 60 3 2 11 2" xfId="9655"/>
    <cellStyle name="Normal 2 60 3 2 12" xfId="9656"/>
    <cellStyle name="Normal 2 60 3 2 12 2" xfId="9657"/>
    <cellStyle name="Normal 2 60 3 2 13" xfId="9658"/>
    <cellStyle name="Normal 2 60 3 2 13 2" xfId="9659"/>
    <cellStyle name="Normal 2 60 3 2 14" xfId="9660"/>
    <cellStyle name="Normal 2 60 3 2 14 2" xfId="9661"/>
    <cellStyle name="Normal 2 60 3 2 15" xfId="9662"/>
    <cellStyle name="Normal 2 60 3 2 2" xfId="9663"/>
    <cellStyle name="Normal 2 60 3 2 2 2" xfId="9664"/>
    <cellStyle name="Normal 2 60 3 2 3" xfId="9665"/>
    <cellStyle name="Normal 2 60 3 2 3 2" xfId="9666"/>
    <cellStyle name="Normal 2 60 3 2 4" xfId="9667"/>
    <cellStyle name="Normal 2 60 3 2 4 2" xfId="9668"/>
    <cellStyle name="Normal 2 60 3 2 5" xfId="9669"/>
    <cellStyle name="Normal 2 60 3 2 5 2" xfId="9670"/>
    <cellStyle name="Normal 2 60 3 2 6" xfId="9671"/>
    <cellStyle name="Normal 2 60 3 2 6 2" xfId="9672"/>
    <cellStyle name="Normal 2 60 3 2 7" xfId="9673"/>
    <cellStyle name="Normal 2 60 3 2 7 2" xfId="9674"/>
    <cellStyle name="Normal 2 60 3 2 8" xfId="9675"/>
    <cellStyle name="Normal 2 60 3 2 8 2" xfId="9676"/>
    <cellStyle name="Normal 2 60 3 2 9" xfId="9677"/>
    <cellStyle name="Normal 2 60 3 2 9 2" xfId="9678"/>
    <cellStyle name="Normal 2 60 3 3" xfId="9679"/>
    <cellStyle name="Normal 2 60 3 3 2" xfId="9680"/>
    <cellStyle name="Normal 2 60 3 4" xfId="9681"/>
    <cellStyle name="Normal 2 60 3 4 2" xfId="9682"/>
    <cellStyle name="Normal 2 60 3 5" xfId="9683"/>
    <cellStyle name="Normal 2 60 3 5 2" xfId="9684"/>
    <cellStyle name="Normal 2 60 3 6" xfId="9685"/>
    <cellStyle name="Normal 2 60 3 6 2" xfId="9686"/>
    <cellStyle name="Normal 2 60 3 7" xfId="9687"/>
    <cellStyle name="Normal 2 60 3 7 2" xfId="9688"/>
    <cellStyle name="Normal 2 60 3 8" xfId="9689"/>
    <cellStyle name="Normal 2 60 3 8 2" xfId="9690"/>
    <cellStyle name="Normal 2 60 3 9" xfId="9691"/>
    <cellStyle name="Normal 2 60 3 9 2" xfId="9692"/>
    <cellStyle name="Normal 2 60 4" xfId="9693"/>
    <cellStyle name="Normal 2 60 4 10" xfId="9694"/>
    <cellStyle name="Normal 2 60 4 10 2" xfId="9695"/>
    <cellStyle name="Normal 2 60 4 11" xfId="9696"/>
    <cellStyle name="Normal 2 60 4 11 2" xfId="9697"/>
    <cellStyle name="Normal 2 60 4 12" xfId="9698"/>
    <cellStyle name="Normal 2 60 4 12 2" xfId="9699"/>
    <cellStyle name="Normal 2 60 4 13" xfId="9700"/>
    <cellStyle name="Normal 2 60 4 13 2" xfId="9701"/>
    <cellStyle name="Normal 2 60 4 14" xfId="9702"/>
    <cellStyle name="Normal 2 60 4 14 2" xfId="9703"/>
    <cellStyle name="Normal 2 60 4 15" xfId="9704"/>
    <cellStyle name="Normal 2 60 4 15 2" xfId="9705"/>
    <cellStyle name="Normal 2 60 4 16" xfId="9706"/>
    <cellStyle name="Normal 2 60 4 2" xfId="9707"/>
    <cellStyle name="Normal 2 60 4 2 10" xfId="9708"/>
    <cellStyle name="Normal 2 60 4 2 10 2" xfId="9709"/>
    <cellStyle name="Normal 2 60 4 2 11" xfId="9710"/>
    <cellStyle name="Normal 2 60 4 2 11 2" xfId="9711"/>
    <cellStyle name="Normal 2 60 4 2 12" xfId="9712"/>
    <cellStyle name="Normal 2 60 4 2 12 2" xfId="9713"/>
    <cellStyle name="Normal 2 60 4 2 13" xfId="9714"/>
    <cellStyle name="Normal 2 60 4 2 13 2" xfId="9715"/>
    <cellStyle name="Normal 2 60 4 2 14" xfId="9716"/>
    <cellStyle name="Normal 2 60 4 2 14 2" xfId="9717"/>
    <cellStyle name="Normal 2 60 4 2 15" xfId="9718"/>
    <cellStyle name="Normal 2 60 4 2 2" xfId="9719"/>
    <cellStyle name="Normal 2 60 4 2 2 2" xfId="9720"/>
    <cellStyle name="Normal 2 60 4 2 3" xfId="9721"/>
    <cellStyle name="Normal 2 60 4 2 3 2" xfId="9722"/>
    <cellStyle name="Normal 2 60 4 2 4" xfId="9723"/>
    <cellStyle name="Normal 2 60 4 2 4 2" xfId="9724"/>
    <cellStyle name="Normal 2 60 4 2 5" xfId="9725"/>
    <cellStyle name="Normal 2 60 4 2 5 2" xfId="9726"/>
    <cellStyle name="Normal 2 60 4 2 6" xfId="9727"/>
    <cellStyle name="Normal 2 60 4 2 6 2" xfId="9728"/>
    <cellStyle name="Normal 2 60 4 2 7" xfId="9729"/>
    <cellStyle name="Normal 2 60 4 2 7 2" xfId="9730"/>
    <cellStyle name="Normal 2 60 4 2 8" xfId="9731"/>
    <cellStyle name="Normal 2 60 4 2 8 2" xfId="9732"/>
    <cellStyle name="Normal 2 60 4 2 9" xfId="9733"/>
    <cellStyle name="Normal 2 60 4 2 9 2" xfId="9734"/>
    <cellStyle name="Normal 2 60 4 3" xfId="9735"/>
    <cellStyle name="Normal 2 60 4 3 2" xfId="9736"/>
    <cellStyle name="Normal 2 60 4 4" xfId="9737"/>
    <cellStyle name="Normal 2 60 4 4 2" xfId="9738"/>
    <cellStyle name="Normal 2 60 4 5" xfId="9739"/>
    <cellStyle name="Normal 2 60 4 5 2" xfId="9740"/>
    <cellStyle name="Normal 2 60 4 6" xfId="9741"/>
    <cellStyle name="Normal 2 60 4 6 2" xfId="9742"/>
    <cellStyle name="Normal 2 60 4 7" xfId="9743"/>
    <cellStyle name="Normal 2 60 4 7 2" xfId="9744"/>
    <cellStyle name="Normal 2 60 4 8" xfId="9745"/>
    <cellStyle name="Normal 2 60 4 8 2" xfId="9746"/>
    <cellStyle name="Normal 2 60 4 9" xfId="9747"/>
    <cellStyle name="Normal 2 60 4 9 2" xfId="9748"/>
    <cellStyle name="Normal 2 60 5" xfId="9749"/>
    <cellStyle name="Normal 2 60 5 10" xfId="9750"/>
    <cellStyle name="Normal 2 60 5 10 2" xfId="9751"/>
    <cellStyle name="Normal 2 60 5 11" xfId="9752"/>
    <cellStyle name="Normal 2 60 5 11 2" xfId="9753"/>
    <cellStyle name="Normal 2 60 5 12" xfId="9754"/>
    <cellStyle name="Normal 2 60 5 12 2" xfId="9755"/>
    <cellStyle name="Normal 2 60 5 13" xfId="9756"/>
    <cellStyle name="Normal 2 60 5 13 2" xfId="9757"/>
    <cellStyle name="Normal 2 60 5 14" xfId="9758"/>
    <cellStyle name="Normal 2 60 5 14 2" xfId="9759"/>
    <cellStyle name="Normal 2 60 5 15" xfId="9760"/>
    <cellStyle name="Normal 2 60 5 2" xfId="9761"/>
    <cellStyle name="Normal 2 60 5 2 2" xfId="9762"/>
    <cellStyle name="Normal 2 60 5 3" xfId="9763"/>
    <cellStyle name="Normal 2 60 5 3 2" xfId="9764"/>
    <cellStyle name="Normal 2 60 5 4" xfId="9765"/>
    <cellStyle name="Normal 2 60 5 4 2" xfId="9766"/>
    <cellStyle name="Normal 2 60 5 5" xfId="9767"/>
    <cellStyle name="Normal 2 60 5 5 2" xfId="9768"/>
    <cellStyle name="Normal 2 60 5 6" xfId="9769"/>
    <cellStyle name="Normal 2 60 5 6 2" xfId="9770"/>
    <cellStyle name="Normal 2 60 5 7" xfId="9771"/>
    <cellStyle name="Normal 2 60 5 7 2" xfId="9772"/>
    <cellStyle name="Normal 2 60 5 8" xfId="9773"/>
    <cellStyle name="Normal 2 60 5 8 2" xfId="9774"/>
    <cellStyle name="Normal 2 60 5 9" xfId="9775"/>
    <cellStyle name="Normal 2 60 5 9 2" xfId="9776"/>
    <cellStyle name="Normal 2 60 6" xfId="9777"/>
    <cellStyle name="Normal 2 60 6 10" xfId="9778"/>
    <cellStyle name="Normal 2 60 6 10 2" xfId="9779"/>
    <cellStyle name="Normal 2 60 6 11" xfId="9780"/>
    <cellStyle name="Normal 2 60 6 11 2" xfId="9781"/>
    <cellStyle name="Normal 2 60 6 12" xfId="9782"/>
    <cellStyle name="Normal 2 60 6 12 2" xfId="9783"/>
    <cellStyle name="Normal 2 60 6 13" xfId="9784"/>
    <cellStyle name="Normal 2 60 6 13 2" xfId="9785"/>
    <cellStyle name="Normal 2 60 6 14" xfId="9786"/>
    <cellStyle name="Normal 2 60 6 14 2" xfId="9787"/>
    <cellStyle name="Normal 2 60 6 15" xfId="9788"/>
    <cellStyle name="Normal 2 60 6 2" xfId="9789"/>
    <cellStyle name="Normal 2 60 6 2 2" xfId="9790"/>
    <cellStyle name="Normal 2 60 6 3" xfId="9791"/>
    <cellStyle name="Normal 2 60 6 3 2" xfId="9792"/>
    <cellStyle name="Normal 2 60 6 4" xfId="9793"/>
    <cellStyle name="Normal 2 60 6 4 2" xfId="9794"/>
    <cellStyle name="Normal 2 60 6 5" xfId="9795"/>
    <cellStyle name="Normal 2 60 6 5 2" xfId="9796"/>
    <cellStyle name="Normal 2 60 6 6" xfId="9797"/>
    <cellStyle name="Normal 2 60 6 6 2" xfId="9798"/>
    <cellStyle name="Normal 2 60 6 7" xfId="9799"/>
    <cellStyle name="Normal 2 60 6 7 2" xfId="9800"/>
    <cellStyle name="Normal 2 60 6 8" xfId="9801"/>
    <cellStyle name="Normal 2 60 6 8 2" xfId="9802"/>
    <cellStyle name="Normal 2 60 6 9" xfId="9803"/>
    <cellStyle name="Normal 2 60 6 9 2" xfId="9804"/>
    <cellStyle name="Normal 2 60 7" xfId="9805"/>
    <cellStyle name="Normal 2 60 7 10" xfId="9806"/>
    <cellStyle name="Normal 2 60 7 10 2" xfId="9807"/>
    <cellStyle name="Normal 2 60 7 11" xfId="9808"/>
    <cellStyle name="Normal 2 60 7 11 2" xfId="9809"/>
    <cellStyle name="Normal 2 60 7 12" xfId="9810"/>
    <cellStyle name="Normal 2 60 7 12 2" xfId="9811"/>
    <cellStyle name="Normal 2 60 7 13" xfId="9812"/>
    <cellStyle name="Normal 2 60 7 13 2" xfId="9813"/>
    <cellStyle name="Normal 2 60 7 14" xfId="9814"/>
    <cellStyle name="Normal 2 60 7 14 2" xfId="9815"/>
    <cellStyle name="Normal 2 60 7 15" xfId="9816"/>
    <cellStyle name="Normal 2 60 7 2" xfId="9817"/>
    <cellStyle name="Normal 2 60 7 2 2" xfId="9818"/>
    <cellStyle name="Normal 2 60 7 3" xfId="9819"/>
    <cellStyle name="Normal 2 60 7 3 2" xfId="9820"/>
    <cellStyle name="Normal 2 60 7 4" xfId="9821"/>
    <cellStyle name="Normal 2 60 7 4 2" xfId="9822"/>
    <cellStyle name="Normal 2 60 7 5" xfId="9823"/>
    <cellStyle name="Normal 2 60 7 5 2" xfId="9824"/>
    <cellStyle name="Normal 2 60 7 6" xfId="9825"/>
    <cellStyle name="Normal 2 60 7 6 2" xfId="9826"/>
    <cellStyle name="Normal 2 60 7 7" xfId="9827"/>
    <cellStyle name="Normal 2 60 7 7 2" xfId="9828"/>
    <cellStyle name="Normal 2 60 7 8" xfId="9829"/>
    <cellStyle name="Normal 2 60 7 8 2" xfId="9830"/>
    <cellStyle name="Normal 2 60 7 9" xfId="9831"/>
    <cellStyle name="Normal 2 60 7 9 2" xfId="9832"/>
    <cellStyle name="Normal 2 60 8" xfId="9833"/>
    <cellStyle name="Normal 2 60 8 10" xfId="9834"/>
    <cellStyle name="Normal 2 60 8 10 2" xfId="9835"/>
    <cellStyle name="Normal 2 60 8 11" xfId="9836"/>
    <cellStyle name="Normal 2 60 8 11 2" xfId="9837"/>
    <cellStyle name="Normal 2 60 8 12" xfId="9838"/>
    <cellStyle name="Normal 2 60 8 12 2" xfId="9839"/>
    <cellStyle name="Normal 2 60 8 13" xfId="9840"/>
    <cellStyle name="Normal 2 60 8 13 2" xfId="9841"/>
    <cellStyle name="Normal 2 60 8 14" xfId="9842"/>
    <cellStyle name="Normal 2 60 8 14 2" xfId="9843"/>
    <cellStyle name="Normal 2 60 8 15" xfId="9844"/>
    <cellStyle name="Normal 2 60 8 2" xfId="9845"/>
    <cellStyle name="Normal 2 60 8 2 2" xfId="9846"/>
    <cellStyle name="Normal 2 60 8 3" xfId="9847"/>
    <cellStyle name="Normal 2 60 8 3 2" xfId="9848"/>
    <cellStyle name="Normal 2 60 8 4" xfId="9849"/>
    <cellStyle name="Normal 2 60 8 4 2" xfId="9850"/>
    <cellStyle name="Normal 2 60 8 5" xfId="9851"/>
    <cellStyle name="Normal 2 60 8 5 2" xfId="9852"/>
    <cellStyle name="Normal 2 60 8 6" xfId="9853"/>
    <cellStyle name="Normal 2 60 8 6 2" xfId="9854"/>
    <cellStyle name="Normal 2 60 8 7" xfId="9855"/>
    <cellStyle name="Normal 2 60 8 7 2" xfId="9856"/>
    <cellStyle name="Normal 2 60 8 8" xfId="9857"/>
    <cellStyle name="Normal 2 60 8 8 2" xfId="9858"/>
    <cellStyle name="Normal 2 60 8 9" xfId="9859"/>
    <cellStyle name="Normal 2 60 8 9 2" xfId="9860"/>
    <cellStyle name="Normal 2 60 9" xfId="9861"/>
    <cellStyle name="Normal 2 60 9 10" xfId="9862"/>
    <cellStyle name="Normal 2 60 9 10 2" xfId="9863"/>
    <cellStyle name="Normal 2 60 9 11" xfId="9864"/>
    <cellStyle name="Normal 2 60 9 11 2" xfId="9865"/>
    <cellStyle name="Normal 2 60 9 12" xfId="9866"/>
    <cellStyle name="Normal 2 60 9 12 2" xfId="9867"/>
    <cellStyle name="Normal 2 60 9 13" xfId="9868"/>
    <cellStyle name="Normal 2 60 9 13 2" xfId="9869"/>
    <cellStyle name="Normal 2 60 9 14" xfId="9870"/>
    <cellStyle name="Normal 2 60 9 14 2" xfId="9871"/>
    <cellStyle name="Normal 2 60 9 15" xfId="9872"/>
    <cellStyle name="Normal 2 60 9 2" xfId="9873"/>
    <cellStyle name="Normal 2 60 9 2 2" xfId="9874"/>
    <cellStyle name="Normal 2 60 9 3" xfId="9875"/>
    <cellStyle name="Normal 2 60 9 3 2" xfId="9876"/>
    <cellStyle name="Normal 2 60 9 4" xfId="9877"/>
    <cellStyle name="Normal 2 60 9 4 2" xfId="9878"/>
    <cellStyle name="Normal 2 60 9 5" xfId="9879"/>
    <cellStyle name="Normal 2 60 9 5 2" xfId="9880"/>
    <cellStyle name="Normal 2 60 9 6" xfId="9881"/>
    <cellStyle name="Normal 2 60 9 6 2" xfId="9882"/>
    <cellStyle name="Normal 2 60 9 7" xfId="9883"/>
    <cellStyle name="Normal 2 60 9 7 2" xfId="9884"/>
    <cellStyle name="Normal 2 60 9 8" xfId="9885"/>
    <cellStyle name="Normal 2 60 9 8 2" xfId="9886"/>
    <cellStyle name="Normal 2 60 9 9" xfId="9887"/>
    <cellStyle name="Normal 2 60 9 9 2" xfId="9888"/>
    <cellStyle name="Normal 2 61" xfId="9889"/>
    <cellStyle name="Normal 2 61 10" xfId="9890"/>
    <cellStyle name="Normal 2 61 10 10" xfId="9891"/>
    <cellStyle name="Normal 2 61 10 10 2" xfId="9892"/>
    <cellStyle name="Normal 2 61 10 11" xfId="9893"/>
    <cellStyle name="Normal 2 61 10 11 2" xfId="9894"/>
    <cellStyle name="Normal 2 61 10 12" xfId="9895"/>
    <cellStyle name="Normal 2 61 10 12 2" xfId="9896"/>
    <cellStyle name="Normal 2 61 10 13" xfId="9897"/>
    <cellStyle name="Normal 2 61 10 13 2" xfId="9898"/>
    <cellStyle name="Normal 2 61 10 14" xfId="9899"/>
    <cellStyle name="Normal 2 61 10 14 2" xfId="9900"/>
    <cellStyle name="Normal 2 61 10 15" xfId="9901"/>
    <cellStyle name="Normal 2 61 10 2" xfId="9902"/>
    <cellStyle name="Normal 2 61 10 2 2" xfId="9903"/>
    <cellStyle name="Normal 2 61 10 3" xfId="9904"/>
    <cellStyle name="Normal 2 61 10 3 2" xfId="9905"/>
    <cellStyle name="Normal 2 61 10 4" xfId="9906"/>
    <cellStyle name="Normal 2 61 10 4 2" xfId="9907"/>
    <cellStyle name="Normal 2 61 10 5" xfId="9908"/>
    <cellStyle name="Normal 2 61 10 5 2" xfId="9909"/>
    <cellStyle name="Normal 2 61 10 6" xfId="9910"/>
    <cellStyle name="Normal 2 61 10 6 2" xfId="9911"/>
    <cellStyle name="Normal 2 61 10 7" xfId="9912"/>
    <cellStyle name="Normal 2 61 10 7 2" xfId="9913"/>
    <cellStyle name="Normal 2 61 10 8" xfId="9914"/>
    <cellStyle name="Normal 2 61 10 8 2" xfId="9915"/>
    <cellStyle name="Normal 2 61 10 9" xfId="9916"/>
    <cellStyle name="Normal 2 61 10 9 2" xfId="9917"/>
    <cellStyle name="Normal 2 61 11" xfId="9918"/>
    <cellStyle name="Normal 2 61 11 2" xfId="9919"/>
    <cellStyle name="Normal 2 61 12" xfId="9920"/>
    <cellStyle name="Normal 2 61 12 2" xfId="9921"/>
    <cellStyle name="Normal 2 61 13" xfId="9922"/>
    <cellStyle name="Normal 2 61 13 2" xfId="9923"/>
    <cellStyle name="Normal 2 61 14" xfId="9924"/>
    <cellStyle name="Normal 2 61 14 2" xfId="9925"/>
    <cellStyle name="Normal 2 61 15" xfId="9926"/>
    <cellStyle name="Normal 2 61 15 2" xfId="9927"/>
    <cellStyle name="Normal 2 61 16" xfId="9928"/>
    <cellStyle name="Normal 2 61 16 2" xfId="9929"/>
    <cellStyle name="Normal 2 61 17" xfId="9930"/>
    <cellStyle name="Normal 2 61 17 2" xfId="9931"/>
    <cellStyle name="Normal 2 61 18" xfId="9932"/>
    <cellStyle name="Normal 2 61 18 2" xfId="9933"/>
    <cellStyle name="Normal 2 61 19" xfId="9934"/>
    <cellStyle name="Normal 2 61 19 2" xfId="9935"/>
    <cellStyle name="Normal 2 61 2" xfId="9936"/>
    <cellStyle name="Normal 2 61 2 10" xfId="9937"/>
    <cellStyle name="Normal 2 61 2 10 2" xfId="9938"/>
    <cellStyle name="Normal 2 61 2 11" xfId="9939"/>
    <cellStyle name="Normal 2 61 2 11 2" xfId="9940"/>
    <cellStyle name="Normal 2 61 2 12" xfId="9941"/>
    <cellStyle name="Normal 2 61 2 12 2" xfId="9942"/>
    <cellStyle name="Normal 2 61 2 13" xfId="9943"/>
    <cellStyle name="Normal 2 61 2 13 2" xfId="9944"/>
    <cellStyle name="Normal 2 61 2 14" xfId="9945"/>
    <cellStyle name="Normal 2 61 2 14 2" xfId="9946"/>
    <cellStyle name="Normal 2 61 2 15" xfId="9947"/>
    <cellStyle name="Normal 2 61 2 15 2" xfId="9948"/>
    <cellStyle name="Normal 2 61 2 16" xfId="9949"/>
    <cellStyle name="Normal 2 61 2 2" xfId="9950"/>
    <cellStyle name="Normal 2 61 2 2 10" xfId="9951"/>
    <cellStyle name="Normal 2 61 2 2 10 2" xfId="9952"/>
    <cellStyle name="Normal 2 61 2 2 11" xfId="9953"/>
    <cellStyle name="Normal 2 61 2 2 11 2" xfId="9954"/>
    <cellStyle name="Normal 2 61 2 2 12" xfId="9955"/>
    <cellStyle name="Normal 2 61 2 2 12 2" xfId="9956"/>
    <cellStyle name="Normal 2 61 2 2 13" xfId="9957"/>
    <cellStyle name="Normal 2 61 2 2 13 2" xfId="9958"/>
    <cellStyle name="Normal 2 61 2 2 14" xfId="9959"/>
    <cellStyle name="Normal 2 61 2 2 14 2" xfId="9960"/>
    <cellStyle name="Normal 2 61 2 2 15" xfId="9961"/>
    <cellStyle name="Normal 2 61 2 2 2" xfId="9962"/>
    <cellStyle name="Normal 2 61 2 2 2 2" xfId="9963"/>
    <cellStyle name="Normal 2 61 2 2 3" xfId="9964"/>
    <cellStyle name="Normal 2 61 2 2 3 2" xfId="9965"/>
    <cellStyle name="Normal 2 61 2 2 4" xfId="9966"/>
    <cellStyle name="Normal 2 61 2 2 4 2" xfId="9967"/>
    <cellStyle name="Normal 2 61 2 2 5" xfId="9968"/>
    <cellStyle name="Normal 2 61 2 2 5 2" xfId="9969"/>
    <cellStyle name="Normal 2 61 2 2 6" xfId="9970"/>
    <cellStyle name="Normal 2 61 2 2 6 2" xfId="9971"/>
    <cellStyle name="Normal 2 61 2 2 7" xfId="9972"/>
    <cellStyle name="Normal 2 61 2 2 7 2" xfId="9973"/>
    <cellStyle name="Normal 2 61 2 2 8" xfId="9974"/>
    <cellStyle name="Normal 2 61 2 2 8 2" xfId="9975"/>
    <cellStyle name="Normal 2 61 2 2 9" xfId="9976"/>
    <cellStyle name="Normal 2 61 2 2 9 2" xfId="9977"/>
    <cellStyle name="Normal 2 61 2 3" xfId="9978"/>
    <cellStyle name="Normal 2 61 2 3 2" xfId="9979"/>
    <cellStyle name="Normal 2 61 2 4" xfId="9980"/>
    <cellStyle name="Normal 2 61 2 4 2" xfId="9981"/>
    <cellStyle name="Normal 2 61 2 5" xfId="9982"/>
    <cellStyle name="Normal 2 61 2 5 2" xfId="9983"/>
    <cellStyle name="Normal 2 61 2 6" xfId="9984"/>
    <cellStyle name="Normal 2 61 2 6 2" xfId="9985"/>
    <cellStyle name="Normal 2 61 2 7" xfId="9986"/>
    <cellStyle name="Normal 2 61 2 7 2" xfId="9987"/>
    <cellStyle name="Normal 2 61 2 8" xfId="9988"/>
    <cellStyle name="Normal 2 61 2 8 2" xfId="9989"/>
    <cellStyle name="Normal 2 61 2 9" xfId="9990"/>
    <cellStyle name="Normal 2 61 2 9 2" xfId="9991"/>
    <cellStyle name="Normal 2 61 20" xfId="9992"/>
    <cellStyle name="Normal 2 61 20 2" xfId="9993"/>
    <cellStyle name="Normal 2 61 21" xfId="9994"/>
    <cellStyle name="Normal 2 61 21 2" xfId="9995"/>
    <cellStyle name="Normal 2 61 22" xfId="9996"/>
    <cellStyle name="Normal 2 61 22 2" xfId="9997"/>
    <cellStyle name="Normal 2 61 23" xfId="9998"/>
    <cellStyle name="Normal 2 61 23 2" xfId="9999"/>
    <cellStyle name="Normal 2 61 24" xfId="10000"/>
    <cellStyle name="Normal 2 61 3" xfId="10001"/>
    <cellStyle name="Normal 2 61 3 10" xfId="10002"/>
    <cellStyle name="Normal 2 61 3 10 2" xfId="10003"/>
    <cellStyle name="Normal 2 61 3 11" xfId="10004"/>
    <cellStyle name="Normal 2 61 3 11 2" xfId="10005"/>
    <cellStyle name="Normal 2 61 3 12" xfId="10006"/>
    <cellStyle name="Normal 2 61 3 12 2" xfId="10007"/>
    <cellStyle name="Normal 2 61 3 13" xfId="10008"/>
    <cellStyle name="Normal 2 61 3 13 2" xfId="10009"/>
    <cellStyle name="Normal 2 61 3 14" xfId="10010"/>
    <cellStyle name="Normal 2 61 3 14 2" xfId="10011"/>
    <cellStyle name="Normal 2 61 3 15" xfId="10012"/>
    <cellStyle name="Normal 2 61 3 15 2" xfId="10013"/>
    <cellStyle name="Normal 2 61 3 16" xfId="10014"/>
    <cellStyle name="Normal 2 61 3 2" xfId="10015"/>
    <cellStyle name="Normal 2 61 3 2 10" xfId="10016"/>
    <cellStyle name="Normal 2 61 3 2 10 2" xfId="10017"/>
    <cellStyle name="Normal 2 61 3 2 11" xfId="10018"/>
    <cellStyle name="Normal 2 61 3 2 11 2" xfId="10019"/>
    <cellStyle name="Normal 2 61 3 2 12" xfId="10020"/>
    <cellStyle name="Normal 2 61 3 2 12 2" xfId="10021"/>
    <cellStyle name="Normal 2 61 3 2 13" xfId="10022"/>
    <cellStyle name="Normal 2 61 3 2 13 2" xfId="10023"/>
    <cellStyle name="Normal 2 61 3 2 14" xfId="10024"/>
    <cellStyle name="Normal 2 61 3 2 14 2" xfId="10025"/>
    <cellStyle name="Normal 2 61 3 2 15" xfId="10026"/>
    <cellStyle name="Normal 2 61 3 2 2" xfId="10027"/>
    <cellStyle name="Normal 2 61 3 2 2 2" xfId="10028"/>
    <cellStyle name="Normal 2 61 3 2 3" xfId="10029"/>
    <cellStyle name="Normal 2 61 3 2 3 2" xfId="10030"/>
    <cellStyle name="Normal 2 61 3 2 4" xfId="10031"/>
    <cellStyle name="Normal 2 61 3 2 4 2" xfId="10032"/>
    <cellStyle name="Normal 2 61 3 2 5" xfId="10033"/>
    <cellStyle name="Normal 2 61 3 2 5 2" xfId="10034"/>
    <cellStyle name="Normal 2 61 3 2 6" xfId="10035"/>
    <cellStyle name="Normal 2 61 3 2 6 2" xfId="10036"/>
    <cellStyle name="Normal 2 61 3 2 7" xfId="10037"/>
    <cellStyle name="Normal 2 61 3 2 7 2" xfId="10038"/>
    <cellStyle name="Normal 2 61 3 2 8" xfId="10039"/>
    <cellStyle name="Normal 2 61 3 2 8 2" xfId="10040"/>
    <cellStyle name="Normal 2 61 3 2 9" xfId="10041"/>
    <cellStyle name="Normal 2 61 3 2 9 2" xfId="10042"/>
    <cellStyle name="Normal 2 61 3 3" xfId="10043"/>
    <cellStyle name="Normal 2 61 3 3 2" xfId="10044"/>
    <cellStyle name="Normal 2 61 3 4" xfId="10045"/>
    <cellStyle name="Normal 2 61 3 4 2" xfId="10046"/>
    <cellStyle name="Normal 2 61 3 5" xfId="10047"/>
    <cellStyle name="Normal 2 61 3 5 2" xfId="10048"/>
    <cellStyle name="Normal 2 61 3 6" xfId="10049"/>
    <cellStyle name="Normal 2 61 3 6 2" xfId="10050"/>
    <cellStyle name="Normal 2 61 3 7" xfId="10051"/>
    <cellStyle name="Normal 2 61 3 7 2" xfId="10052"/>
    <cellStyle name="Normal 2 61 3 8" xfId="10053"/>
    <cellStyle name="Normal 2 61 3 8 2" xfId="10054"/>
    <cellStyle name="Normal 2 61 3 9" xfId="10055"/>
    <cellStyle name="Normal 2 61 3 9 2" xfId="10056"/>
    <cellStyle name="Normal 2 61 4" xfId="10057"/>
    <cellStyle name="Normal 2 61 4 10" xfId="10058"/>
    <cellStyle name="Normal 2 61 4 10 2" xfId="10059"/>
    <cellStyle name="Normal 2 61 4 11" xfId="10060"/>
    <cellStyle name="Normal 2 61 4 11 2" xfId="10061"/>
    <cellStyle name="Normal 2 61 4 12" xfId="10062"/>
    <cellStyle name="Normal 2 61 4 12 2" xfId="10063"/>
    <cellStyle name="Normal 2 61 4 13" xfId="10064"/>
    <cellStyle name="Normal 2 61 4 13 2" xfId="10065"/>
    <cellStyle name="Normal 2 61 4 14" xfId="10066"/>
    <cellStyle name="Normal 2 61 4 14 2" xfId="10067"/>
    <cellStyle name="Normal 2 61 4 15" xfId="10068"/>
    <cellStyle name="Normal 2 61 4 15 2" xfId="10069"/>
    <cellStyle name="Normal 2 61 4 16" xfId="10070"/>
    <cellStyle name="Normal 2 61 4 2" xfId="10071"/>
    <cellStyle name="Normal 2 61 4 2 10" xfId="10072"/>
    <cellStyle name="Normal 2 61 4 2 10 2" xfId="10073"/>
    <cellStyle name="Normal 2 61 4 2 11" xfId="10074"/>
    <cellStyle name="Normal 2 61 4 2 11 2" xfId="10075"/>
    <cellStyle name="Normal 2 61 4 2 12" xfId="10076"/>
    <cellStyle name="Normal 2 61 4 2 12 2" xfId="10077"/>
    <cellStyle name="Normal 2 61 4 2 13" xfId="10078"/>
    <cellStyle name="Normal 2 61 4 2 13 2" xfId="10079"/>
    <cellStyle name="Normal 2 61 4 2 14" xfId="10080"/>
    <cellStyle name="Normal 2 61 4 2 14 2" xfId="10081"/>
    <cellStyle name="Normal 2 61 4 2 15" xfId="10082"/>
    <cellStyle name="Normal 2 61 4 2 2" xfId="10083"/>
    <cellStyle name="Normal 2 61 4 2 2 2" xfId="10084"/>
    <cellStyle name="Normal 2 61 4 2 3" xfId="10085"/>
    <cellStyle name="Normal 2 61 4 2 3 2" xfId="10086"/>
    <cellStyle name="Normal 2 61 4 2 4" xfId="10087"/>
    <cellStyle name="Normal 2 61 4 2 4 2" xfId="10088"/>
    <cellStyle name="Normal 2 61 4 2 5" xfId="10089"/>
    <cellStyle name="Normal 2 61 4 2 5 2" xfId="10090"/>
    <cellStyle name="Normal 2 61 4 2 6" xfId="10091"/>
    <cellStyle name="Normal 2 61 4 2 6 2" xfId="10092"/>
    <cellStyle name="Normal 2 61 4 2 7" xfId="10093"/>
    <cellStyle name="Normal 2 61 4 2 7 2" xfId="10094"/>
    <cellStyle name="Normal 2 61 4 2 8" xfId="10095"/>
    <cellStyle name="Normal 2 61 4 2 8 2" xfId="10096"/>
    <cellStyle name="Normal 2 61 4 2 9" xfId="10097"/>
    <cellStyle name="Normal 2 61 4 2 9 2" xfId="10098"/>
    <cellStyle name="Normal 2 61 4 3" xfId="10099"/>
    <cellStyle name="Normal 2 61 4 3 2" xfId="10100"/>
    <cellStyle name="Normal 2 61 4 4" xfId="10101"/>
    <cellStyle name="Normal 2 61 4 4 2" xfId="10102"/>
    <cellStyle name="Normal 2 61 4 5" xfId="10103"/>
    <cellStyle name="Normal 2 61 4 5 2" xfId="10104"/>
    <cellStyle name="Normal 2 61 4 6" xfId="10105"/>
    <cellStyle name="Normal 2 61 4 6 2" xfId="10106"/>
    <cellStyle name="Normal 2 61 4 7" xfId="10107"/>
    <cellStyle name="Normal 2 61 4 7 2" xfId="10108"/>
    <cellStyle name="Normal 2 61 4 8" xfId="10109"/>
    <cellStyle name="Normal 2 61 4 8 2" xfId="10110"/>
    <cellStyle name="Normal 2 61 4 9" xfId="10111"/>
    <cellStyle name="Normal 2 61 4 9 2" xfId="10112"/>
    <cellStyle name="Normal 2 61 5" xfId="10113"/>
    <cellStyle name="Normal 2 61 5 10" xfId="10114"/>
    <cellStyle name="Normal 2 61 5 10 2" xfId="10115"/>
    <cellStyle name="Normal 2 61 5 11" xfId="10116"/>
    <cellStyle name="Normal 2 61 5 11 2" xfId="10117"/>
    <cellStyle name="Normal 2 61 5 12" xfId="10118"/>
    <cellStyle name="Normal 2 61 5 12 2" xfId="10119"/>
    <cellStyle name="Normal 2 61 5 13" xfId="10120"/>
    <cellStyle name="Normal 2 61 5 13 2" xfId="10121"/>
    <cellStyle name="Normal 2 61 5 14" xfId="10122"/>
    <cellStyle name="Normal 2 61 5 14 2" xfId="10123"/>
    <cellStyle name="Normal 2 61 5 15" xfId="10124"/>
    <cellStyle name="Normal 2 61 5 2" xfId="10125"/>
    <cellStyle name="Normal 2 61 5 2 2" xfId="10126"/>
    <cellStyle name="Normal 2 61 5 3" xfId="10127"/>
    <cellStyle name="Normal 2 61 5 3 2" xfId="10128"/>
    <cellStyle name="Normal 2 61 5 4" xfId="10129"/>
    <cellStyle name="Normal 2 61 5 4 2" xfId="10130"/>
    <cellStyle name="Normal 2 61 5 5" xfId="10131"/>
    <cellStyle name="Normal 2 61 5 5 2" xfId="10132"/>
    <cellStyle name="Normal 2 61 5 6" xfId="10133"/>
    <cellStyle name="Normal 2 61 5 6 2" xfId="10134"/>
    <cellStyle name="Normal 2 61 5 7" xfId="10135"/>
    <cellStyle name="Normal 2 61 5 7 2" xfId="10136"/>
    <cellStyle name="Normal 2 61 5 8" xfId="10137"/>
    <cellStyle name="Normal 2 61 5 8 2" xfId="10138"/>
    <cellStyle name="Normal 2 61 5 9" xfId="10139"/>
    <cellStyle name="Normal 2 61 5 9 2" xfId="10140"/>
    <cellStyle name="Normal 2 61 6" xfId="10141"/>
    <cellStyle name="Normal 2 61 6 10" xfId="10142"/>
    <cellStyle name="Normal 2 61 6 10 2" xfId="10143"/>
    <cellStyle name="Normal 2 61 6 11" xfId="10144"/>
    <cellStyle name="Normal 2 61 6 11 2" xfId="10145"/>
    <cellStyle name="Normal 2 61 6 12" xfId="10146"/>
    <cellStyle name="Normal 2 61 6 12 2" xfId="10147"/>
    <cellStyle name="Normal 2 61 6 13" xfId="10148"/>
    <cellStyle name="Normal 2 61 6 13 2" xfId="10149"/>
    <cellStyle name="Normal 2 61 6 14" xfId="10150"/>
    <cellStyle name="Normal 2 61 6 14 2" xfId="10151"/>
    <cellStyle name="Normal 2 61 6 15" xfId="10152"/>
    <cellStyle name="Normal 2 61 6 2" xfId="10153"/>
    <cellStyle name="Normal 2 61 6 2 2" xfId="10154"/>
    <cellStyle name="Normal 2 61 6 3" xfId="10155"/>
    <cellStyle name="Normal 2 61 6 3 2" xfId="10156"/>
    <cellStyle name="Normal 2 61 6 4" xfId="10157"/>
    <cellStyle name="Normal 2 61 6 4 2" xfId="10158"/>
    <cellStyle name="Normal 2 61 6 5" xfId="10159"/>
    <cellStyle name="Normal 2 61 6 5 2" xfId="10160"/>
    <cellStyle name="Normal 2 61 6 6" xfId="10161"/>
    <cellStyle name="Normal 2 61 6 6 2" xfId="10162"/>
    <cellStyle name="Normal 2 61 6 7" xfId="10163"/>
    <cellStyle name="Normal 2 61 6 7 2" xfId="10164"/>
    <cellStyle name="Normal 2 61 6 8" xfId="10165"/>
    <cellStyle name="Normal 2 61 6 8 2" xfId="10166"/>
    <cellStyle name="Normal 2 61 6 9" xfId="10167"/>
    <cellStyle name="Normal 2 61 6 9 2" xfId="10168"/>
    <cellStyle name="Normal 2 61 7" xfId="10169"/>
    <cellStyle name="Normal 2 61 7 10" xfId="10170"/>
    <cellStyle name="Normal 2 61 7 10 2" xfId="10171"/>
    <cellStyle name="Normal 2 61 7 11" xfId="10172"/>
    <cellStyle name="Normal 2 61 7 11 2" xfId="10173"/>
    <cellStyle name="Normal 2 61 7 12" xfId="10174"/>
    <cellStyle name="Normal 2 61 7 12 2" xfId="10175"/>
    <cellStyle name="Normal 2 61 7 13" xfId="10176"/>
    <cellStyle name="Normal 2 61 7 13 2" xfId="10177"/>
    <cellStyle name="Normal 2 61 7 14" xfId="10178"/>
    <cellStyle name="Normal 2 61 7 14 2" xfId="10179"/>
    <cellStyle name="Normal 2 61 7 15" xfId="10180"/>
    <cellStyle name="Normal 2 61 7 2" xfId="10181"/>
    <cellStyle name="Normal 2 61 7 2 2" xfId="10182"/>
    <cellStyle name="Normal 2 61 7 3" xfId="10183"/>
    <cellStyle name="Normal 2 61 7 3 2" xfId="10184"/>
    <cellStyle name="Normal 2 61 7 4" xfId="10185"/>
    <cellStyle name="Normal 2 61 7 4 2" xfId="10186"/>
    <cellStyle name="Normal 2 61 7 5" xfId="10187"/>
    <cellStyle name="Normal 2 61 7 5 2" xfId="10188"/>
    <cellStyle name="Normal 2 61 7 6" xfId="10189"/>
    <cellStyle name="Normal 2 61 7 6 2" xfId="10190"/>
    <cellStyle name="Normal 2 61 7 7" xfId="10191"/>
    <cellStyle name="Normal 2 61 7 7 2" xfId="10192"/>
    <cellStyle name="Normal 2 61 7 8" xfId="10193"/>
    <cellStyle name="Normal 2 61 7 8 2" xfId="10194"/>
    <cellStyle name="Normal 2 61 7 9" xfId="10195"/>
    <cellStyle name="Normal 2 61 7 9 2" xfId="10196"/>
    <cellStyle name="Normal 2 61 8" xfId="10197"/>
    <cellStyle name="Normal 2 61 8 10" xfId="10198"/>
    <cellStyle name="Normal 2 61 8 10 2" xfId="10199"/>
    <cellStyle name="Normal 2 61 8 11" xfId="10200"/>
    <cellStyle name="Normal 2 61 8 11 2" xfId="10201"/>
    <cellStyle name="Normal 2 61 8 12" xfId="10202"/>
    <cellStyle name="Normal 2 61 8 12 2" xfId="10203"/>
    <cellStyle name="Normal 2 61 8 13" xfId="10204"/>
    <cellStyle name="Normal 2 61 8 13 2" xfId="10205"/>
    <cellStyle name="Normal 2 61 8 14" xfId="10206"/>
    <cellStyle name="Normal 2 61 8 14 2" xfId="10207"/>
    <cellStyle name="Normal 2 61 8 15" xfId="10208"/>
    <cellStyle name="Normal 2 61 8 2" xfId="10209"/>
    <cellStyle name="Normal 2 61 8 2 2" xfId="10210"/>
    <cellStyle name="Normal 2 61 8 3" xfId="10211"/>
    <cellStyle name="Normal 2 61 8 3 2" xfId="10212"/>
    <cellStyle name="Normal 2 61 8 4" xfId="10213"/>
    <cellStyle name="Normal 2 61 8 4 2" xfId="10214"/>
    <cellStyle name="Normal 2 61 8 5" xfId="10215"/>
    <cellStyle name="Normal 2 61 8 5 2" xfId="10216"/>
    <cellStyle name="Normal 2 61 8 6" xfId="10217"/>
    <cellStyle name="Normal 2 61 8 6 2" xfId="10218"/>
    <cellStyle name="Normal 2 61 8 7" xfId="10219"/>
    <cellStyle name="Normal 2 61 8 7 2" xfId="10220"/>
    <cellStyle name="Normal 2 61 8 8" xfId="10221"/>
    <cellStyle name="Normal 2 61 8 8 2" xfId="10222"/>
    <cellStyle name="Normal 2 61 8 9" xfId="10223"/>
    <cellStyle name="Normal 2 61 8 9 2" xfId="10224"/>
    <cellStyle name="Normal 2 61 9" xfId="10225"/>
    <cellStyle name="Normal 2 61 9 10" xfId="10226"/>
    <cellStyle name="Normal 2 61 9 10 2" xfId="10227"/>
    <cellStyle name="Normal 2 61 9 11" xfId="10228"/>
    <cellStyle name="Normal 2 61 9 11 2" xfId="10229"/>
    <cellStyle name="Normal 2 61 9 12" xfId="10230"/>
    <cellStyle name="Normal 2 61 9 12 2" xfId="10231"/>
    <cellStyle name="Normal 2 61 9 13" xfId="10232"/>
    <cellStyle name="Normal 2 61 9 13 2" xfId="10233"/>
    <cellStyle name="Normal 2 61 9 14" xfId="10234"/>
    <cellStyle name="Normal 2 61 9 14 2" xfId="10235"/>
    <cellStyle name="Normal 2 61 9 15" xfId="10236"/>
    <cellStyle name="Normal 2 61 9 2" xfId="10237"/>
    <cellStyle name="Normal 2 61 9 2 2" xfId="10238"/>
    <cellStyle name="Normal 2 61 9 3" xfId="10239"/>
    <cellStyle name="Normal 2 61 9 3 2" xfId="10240"/>
    <cellStyle name="Normal 2 61 9 4" xfId="10241"/>
    <cellStyle name="Normal 2 61 9 4 2" xfId="10242"/>
    <cellStyle name="Normal 2 61 9 5" xfId="10243"/>
    <cellStyle name="Normal 2 61 9 5 2" xfId="10244"/>
    <cellStyle name="Normal 2 61 9 6" xfId="10245"/>
    <cellStyle name="Normal 2 61 9 6 2" xfId="10246"/>
    <cellStyle name="Normal 2 61 9 7" xfId="10247"/>
    <cellStyle name="Normal 2 61 9 7 2" xfId="10248"/>
    <cellStyle name="Normal 2 61 9 8" xfId="10249"/>
    <cellStyle name="Normal 2 61 9 8 2" xfId="10250"/>
    <cellStyle name="Normal 2 61 9 9" xfId="10251"/>
    <cellStyle name="Normal 2 61 9 9 2" xfId="10252"/>
    <cellStyle name="Normal 2 62" xfId="10253"/>
    <cellStyle name="Normal 2 62 10" xfId="10254"/>
    <cellStyle name="Normal 2 62 10 10" xfId="10255"/>
    <cellStyle name="Normal 2 62 10 10 2" xfId="10256"/>
    <cellStyle name="Normal 2 62 10 11" xfId="10257"/>
    <cellStyle name="Normal 2 62 10 11 2" xfId="10258"/>
    <cellStyle name="Normal 2 62 10 12" xfId="10259"/>
    <cellStyle name="Normal 2 62 10 12 2" xfId="10260"/>
    <cellStyle name="Normal 2 62 10 13" xfId="10261"/>
    <cellStyle name="Normal 2 62 10 13 2" xfId="10262"/>
    <cellStyle name="Normal 2 62 10 14" xfId="10263"/>
    <cellStyle name="Normal 2 62 10 14 2" xfId="10264"/>
    <cellStyle name="Normal 2 62 10 15" xfId="10265"/>
    <cellStyle name="Normal 2 62 10 2" xfId="10266"/>
    <cellStyle name="Normal 2 62 10 2 2" xfId="10267"/>
    <cellStyle name="Normal 2 62 10 3" xfId="10268"/>
    <cellStyle name="Normal 2 62 10 3 2" xfId="10269"/>
    <cellStyle name="Normal 2 62 10 4" xfId="10270"/>
    <cellStyle name="Normal 2 62 10 4 2" xfId="10271"/>
    <cellStyle name="Normal 2 62 10 5" xfId="10272"/>
    <cellStyle name="Normal 2 62 10 5 2" xfId="10273"/>
    <cellStyle name="Normal 2 62 10 6" xfId="10274"/>
    <cellStyle name="Normal 2 62 10 6 2" xfId="10275"/>
    <cellStyle name="Normal 2 62 10 7" xfId="10276"/>
    <cellStyle name="Normal 2 62 10 7 2" xfId="10277"/>
    <cellStyle name="Normal 2 62 10 8" xfId="10278"/>
    <cellStyle name="Normal 2 62 10 8 2" xfId="10279"/>
    <cellStyle name="Normal 2 62 10 9" xfId="10280"/>
    <cellStyle name="Normal 2 62 10 9 2" xfId="10281"/>
    <cellStyle name="Normal 2 62 11" xfId="10282"/>
    <cellStyle name="Normal 2 62 11 2" xfId="10283"/>
    <cellStyle name="Normal 2 62 12" xfId="10284"/>
    <cellStyle name="Normal 2 62 12 2" xfId="10285"/>
    <cellStyle name="Normal 2 62 13" xfId="10286"/>
    <cellStyle name="Normal 2 62 13 2" xfId="10287"/>
    <cellStyle name="Normal 2 62 14" xfId="10288"/>
    <cellStyle name="Normal 2 62 14 2" xfId="10289"/>
    <cellStyle name="Normal 2 62 15" xfId="10290"/>
    <cellStyle name="Normal 2 62 15 2" xfId="10291"/>
    <cellStyle name="Normal 2 62 16" xfId="10292"/>
    <cellStyle name="Normal 2 62 16 2" xfId="10293"/>
    <cellStyle name="Normal 2 62 17" xfId="10294"/>
    <cellStyle name="Normal 2 62 17 2" xfId="10295"/>
    <cellStyle name="Normal 2 62 18" xfId="10296"/>
    <cellStyle name="Normal 2 62 18 2" xfId="10297"/>
    <cellStyle name="Normal 2 62 19" xfId="10298"/>
    <cellStyle name="Normal 2 62 19 2" xfId="10299"/>
    <cellStyle name="Normal 2 62 2" xfId="10300"/>
    <cellStyle name="Normal 2 62 2 10" xfId="10301"/>
    <cellStyle name="Normal 2 62 2 10 2" xfId="10302"/>
    <cellStyle name="Normal 2 62 2 11" xfId="10303"/>
    <cellStyle name="Normal 2 62 2 11 2" xfId="10304"/>
    <cellStyle name="Normal 2 62 2 12" xfId="10305"/>
    <cellStyle name="Normal 2 62 2 12 2" xfId="10306"/>
    <cellStyle name="Normal 2 62 2 13" xfId="10307"/>
    <cellStyle name="Normal 2 62 2 13 2" xfId="10308"/>
    <cellStyle name="Normal 2 62 2 14" xfId="10309"/>
    <cellStyle name="Normal 2 62 2 14 2" xfId="10310"/>
    <cellStyle name="Normal 2 62 2 15" xfId="10311"/>
    <cellStyle name="Normal 2 62 2 15 2" xfId="10312"/>
    <cellStyle name="Normal 2 62 2 16" xfId="10313"/>
    <cellStyle name="Normal 2 62 2 2" xfId="10314"/>
    <cellStyle name="Normal 2 62 2 2 10" xfId="10315"/>
    <cellStyle name="Normal 2 62 2 2 10 2" xfId="10316"/>
    <cellStyle name="Normal 2 62 2 2 11" xfId="10317"/>
    <cellStyle name="Normal 2 62 2 2 11 2" xfId="10318"/>
    <cellStyle name="Normal 2 62 2 2 12" xfId="10319"/>
    <cellStyle name="Normal 2 62 2 2 12 2" xfId="10320"/>
    <cellStyle name="Normal 2 62 2 2 13" xfId="10321"/>
    <cellStyle name="Normal 2 62 2 2 13 2" xfId="10322"/>
    <cellStyle name="Normal 2 62 2 2 14" xfId="10323"/>
    <cellStyle name="Normal 2 62 2 2 14 2" xfId="10324"/>
    <cellStyle name="Normal 2 62 2 2 15" xfId="10325"/>
    <cellStyle name="Normal 2 62 2 2 2" xfId="10326"/>
    <cellStyle name="Normal 2 62 2 2 2 2" xfId="10327"/>
    <cellStyle name="Normal 2 62 2 2 3" xfId="10328"/>
    <cellStyle name="Normal 2 62 2 2 3 2" xfId="10329"/>
    <cellStyle name="Normal 2 62 2 2 4" xfId="10330"/>
    <cellStyle name="Normal 2 62 2 2 4 2" xfId="10331"/>
    <cellStyle name="Normal 2 62 2 2 5" xfId="10332"/>
    <cellStyle name="Normal 2 62 2 2 5 2" xfId="10333"/>
    <cellStyle name="Normal 2 62 2 2 6" xfId="10334"/>
    <cellStyle name="Normal 2 62 2 2 6 2" xfId="10335"/>
    <cellStyle name="Normal 2 62 2 2 7" xfId="10336"/>
    <cellStyle name="Normal 2 62 2 2 7 2" xfId="10337"/>
    <cellStyle name="Normal 2 62 2 2 8" xfId="10338"/>
    <cellStyle name="Normal 2 62 2 2 8 2" xfId="10339"/>
    <cellStyle name="Normal 2 62 2 2 9" xfId="10340"/>
    <cellStyle name="Normal 2 62 2 2 9 2" xfId="10341"/>
    <cellStyle name="Normal 2 62 2 3" xfId="10342"/>
    <cellStyle name="Normal 2 62 2 3 2" xfId="10343"/>
    <cellStyle name="Normal 2 62 2 4" xfId="10344"/>
    <cellStyle name="Normal 2 62 2 4 2" xfId="10345"/>
    <cellStyle name="Normal 2 62 2 5" xfId="10346"/>
    <cellStyle name="Normal 2 62 2 5 2" xfId="10347"/>
    <cellStyle name="Normal 2 62 2 6" xfId="10348"/>
    <cellStyle name="Normal 2 62 2 6 2" xfId="10349"/>
    <cellStyle name="Normal 2 62 2 7" xfId="10350"/>
    <cellStyle name="Normal 2 62 2 7 2" xfId="10351"/>
    <cellStyle name="Normal 2 62 2 8" xfId="10352"/>
    <cellStyle name="Normal 2 62 2 8 2" xfId="10353"/>
    <cellStyle name="Normal 2 62 2 9" xfId="10354"/>
    <cellStyle name="Normal 2 62 2 9 2" xfId="10355"/>
    <cellStyle name="Normal 2 62 20" xfId="10356"/>
    <cellStyle name="Normal 2 62 20 2" xfId="10357"/>
    <cellStyle name="Normal 2 62 21" xfId="10358"/>
    <cellStyle name="Normal 2 62 21 2" xfId="10359"/>
    <cellStyle name="Normal 2 62 22" xfId="10360"/>
    <cellStyle name="Normal 2 62 22 2" xfId="10361"/>
    <cellStyle name="Normal 2 62 23" xfId="10362"/>
    <cellStyle name="Normal 2 62 23 2" xfId="10363"/>
    <cellStyle name="Normal 2 62 24" xfId="10364"/>
    <cellStyle name="Normal 2 62 3" xfId="10365"/>
    <cellStyle name="Normal 2 62 3 10" xfId="10366"/>
    <cellStyle name="Normal 2 62 3 10 2" xfId="10367"/>
    <cellStyle name="Normal 2 62 3 11" xfId="10368"/>
    <cellStyle name="Normal 2 62 3 11 2" xfId="10369"/>
    <cellStyle name="Normal 2 62 3 12" xfId="10370"/>
    <cellStyle name="Normal 2 62 3 12 2" xfId="10371"/>
    <cellStyle name="Normal 2 62 3 13" xfId="10372"/>
    <cellStyle name="Normal 2 62 3 13 2" xfId="10373"/>
    <cellStyle name="Normal 2 62 3 14" xfId="10374"/>
    <cellStyle name="Normal 2 62 3 14 2" xfId="10375"/>
    <cellStyle name="Normal 2 62 3 15" xfId="10376"/>
    <cellStyle name="Normal 2 62 3 15 2" xfId="10377"/>
    <cellStyle name="Normal 2 62 3 16" xfId="10378"/>
    <cellStyle name="Normal 2 62 3 2" xfId="10379"/>
    <cellStyle name="Normal 2 62 3 2 10" xfId="10380"/>
    <cellStyle name="Normal 2 62 3 2 10 2" xfId="10381"/>
    <cellStyle name="Normal 2 62 3 2 11" xfId="10382"/>
    <cellStyle name="Normal 2 62 3 2 11 2" xfId="10383"/>
    <cellStyle name="Normal 2 62 3 2 12" xfId="10384"/>
    <cellStyle name="Normal 2 62 3 2 12 2" xfId="10385"/>
    <cellStyle name="Normal 2 62 3 2 13" xfId="10386"/>
    <cellStyle name="Normal 2 62 3 2 13 2" xfId="10387"/>
    <cellStyle name="Normal 2 62 3 2 14" xfId="10388"/>
    <cellStyle name="Normal 2 62 3 2 14 2" xfId="10389"/>
    <cellStyle name="Normal 2 62 3 2 15" xfId="10390"/>
    <cellStyle name="Normal 2 62 3 2 2" xfId="10391"/>
    <cellStyle name="Normal 2 62 3 2 2 2" xfId="10392"/>
    <cellStyle name="Normal 2 62 3 2 3" xfId="10393"/>
    <cellStyle name="Normal 2 62 3 2 3 2" xfId="10394"/>
    <cellStyle name="Normal 2 62 3 2 4" xfId="10395"/>
    <cellStyle name="Normal 2 62 3 2 4 2" xfId="10396"/>
    <cellStyle name="Normal 2 62 3 2 5" xfId="10397"/>
    <cellStyle name="Normal 2 62 3 2 5 2" xfId="10398"/>
    <cellStyle name="Normal 2 62 3 2 6" xfId="10399"/>
    <cellStyle name="Normal 2 62 3 2 6 2" xfId="10400"/>
    <cellStyle name="Normal 2 62 3 2 7" xfId="10401"/>
    <cellStyle name="Normal 2 62 3 2 7 2" xfId="10402"/>
    <cellStyle name="Normal 2 62 3 2 8" xfId="10403"/>
    <cellStyle name="Normal 2 62 3 2 8 2" xfId="10404"/>
    <cellStyle name="Normal 2 62 3 2 9" xfId="10405"/>
    <cellStyle name="Normal 2 62 3 2 9 2" xfId="10406"/>
    <cellStyle name="Normal 2 62 3 3" xfId="10407"/>
    <cellStyle name="Normal 2 62 3 3 2" xfId="10408"/>
    <cellStyle name="Normal 2 62 3 4" xfId="10409"/>
    <cellStyle name="Normal 2 62 3 4 2" xfId="10410"/>
    <cellStyle name="Normal 2 62 3 5" xfId="10411"/>
    <cellStyle name="Normal 2 62 3 5 2" xfId="10412"/>
    <cellStyle name="Normal 2 62 3 6" xfId="10413"/>
    <cellStyle name="Normal 2 62 3 6 2" xfId="10414"/>
    <cellStyle name="Normal 2 62 3 7" xfId="10415"/>
    <cellStyle name="Normal 2 62 3 7 2" xfId="10416"/>
    <cellStyle name="Normal 2 62 3 8" xfId="10417"/>
    <cellStyle name="Normal 2 62 3 8 2" xfId="10418"/>
    <cellStyle name="Normal 2 62 3 9" xfId="10419"/>
    <cellStyle name="Normal 2 62 3 9 2" xfId="10420"/>
    <cellStyle name="Normal 2 62 4" xfId="10421"/>
    <cellStyle name="Normal 2 62 4 10" xfId="10422"/>
    <cellStyle name="Normal 2 62 4 10 2" xfId="10423"/>
    <cellStyle name="Normal 2 62 4 11" xfId="10424"/>
    <cellStyle name="Normal 2 62 4 11 2" xfId="10425"/>
    <cellStyle name="Normal 2 62 4 12" xfId="10426"/>
    <cellStyle name="Normal 2 62 4 12 2" xfId="10427"/>
    <cellStyle name="Normal 2 62 4 13" xfId="10428"/>
    <cellStyle name="Normal 2 62 4 13 2" xfId="10429"/>
    <cellStyle name="Normal 2 62 4 14" xfId="10430"/>
    <cellStyle name="Normal 2 62 4 14 2" xfId="10431"/>
    <cellStyle name="Normal 2 62 4 15" xfId="10432"/>
    <cellStyle name="Normal 2 62 4 15 2" xfId="10433"/>
    <cellStyle name="Normal 2 62 4 16" xfId="10434"/>
    <cellStyle name="Normal 2 62 4 2" xfId="10435"/>
    <cellStyle name="Normal 2 62 4 2 10" xfId="10436"/>
    <cellStyle name="Normal 2 62 4 2 10 2" xfId="10437"/>
    <cellStyle name="Normal 2 62 4 2 11" xfId="10438"/>
    <cellStyle name="Normal 2 62 4 2 11 2" xfId="10439"/>
    <cellStyle name="Normal 2 62 4 2 12" xfId="10440"/>
    <cellStyle name="Normal 2 62 4 2 12 2" xfId="10441"/>
    <cellStyle name="Normal 2 62 4 2 13" xfId="10442"/>
    <cellStyle name="Normal 2 62 4 2 13 2" xfId="10443"/>
    <cellStyle name="Normal 2 62 4 2 14" xfId="10444"/>
    <cellStyle name="Normal 2 62 4 2 14 2" xfId="10445"/>
    <cellStyle name="Normal 2 62 4 2 15" xfId="10446"/>
    <cellStyle name="Normal 2 62 4 2 2" xfId="10447"/>
    <cellStyle name="Normal 2 62 4 2 2 2" xfId="10448"/>
    <cellStyle name="Normal 2 62 4 2 3" xfId="10449"/>
    <cellStyle name="Normal 2 62 4 2 3 2" xfId="10450"/>
    <cellStyle name="Normal 2 62 4 2 4" xfId="10451"/>
    <cellStyle name="Normal 2 62 4 2 4 2" xfId="10452"/>
    <cellStyle name="Normal 2 62 4 2 5" xfId="10453"/>
    <cellStyle name="Normal 2 62 4 2 5 2" xfId="10454"/>
    <cellStyle name="Normal 2 62 4 2 6" xfId="10455"/>
    <cellStyle name="Normal 2 62 4 2 6 2" xfId="10456"/>
    <cellStyle name="Normal 2 62 4 2 7" xfId="10457"/>
    <cellStyle name="Normal 2 62 4 2 7 2" xfId="10458"/>
    <cellStyle name="Normal 2 62 4 2 8" xfId="10459"/>
    <cellStyle name="Normal 2 62 4 2 8 2" xfId="10460"/>
    <cellStyle name="Normal 2 62 4 2 9" xfId="10461"/>
    <cellStyle name="Normal 2 62 4 2 9 2" xfId="10462"/>
    <cellStyle name="Normal 2 62 4 3" xfId="10463"/>
    <cellStyle name="Normal 2 62 4 3 2" xfId="10464"/>
    <cellStyle name="Normal 2 62 4 4" xfId="10465"/>
    <cellStyle name="Normal 2 62 4 4 2" xfId="10466"/>
    <cellStyle name="Normal 2 62 4 5" xfId="10467"/>
    <cellStyle name="Normal 2 62 4 5 2" xfId="10468"/>
    <cellStyle name="Normal 2 62 4 6" xfId="10469"/>
    <cellStyle name="Normal 2 62 4 6 2" xfId="10470"/>
    <cellStyle name="Normal 2 62 4 7" xfId="10471"/>
    <cellStyle name="Normal 2 62 4 7 2" xfId="10472"/>
    <cellStyle name="Normal 2 62 4 8" xfId="10473"/>
    <cellStyle name="Normal 2 62 4 8 2" xfId="10474"/>
    <cellStyle name="Normal 2 62 4 9" xfId="10475"/>
    <cellStyle name="Normal 2 62 4 9 2" xfId="10476"/>
    <cellStyle name="Normal 2 62 5" xfId="10477"/>
    <cellStyle name="Normal 2 62 5 10" xfId="10478"/>
    <cellStyle name="Normal 2 62 5 10 2" xfId="10479"/>
    <cellStyle name="Normal 2 62 5 11" xfId="10480"/>
    <cellStyle name="Normal 2 62 5 11 2" xfId="10481"/>
    <cellStyle name="Normal 2 62 5 12" xfId="10482"/>
    <cellStyle name="Normal 2 62 5 12 2" xfId="10483"/>
    <cellStyle name="Normal 2 62 5 13" xfId="10484"/>
    <cellStyle name="Normal 2 62 5 13 2" xfId="10485"/>
    <cellStyle name="Normal 2 62 5 14" xfId="10486"/>
    <cellStyle name="Normal 2 62 5 14 2" xfId="10487"/>
    <cellStyle name="Normal 2 62 5 15" xfId="10488"/>
    <cellStyle name="Normal 2 62 5 2" xfId="10489"/>
    <cellStyle name="Normal 2 62 5 2 2" xfId="10490"/>
    <cellStyle name="Normal 2 62 5 3" xfId="10491"/>
    <cellStyle name="Normal 2 62 5 3 2" xfId="10492"/>
    <cellStyle name="Normal 2 62 5 4" xfId="10493"/>
    <cellStyle name="Normal 2 62 5 4 2" xfId="10494"/>
    <cellStyle name="Normal 2 62 5 5" xfId="10495"/>
    <cellStyle name="Normal 2 62 5 5 2" xfId="10496"/>
    <cellStyle name="Normal 2 62 5 6" xfId="10497"/>
    <cellStyle name="Normal 2 62 5 6 2" xfId="10498"/>
    <cellStyle name="Normal 2 62 5 7" xfId="10499"/>
    <cellStyle name="Normal 2 62 5 7 2" xfId="10500"/>
    <cellStyle name="Normal 2 62 5 8" xfId="10501"/>
    <cellStyle name="Normal 2 62 5 8 2" xfId="10502"/>
    <cellStyle name="Normal 2 62 5 9" xfId="10503"/>
    <cellStyle name="Normal 2 62 5 9 2" xfId="10504"/>
    <cellStyle name="Normal 2 62 6" xfId="10505"/>
    <cellStyle name="Normal 2 62 6 10" xfId="10506"/>
    <cellStyle name="Normal 2 62 6 10 2" xfId="10507"/>
    <cellStyle name="Normal 2 62 6 11" xfId="10508"/>
    <cellStyle name="Normal 2 62 6 11 2" xfId="10509"/>
    <cellStyle name="Normal 2 62 6 12" xfId="10510"/>
    <cellStyle name="Normal 2 62 6 12 2" xfId="10511"/>
    <cellStyle name="Normal 2 62 6 13" xfId="10512"/>
    <cellStyle name="Normal 2 62 6 13 2" xfId="10513"/>
    <cellStyle name="Normal 2 62 6 14" xfId="10514"/>
    <cellStyle name="Normal 2 62 6 14 2" xfId="10515"/>
    <cellStyle name="Normal 2 62 6 15" xfId="10516"/>
    <cellStyle name="Normal 2 62 6 2" xfId="10517"/>
    <cellStyle name="Normal 2 62 6 2 2" xfId="10518"/>
    <cellStyle name="Normal 2 62 6 3" xfId="10519"/>
    <cellStyle name="Normal 2 62 6 3 2" xfId="10520"/>
    <cellStyle name="Normal 2 62 6 4" xfId="10521"/>
    <cellStyle name="Normal 2 62 6 4 2" xfId="10522"/>
    <cellStyle name="Normal 2 62 6 5" xfId="10523"/>
    <cellStyle name="Normal 2 62 6 5 2" xfId="10524"/>
    <cellStyle name="Normal 2 62 6 6" xfId="10525"/>
    <cellStyle name="Normal 2 62 6 6 2" xfId="10526"/>
    <cellStyle name="Normal 2 62 6 7" xfId="10527"/>
    <cellStyle name="Normal 2 62 6 7 2" xfId="10528"/>
    <cellStyle name="Normal 2 62 6 8" xfId="10529"/>
    <cellStyle name="Normal 2 62 6 8 2" xfId="10530"/>
    <cellStyle name="Normal 2 62 6 9" xfId="10531"/>
    <cellStyle name="Normal 2 62 6 9 2" xfId="10532"/>
    <cellStyle name="Normal 2 62 7" xfId="10533"/>
    <cellStyle name="Normal 2 62 7 10" xfId="10534"/>
    <cellStyle name="Normal 2 62 7 10 2" xfId="10535"/>
    <cellStyle name="Normal 2 62 7 11" xfId="10536"/>
    <cellStyle name="Normal 2 62 7 11 2" xfId="10537"/>
    <cellStyle name="Normal 2 62 7 12" xfId="10538"/>
    <cellStyle name="Normal 2 62 7 12 2" xfId="10539"/>
    <cellStyle name="Normal 2 62 7 13" xfId="10540"/>
    <cellStyle name="Normal 2 62 7 13 2" xfId="10541"/>
    <cellStyle name="Normal 2 62 7 14" xfId="10542"/>
    <cellStyle name="Normal 2 62 7 14 2" xfId="10543"/>
    <cellStyle name="Normal 2 62 7 15" xfId="10544"/>
    <cellStyle name="Normal 2 62 7 2" xfId="10545"/>
    <cellStyle name="Normal 2 62 7 2 2" xfId="10546"/>
    <cellStyle name="Normal 2 62 7 3" xfId="10547"/>
    <cellStyle name="Normal 2 62 7 3 2" xfId="10548"/>
    <cellStyle name="Normal 2 62 7 4" xfId="10549"/>
    <cellStyle name="Normal 2 62 7 4 2" xfId="10550"/>
    <cellStyle name="Normal 2 62 7 5" xfId="10551"/>
    <cellStyle name="Normal 2 62 7 5 2" xfId="10552"/>
    <cellStyle name="Normal 2 62 7 6" xfId="10553"/>
    <cellStyle name="Normal 2 62 7 6 2" xfId="10554"/>
    <cellStyle name="Normal 2 62 7 7" xfId="10555"/>
    <cellStyle name="Normal 2 62 7 7 2" xfId="10556"/>
    <cellStyle name="Normal 2 62 7 8" xfId="10557"/>
    <cellStyle name="Normal 2 62 7 8 2" xfId="10558"/>
    <cellStyle name="Normal 2 62 7 9" xfId="10559"/>
    <cellStyle name="Normal 2 62 7 9 2" xfId="10560"/>
    <cellStyle name="Normal 2 62 8" xfId="10561"/>
    <cellStyle name="Normal 2 62 8 10" xfId="10562"/>
    <cellStyle name="Normal 2 62 8 10 2" xfId="10563"/>
    <cellStyle name="Normal 2 62 8 11" xfId="10564"/>
    <cellStyle name="Normal 2 62 8 11 2" xfId="10565"/>
    <cellStyle name="Normal 2 62 8 12" xfId="10566"/>
    <cellStyle name="Normal 2 62 8 12 2" xfId="10567"/>
    <cellStyle name="Normal 2 62 8 13" xfId="10568"/>
    <cellStyle name="Normal 2 62 8 13 2" xfId="10569"/>
    <cellStyle name="Normal 2 62 8 14" xfId="10570"/>
    <cellStyle name="Normal 2 62 8 14 2" xfId="10571"/>
    <cellStyle name="Normal 2 62 8 15" xfId="10572"/>
    <cellStyle name="Normal 2 62 8 2" xfId="10573"/>
    <cellStyle name="Normal 2 62 8 2 2" xfId="10574"/>
    <cellStyle name="Normal 2 62 8 3" xfId="10575"/>
    <cellStyle name="Normal 2 62 8 3 2" xfId="10576"/>
    <cellStyle name="Normal 2 62 8 4" xfId="10577"/>
    <cellStyle name="Normal 2 62 8 4 2" xfId="10578"/>
    <cellStyle name="Normal 2 62 8 5" xfId="10579"/>
    <cellStyle name="Normal 2 62 8 5 2" xfId="10580"/>
    <cellStyle name="Normal 2 62 8 6" xfId="10581"/>
    <cellStyle name="Normal 2 62 8 6 2" xfId="10582"/>
    <cellStyle name="Normal 2 62 8 7" xfId="10583"/>
    <cellStyle name="Normal 2 62 8 7 2" xfId="10584"/>
    <cellStyle name="Normal 2 62 8 8" xfId="10585"/>
    <cellStyle name="Normal 2 62 8 8 2" xfId="10586"/>
    <cellStyle name="Normal 2 62 8 9" xfId="10587"/>
    <cellStyle name="Normal 2 62 8 9 2" xfId="10588"/>
    <cellStyle name="Normal 2 62 9" xfId="10589"/>
    <cellStyle name="Normal 2 62 9 10" xfId="10590"/>
    <cellStyle name="Normal 2 62 9 10 2" xfId="10591"/>
    <cellStyle name="Normal 2 62 9 11" xfId="10592"/>
    <cellStyle name="Normal 2 62 9 11 2" xfId="10593"/>
    <cellStyle name="Normal 2 62 9 12" xfId="10594"/>
    <cellStyle name="Normal 2 62 9 12 2" xfId="10595"/>
    <cellStyle name="Normal 2 62 9 13" xfId="10596"/>
    <cellStyle name="Normal 2 62 9 13 2" xfId="10597"/>
    <cellStyle name="Normal 2 62 9 14" xfId="10598"/>
    <cellStyle name="Normal 2 62 9 14 2" xfId="10599"/>
    <cellStyle name="Normal 2 62 9 15" xfId="10600"/>
    <cellStyle name="Normal 2 62 9 2" xfId="10601"/>
    <cellStyle name="Normal 2 62 9 2 2" xfId="10602"/>
    <cellStyle name="Normal 2 62 9 3" xfId="10603"/>
    <cellStyle name="Normal 2 62 9 3 2" xfId="10604"/>
    <cellStyle name="Normal 2 62 9 4" xfId="10605"/>
    <cellStyle name="Normal 2 62 9 4 2" xfId="10606"/>
    <cellStyle name="Normal 2 62 9 5" xfId="10607"/>
    <cellStyle name="Normal 2 62 9 5 2" xfId="10608"/>
    <cellStyle name="Normal 2 62 9 6" xfId="10609"/>
    <cellStyle name="Normal 2 62 9 6 2" xfId="10610"/>
    <cellStyle name="Normal 2 62 9 7" xfId="10611"/>
    <cellStyle name="Normal 2 62 9 7 2" xfId="10612"/>
    <cellStyle name="Normal 2 62 9 8" xfId="10613"/>
    <cellStyle name="Normal 2 62 9 8 2" xfId="10614"/>
    <cellStyle name="Normal 2 62 9 9" xfId="10615"/>
    <cellStyle name="Normal 2 62 9 9 2" xfId="10616"/>
    <cellStyle name="Normal 2 63" xfId="10617"/>
    <cellStyle name="Normal 2 64" xfId="10618"/>
    <cellStyle name="Normal 2 65" xfId="10619"/>
    <cellStyle name="Normal 2 66" xfId="10620"/>
    <cellStyle name="Normal 2 66 10" xfId="10621"/>
    <cellStyle name="Normal 2 66 10 2" xfId="10622"/>
    <cellStyle name="Normal 2 66 11" xfId="10623"/>
    <cellStyle name="Normal 2 66 11 2" xfId="10624"/>
    <cellStyle name="Normal 2 66 12" xfId="10625"/>
    <cellStyle name="Normal 2 66 12 2" xfId="10626"/>
    <cellStyle name="Normal 2 66 13" xfId="10627"/>
    <cellStyle name="Normal 2 66 13 2" xfId="10628"/>
    <cellStyle name="Normal 2 66 14" xfId="10629"/>
    <cellStyle name="Normal 2 66 14 2" xfId="10630"/>
    <cellStyle name="Normal 2 66 15" xfId="10631"/>
    <cellStyle name="Normal 2 66 15 2" xfId="10632"/>
    <cellStyle name="Normal 2 66 16" xfId="10633"/>
    <cellStyle name="Normal 2 66 2" xfId="10634"/>
    <cellStyle name="Normal 2 66 2 10" xfId="10635"/>
    <cellStyle name="Normal 2 66 2 10 2" xfId="10636"/>
    <cellStyle name="Normal 2 66 2 11" xfId="10637"/>
    <cellStyle name="Normal 2 66 2 11 2" xfId="10638"/>
    <cellStyle name="Normal 2 66 2 12" xfId="10639"/>
    <cellStyle name="Normal 2 66 2 12 2" xfId="10640"/>
    <cellStyle name="Normal 2 66 2 13" xfId="10641"/>
    <cellStyle name="Normal 2 66 2 13 2" xfId="10642"/>
    <cellStyle name="Normal 2 66 2 14" xfId="10643"/>
    <cellStyle name="Normal 2 66 2 14 2" xfId="10644"/>
    <cellStyle name="Normal 2 66 2 15" xfId="10645"/>
    <cellStyle name="Normal 2 66 2 2" xfId="10646"/>
    <cellStyle name="Normal 2 66 2 2 2" xfId="10647"/>
    <cellStyle name="Normal 2 66 2 3" xfId="10648"/>
    <cellStyle name="Normal 2 66 2 3 2" xfId="10649"/>
    <cellStyle name="Normal 2 66 2 4" xfId="10650"/>
    <cellStyle name="Normal 2 66 2 4 2" xfId="10651"/>
    <cellStyle name="Normal 2 66 2 5" xfId="10652"/>
    <cellStyle name="Normal 2 66 2 5 2" xfId="10653"/>
    <cellStyle name="Normal 2 66 2 6" xfId="10654"/>
    <cellStyle name="Normal 2 66 2 6 2" xfId="10655"/>
    <cellStyle name="Normal 2 66 2 7" xfId="10656"/>
    <cellStyle name="Normal 2 66 2 7 2" xfId="10657"/>
    <cellStyle name="Normal 2 66 2 8" xfId="10658"/>
    <cellStyle name="Normal 2 66 2 8 2" xfId="10659"/>
    <cellStyle name="Normal 2 66 2 9" xfId="10660"/>
    <cellStyle name="Normal 2 66 2 9 2" xfId="10661"/>
    <cellStyle name="Normal 2 66 3" xfId="10662"/>
    <cellStyle name="Normal 2 66 3 2" xfId="10663"/>
    <cellStyle name="Normal 2 66 4" xfId="10664"/>
    <cellStyle name="Normal 2 66 4 2" xfId="10665"/>
    <cellStyle name="Normal 2 66 5" xfId="10666"/>
    <cellStyle name="Normal 2 66 5 2" xfId="10667"/>
    <cellStyle name="Normal 2 66 6" xfId="10668"/>
    <cellStyle name="Normal 2 66 6 2" xfId="10669"/>
    <cellStyle name="Normal 2 66 7" xfId="10670"/>
    <cellStyle name="Normal 2 66 7 2" xfId="10671"/>
    <cellStyle name="Normal 2 66 8" xfId="10672"/>
    <cellStyle name="Normal 2 66 8 2" xfId="10673"/>
    <cellStyle name="Normal 2 66 9" xfId="10674"/>
    <cellStyle name="Normal 2 66 9 2" xfId="10675"/>
    <cellStyle name="Normal 2 67" xfId="10676"/>
    <cellStyle name="Normal 2 67 10" xfId="10677"/>
    <cellStyle name="Normal 2 67 10 2" xfId="10678"/>
    <cellStyle name="Normal 2 67 11" xfId="10679"/>
    <cellStyle name="Normal 2 67 11 2" xfId="10680"/>
    <cellStyle name="Normal 2 67 12" xfId="10681"/>
    <cellStyle name="Normal 2 67 12 2" xfId="10682"/>
    <cellStyle name="Normal 2 67 13" xfId="10683"/>
    <cellStyle name="Normal 2 67 13 2" xfId="10684"/>
    <cellStyle name="Normal 2 67 14" xfId="10685"/>
    <cellStyle name="Normal 2 67 14 2" xfId="10686"/>
    <cellStyle name="Normal 2 67 15" xfId="10687"/>
    <cellStyle name="Normal 2 67 15 2" xfId="10688"/>
    <cellStyle name="Normal 2 67 16" xfId="10689"/>
    <cellStyle name="Normal 2 67 2" xfId="10690"/>
    <cellStyle name="Normal 2 67 2 10" xfId="10691"/>
    <cellStyle name="Normal 2 67 2 10 2" xfId="10692"/>
    <cellStyle name="Normal 2 67 2 11" xfId="10693"/>
    <cellStyle name="Normal 2 67 2 11 2" xfId="10694"/>
    <cellStyle name="Normal 2 67 2 12" xfId="10695"/>
    <cellStyle name="Normal 2 67 2 12 2" xfId="10696"/>
    <cellStyle name="Normal 2 67 2 13" xfId="10697"/>
    <cellStyle name="Normal 2 67 2 13 2" xfId="10698"/>
    <cellStyle name="Normal 2 67 2 14" xfId="10699"/>
    <cellStyle name="Normal 2 67 2 14 2" xfId="10700"/>
    <cellStyle name="Normal 2 67 2 15" xfId="10701"/>
    <cellStyle name="Normal 2 67 2 2" xfId="10702"/>
    <cellStyle name="Normal 2 67 2 2 2" xfId="10703"/>
    <cellStyle name="Normal 2 67 2 3" xfId="10704"/>
    <cellStyle name="Normal 2 67 2 3 2" xfId="10705"/>
    <cellStyle name="Normal 2 67 2 4" xfId="10706"/>
    <cellStyle name="Normal 2 67 2 4 2" xfId="10707"/>
    <cellStyle name="Normal 2 67 2 5" xfId="10708"/>
    <cellStyle name="Normal 2 67 2 5 2" xfId="10709"/>
    <cellStyle name="Normal 2 67 2 6" xfId="10710"/>
    <cellStyle name="Normal 2 67 2 6 2" xfId="10711"/>
    <cellStyle name="Normal 2 67 2 7" xfId="10712"/>
    <cellStyle name="Normal 2 67 2 7 2" xfId="10713"/>
    <cellStyle name="Normal 2 67 2 8" xfId="10714"/>
    <cellStyle name="Normal 2 67 2 8 2" xfId="10715"/>
    <cellStyle name="Normal 2 67 2 9" xfId="10716"/>
    <cellStyle name="Normal 2 67 2 9 2" xfId="10717"/>
    <cellStyle name="Normal 2 67 3" xfId="10718"/>
    <cellStyle name="Normal 2 67 3 2" xfId="10719"/>
    <cellStyle name="Normal 2 67 4" xfId="10720"/>
    <cellStyle name="Normal 2 67 4 2" xfId="10721"/>
    <cellStyle name="Normal 2 67 5" xfId="10722"/>
    <cellStyle name="Normal 2 67 5 2" xfId="10723"/>
    <cellStyle name="Normal 2 67 6" xfId="10724"/>
    <cellStyle name="Normal 2 67 6 2" xfId="10725"/>
    <cellStyle name="Normal 2 67 7" xfId="10726"/>
    <cellStyle name="Normal 2 67 7 2" xfId="10727"/>
    <cellStyle name="Normal 2 67 8" xfId="10728"/>
    <cellStyle name="Normal 2 67 8 2" xfId="10729"/>
    <cellStyle name="Normal 2 67 9" xfId="10730"/>
    <cellStyle name="Normal 2 67 9 2" xfId="10731"/>
    <cellStyle name="Normal 2 68" xfId="10732"/>
    <cellStyle name="Normal 2 68 10" xfId="10733"/>
    <cellStyle name="Normal 2 68 10 2" xfId="10734"/>
    <cellStyle name="Normal 2 68 11" xfId="10735"/>
    <cellStyle name="Normal 2 68 11 2" xfId="10736"/>
    <cellStyle name="Normal 2 68 12" xfId="10737"/>
    <cellStyle name="Normal 2 68 12 2" xfId="10738"/>
    <cellStyle name="Normal 2 68 13" xfId="10739"/>
    <cellStyle name="Normal 2 68 13 2" xfId="10740"/>
    <cellStyle name="Normal 2 68 14" xfId="10741"/>
    <cellStyle name="Normal 2 68 14 2" xfId="10742"/>
    <cellStyle name="Normal 2 68 15" xfId="10743"/>
    <cellStyle name="Normal 2 68 15 2" xfId="10744"/>
    <cellStyle name="Normal 2 68 16" xfId="10745"/>
    <cellStyle name="Normal 2 68 2" xfId="10746"/>
    <cellStyle name="Normal 2 68 2 10" xfId="10747"/>
    <cellStyle name="Normal 2 68 2 10 2" xfId="10748"/>
    <cellStyle name="Normal 2 68 2 11" xfId="10749"/>
    <cellStyle name="Normal 2 68 2 11 2" xfId="10750"/>
    <cellStyle name="Normal 2 68 2 12" xfId="10751"/>
    <cellStyle name="Normal 2 68 2 12 2" xfId="10752"/>
    <cellStyle name="Normal 2 68 2 13" xfId="10753"/>
    <cellStyle name="Normal 2 68 2 13 2" xfId="10754"/>
    <cellStyle name="Normal 2 68 2 14" xfId="10755"/>
    <cellStyle name="Normal 2 68 2 14 2" xfId="10756"/>
    <cellStyle name="Normal 2 68 2 15" xfId="10757"/>
    <cellStyle name="Normal 2 68 2 2" xfId="10758"/>
    <cellStyle name="Normal 2 68 2 2 2" xfId="10759"/>
    <cellStyle name="Normal 2 68 2 3" xfId="10760"/>
    <cellStyle name="Normal 2 68 2 3 2" xfId="10761"/>
    <cellStyle name="Normal 2 68 2 4" xfId="10762"/>
    <cellStyle name="Normal 2 68 2 4 2" xfId="10763"/>
    <cellStyle name="Normal 2 68 2 5" xfId="10764"/>
    <cellStyle name="Normal 2 68 2 5 2" xfId="10765"/>
    <cellStyle name="Normal 2 68 2 6" xfId="10766"/>
    <cellStyle name="Normal 2 68 2 6 2" xfId="10767"/>
    <cellStyle name="Normal 2 68 2 7" xfId="10768"/>
    <cellStyle name="Normal 2 68 2 7 2" xfId="10769"/>
    <cellStyle name="Normal 2 68 2 8" xfId="10770"/>
    <cellStyle name="Normal 2 68 2 8 2" xfId="10771"/>
    <cellStyle name="Normal 2 68 2 9" xfId="10772"/>
    <cellStyle name="Normal 2 68 2 9 2" xfId="10773"/>
    <cellStyle name="Normal 2 68 3" xfId="10774"/>
    <cellStyle name="Normal 2 68 3 2" xfId="10775"/>
    <cellStyle name="Normal 2 68 4" xfId="10776"/>
    <cellStyle name="Normal 2 68 4 2" xfId="10777"/>
    <cellStyle name="Normal 2 68 5" xfId="10778"/>
    <cellStyle name="Normal 2 68 5 2" xfId="10779"/>
    <cellStyle name="Normal 2 68 6" xfId="10780"/>
    <cellStyle name="Normal 2 68 6 2" xfId="10781"/>
    <cellStyle name="Normal 2 68 7" xfId="10782"/>
    <cellStyle name="Normal 2 68 7 2" xfId="10783"/>
    <cellStyle name="Normal 2 68 8" xfId="10784"/>
    <cellStyle name="Normal 2 68 8 2" xfId="10785"/>
    <cellStyle name="Normal 2 68 9" xfId="10786"/>
    <cellStyle name="Normal 2 68 9 2" xfId="10787"/>
    <cellStyle name="Normal 2 69" xfId="10788"/>
    <cellStyle name="Normal 2 69 10" xfId="10789"/>
    <cellStyle name="Normal 2 69 10 2" xfId="10790"/>
    <cellStyle name="Normal 2 69 11" xfId="10791"/>
    <cellStyle name="Normal 2 69 11 2" xfId="10792"/>
    <cellStyle name="Normal 2 69 12" xfId="10793"/>
    <cellStyle name="Normal 2 69 12 2" xfId="10794"/>
    <cellStyle name="Normal 2 69 13" xfId="10795"/>
    <cellStyle name="Normal 2 69 13 2" xfId="10796"/>
    <cellStyle name="Normal 2 69 14" xfId="10797"/>
    <cellStyle name="Normal 2 69 14 2" xfId="10798"/>
    <cellStyle name="Normal 2 69 15" xfId="10799"/>
    <cellStyle name="Normal 2 69 2" xfId="10800"/>
    <cellStyle name="Normal 2 69 2 2" xfId="10801"/>
    <cellStyle name="Normal 2 69 3" xfId="10802"/>
    <cellStyle name="Normal 2 69 3 2" xfId="10803"/>
    <cellStyle name="Normal 2 69 4" xfId="10804"/>
    <cellStyle name="Normal 2 69 4 2" xfId="10805"/>
    <cellStyle name="Normal 2 69 5" xfId="10806"/>
    <cellStyle name="Normal 2 69 5 2" xfId="10807"/>
    <cellStyle name="Normal 2 69 6" xfId="10808"/>
    <cellStyle name="Normal 2 69 6 2" xfId="10809"/>
    <cellStyle name="Normal 2 69 7" xfId="10810"/>
    <cellStyle name="Normal 2 69 7 2" xfId="10811"/>
    <cellStyle name="Normal 2 69 8" xfId="10812"/>
    <cellStyle name="Normal 2 69 8 2" xfId="10813"/>
    <cellStyle name="Normal 2 69 9" xfId="10814"/>
    <cellStyle name="Normal 2 69 9 2" xfId="10815"/>
    <cellStyle name="Normal 2 7" xfId="10816"/>
    <cellStyle name="Normal 2 7 2" xfId="10817"/>
    <cellStyle name="Normal 2 7 2 2" xfId="10818"/>
    <cellStyle name="Normal 2 7 2 2 2" xfId="10819"/>
    <cellStyle name="Normal 2 7 2 2 3" xfId="10820"/>
    <cellStyle name="Normal 2 7 2 3" xfId="10821"/>
    <cellStyle name="Normal 2 7 2 3 2" xfId="10822"/>
    <cellStyle name="Normal 2 7 2 4" xfId="10823"/>
    <cellStyle name="Normal 2 7 2 4 2" xfId="10824"/>
    <cellStyle name="Normal 2 7 2 5" xfId="10825"/>
    <cellStyle name="Normal 2 7 2 5 2" xfId="10826"/>
    <cellStyle name="Normal 2 7 2 6" xfId="10827"/>
    <cellStyle name="Normal 2 7 2 6 2" xfId="10828"/>
    <cellStyle name="Normal 2 7 2 7" xfId="10829"/>
    <cellStyle name="Normal 2 7 2 7 2" xfId="10830"/>
    <cellStyle name="Normal 2 7 2 8" xfId="10831"/>
    <cellStyle name="Normal 2 7 3" xfId="10832"/>
    <cellStyle name="Normal 2 7 3 2" xfId="10833"/>
    <cellStyle name="Normal 2 7 4" xfId="10834"/>
    <cellStyle name="Normal 2 7 5" xfId="10835"/>
    <cellStyle name="Normal 2 7 6" xfId="10836"/>
    <cellStyle name="Normal 2 7 7" xfId="10837"/>
    <cellStyle name="Normal 2 7 8" xfId="10838"/>
    <cellStyle name="Normal 2 7 9" xfId="10839"/>
    <cellStyle name="Normal 2 70" xfId="10840"/>
    <cellStyle name="Normal 2 70 10" xfId="10841"/>
    <cellStyle name="Normal 2 70 10 2" xfId="10842"/>
    <cellStyle name="Normal 2 70 11" xfId="10843"/>
    <cellStyle name="Normal 2 70 11 2" xfId="10844"/>
    <cellStyle name="Normal 2 70 12" xfId="10845"/>
    <cellStyle name="Normal 2 70 12 2" xfId="10846"/>
    <cellStyle name="Normal 2 70 13" xfId="10847"/>
    <cellStyle name="Normal 2 70 13 2" xfId="10848"/>
    <cellStyle name="Normal 2 70 14" xfId="10849"/>
    <cellStyle name="Normal 2 70 14 2" xfId="10850"/>
    <cellStyle name="Normal 2 70 15" xfId="10851"/>
    <cellStyle name="Normal 2 70 2" xfId="10852"/>
    <cellStyle name="Normal 2 70 2 2" xfId="10853"/>
    <cellStyle name="Normal 2 70 3" xfId="10854"/>
    <cellStyle name="Normal 2 70 3 2" xfId="10855"/>
    <cellStyle name="Normal 2 70 4" xfId="10856"/>
    <cellStyle name="Normal 2 70 4 2" xfId="10857"/>
    <cellStyle name="Normal 2 70 5" xfId="10858"/>
    <cellStyle name="Normal 2 70 5 2" xfId="10859"/>
    <cellStyle name="Normal 2 70 6" xfId="10860"/>
    <cellStyle name="Normal 2 70 6 2" xfId="10861"/>
    <cellStyle name="Normal 2 70 7" xfId="10862"/>
    <cellStyle name="Normal 2 70 7 2" xfId="10863"/>
    <cellStyle name="Normal 2 70 8" xfId="10864"/>
    <cellStyle name="Normal 2 70 8 2" xfId="10865"/>
    <cellStyle name="Normal 2 70 9" xfId="10866"/>
    <cellStyle name="Normal 2 70 9 2" xfId="10867"/>
    <cellStyle name="Normal 2 71" xfId="10868"/>
    <cellStyle name="Normal 2 71 10" xfId="10869"/>
    <cellStyle name="Normal 2 71 10 2" xfId="10870"/>
    <cellStyle name="Normal 2 71 11" xfId="10871"/>
    <cellStyle name="Normal 2 71 11 2" xfId="10872"/>
    <cellStyle name="Normal 2 71 12" xfId="10873"/>
    <cellStyle name="Normal 2 71 12 2" xfId="10874"/>
    <cellStyle name="Normal 2 71 13" xfId="10875"/>
    <cellStyle name="Normal 2 71 13 2" xfId="10876"/>
    <cellStyle name="Normal 2 71 14" xfId="10877"/>
    <cellStyle name="Normal 2 71 14 2" xfId="10878"/>
    <cellStyle name="Normal 2 71 15" xfId="10879"/>
    <cellStyle name="Normal 2 71 2" xfId="10880"/>
    <cellStyle name="Normal 2 71 2 2" xfId="10881"/>
    <cellStyle name="Normal 2 71 3" xfId="10882"/>
    <cellStyle name="Normal 2 71 3 2" xfId="10883"/>
    <cellStyle name="Normal 2 71 4" xfId="10884"/>
    <cellStyle name="Normal 2 71 4 2" xfId="10885"/>
    <cellStyle name="Normal 2 71 5" xfId="10886"/>
    <cellStyle name="Normal 2 71 5 2" xfId="10887"/>
    <cellStyle name="Normal 2 71 6" xfId="10888"/>
    <cellStyle name="Normal 2 71 6 2" xfId="10889"/>
    <cellStyle name="Normal 2 71 7" xfId="10890"/>
    <cellStyle name="Normal 2 71 7 2" xfId="10891"/>
    <cellStyle name="Normal 2 71 8" xfId="10892"/>
    <cellStyle name="Normal 2 71 8 2" xfId="10893"/>
    <cellStyle name="Normal 2 71 9" xfId="10894"/>
    <cellStyle name="Normal 2 71 9 2" xfId="10895"/>
    <cellStyle name="Normal 2 72" xfId="10896"/>
    <cellStyle name="Normal 2 72 10" xfId="10897"/>
    <cellStyle name="Normal 2 72 10 2" xfId="10898"/>
    <cellStyle name="Normal 2 72 11" xfId="10899"/>
    <cellStyle name="Normal 2 72 11 2" xfId="10900"/>
    <cellStyle name="Normal 2 72 12" xfId="10901"/>
    <cellStyle name="Normal 2 72 12 2" xfId="10902"/>
    <cellStyle name="Normal 2 72 13" xfId="10903"/>
    <cellStyle name="Normal 2 72 13 2" xfId="10904"/>
    <cellStyle name="Normal 2 72 14" xfId="10905"/>
    <cellStyle name="Normal 2 72 14 2" xfId="10906"/>
    <cellStyle name="Normal 2 72 15" xfId="10907"/>
    <cellStyle name="Normal 2 72 2" xfId="10908"/>
    <cellStyle name="Normal 2 72 2 2" xfId="10909"/>
    <cellStyle name="Normal 2 72 3" xfId="10910"/>
    <cellStyle name="Normal 2 72 3 2" xfId="10911"/>
    <cellStyle name="Normal 2 72 4" xfId="10912"/>
    <cellStyle name="Normal 2 72 4 2" xfId="10913"/>
    <cellStyle name="Normal 2 72 5" xfId="10914"/>
    <cellStyle name="Normal 2 72 5 2" xfId="10915"/>
    <cellStyle name="Normal 2 72 6" xfId="10916"/>
    <cellStyle name="Normal 2 72 6 2" xfId="10917"/>
    <cellStyle name="Normal 2 72 7" xfId="10918"/>
    <cellStyle name="Normal 2 72 7 2" xfId="10919"/>
    <cellStyle name="Normal 2 72 8" xfId="10920"/>
    <cellStyle name="Normal 2 72 8 2" xfId="10921"/>
    <cellStyle name="Normal 2 72 9" xfId="10922"/>
    <cellStyle name="Normal 2 72 9 2" xfId="10923"/>
    <cellStyle name="Normal 2 73" xfId="10924"/>
    <cellStyle name="Normal 2 73 10" xfId="10925"/>
    <cellStyle name="Normal 2 73 10 2" xfId="10926"/>
    <cellStyle name="Normal 2 73 11" xfId="10927"/>
    <cellStyle name="Normal 2 73 11 2" xfId="10928"/>
    <cellStyle name="Normal 2 73 12" xfId="10929"/>
    <cellStyle name="Normal 2 73 12 2" xfId="10930"/>
    <cellStyle name="Normal 2 73 13" xfId="10931"/>
    <cellStyle name="Normal 2 73 13 2" xfId="10932"/>
    <cellStyle name="Normal 2 73 14" xfId="10933"/>
    <cellStyle name="Normal 2 73 14 2" xfId="10934"/>
    <cellStyle name="Normal 2 73 15" xfId="10935"/>
    <cellStyle name="Normal 2 73 2" xfId="10936"/>
    <cellStyle name="Normal 2 73 2 2" xfId="10937"/>
    <cellStyle name="Normal 2 73 3" xfId="10938"/>
    <cellStyle name="Normal 2 73 3 2" xfId="10939"/>
    <cellStyle name="Normal 2 73 4" xfId="10940"/>
    <cellStyle name="Normal 2 73 4 2" xfId="10941"/>
    <cellStyle name="Normal 2 73 5" xfId="10942"/>
    <cellStyle name="Normal 2 73 5 2" xfId="10943"/>
    <cellStyle name="Normal 2 73 6" xfId="10944"/>
    <cellStyle name="Normal 2 73 6 2" xfId="10945"/>
    <cellStyle name="Normal 2 73 7" xfId="10946"/>
    <cellStyle name="Normal 2 73 7 2" xfId="10947"/>
    <cellStyle name="Normal 2 73 8" xfId="10948"/>
    <cellStyle name="Normal 2 73 8 2" xfId="10949"/>
    <cellStyle name="Normal 2 73 9" xfId="10950"/>
    <cellStyle name="Normal 2 73 9 2" xfId="10951"/>
    <cellStyle name="Normal 2 74" xfId="10952"/>
    <cellStyle name="Normal 2 74 10" xfId="10953"/>
    <cellStyle name="Normal 2 74 10 2" xfId="10954"/>
    <cellStyle name="Normal 2 74 11" xfId="10955"/>
    <cellStyle name="Normal 2 74 11 2" xfId="10956"/>
    <cellStyle name="Normal 2 74 12" xfId="10957"/>
    <cellStyle name="Normal 2 74 12 2" xfId="10958"/>
    <cellStyle name="Normal 2 74 13" xfId="10959"/>
    <cellStyle name="Normal 2 74 13 2" xfId="10960"/>
    <cellStyle name="Normal 2 74 14" xfId="10961"/>
    <cellStyle name="Normal 2 74 14 2" xfId="10962"/>
    <cellStyle name="Normal 2 74 15" xfId="10963"/>
    <cellStyle name="Normal 2 74 2" xfId="10964"/>
    <cellStyle name="Normal 2 74 2 2" xfId="10965"/>
    <cellStyle name="Normal 2 74 3" xfId="10966"/>
    <cellStyle name="Normal 2 74 3 2" xfId="10967"/>
    <cellStyle name="Normal 2 74 4" xfId="10968"/>
    <cellStyle name="Normal 2 74 4 2" xfId="10969"/>
    <cellStyle name="Normal 2 74 5" xfId="10970"/>
    <cellStyle name="Normal 2 74 5 2" xfId="10971"/>
    <cellStyle name="Normal 2 74 6" xfId="10972"/>
    <cellStyle name="Normal 2 74 6 2" xfId="10973"/>
    <cellStyle name="Normal 2 74 7" xfId="10974"/>
    <cellStyle name="Normal 2 74 7 2" xfId="10975"/>
    <cellStyle name="Normal 2 74 8" xfId="10976"/>
    <cellStyle name="Normal 2 74 8 2" xfId="10977"/>
    <cellStyle name="Normal 2 74 9" xfId="10978"/>
    <cellStyle name="Normal 2 74 9 2" xfId="10979"/>
    <cellStyle name="Normal 2 75" xfId="10980"/>
    <cellStyle name="Normal 2 75 10" xfId="10981"/>
    <cellStyle name="Normal 2 75 10 2" xfId="10982"/>
    <cellStyle name="Normal 2 75 11" xfId="10983"/>
    <cellStyle name="Normal 2 75 11 2" xfId="10984"/>
    <cellStyle name="Normal 2 75 12" xfId="10985"/>
    <cellStyle name="Normal 2 75 12 2" xfId="10986"/>
    <cellStyle name="Normal 2 75 13" xfId="10987"/>
    <cellStyle name="Normal 2 75 13 2" xfId="10988"/>
    <cellStyle name="Normal 2 75 14" xfId="10989"/>
    <cellStyle name="Normal 2 75 14 2" xfId="10990"/>
    <cellStyle name="Normal 2 75 15" xfId="10991"/>
    <cellStyle name="Normal 2 75 2" xfId="10992"/>
    <cellStyle name="Normal 2 75 2 2" xfId="10993"/>
    <cellStyle name="Normal 2 75 3" xfId="10994"/>
    <cellStyle name="Normal 2 75 3 2" xfId="10995"/>
    <cellStyle name="Normal 2 75 4" xfId="10996"/>
    <cellStyle name="Normal 2 75 4 2" xfId="10997"/>
    <cellStyle name="Normal 2 75 5" xfId="10998"/>
    <cellStyle name="Normal 2 75 5 2" xfId="10999"/>
    <cellStyle name="Normal 2 75 6" xfId="11000"/>
    <cellStyle name="Normal 2 75 6 2" xfId="11001"/>
    <cellStyle name="Normal 2 75 7" xfId="11002"/>
    <cellStyle name="Normal 2 75 7 2" xfId="11003"/>
    <cellStyle name="Normal 2 75 8" xfId="11004"/>
    <cellStyle name="Normal 2 75 8 2" xfId="11005"/>
    <cellStyle name="Normal 2 75 9" xfId="11006"/>
    <cellStyle name="Normal 2 75 9 2" xfId="11007"/>
    <cellStyle name="Normal 2 76" xfId="11008"/>
    <cellStyle name="Normal 2 76 10" xfId="11009"/>
    <cellStyle name="Normal 2 76 10 2" xfId="11010"/>
    <cellStyle name="Normal 2 76 11" xfId="11011"/>
    <cellStyle name="Normal 2 76 11 2" xfId="11012"/>
    <cellStyle name="Normal 2 76 12" xfId="11013"/>
    <cellStyle name="Normal 2 76 12 2" xfId="11014"/>
    <cellStyle name="Normal 2 76 13" xfId="11015"/>
    <cellStyle name="Normal 2 76 13 2" xfId="11016"/>
    <cellStyle name="Normal 2 76 14" xfId="11017"/>
    <cellStyle name="Normal 2 76 14 2" xfId="11018"/>
    <cellStyle name="Normal 2 76 15" xfId="11019"/>
    <cellStyle name="Normal 2 76 2" xfId="11020"/>
    <cellStyle name="Normal 2 76 2 2" xfId="11021"/>
    <cellStyle name="Normal 2 76 3" xfId="11022"/>
    <cellStyle name="Normal 2 76 3 2" xfId="11023"/>
    <cellStyle name="Normal 2 76 4" xfId="11024"/>
    <cellStyle name="Normal 2 76 4 2" xfId="11025"/>
    <cellStyle name="Normal 2 76 5" xfId="11026"/>
    <cellStyle name="Normal 2 76 5 2" xfId="11027"/>
    <cellStyle name="Normal 2 76 6" xfId="11028"/>
    <cellStyle name="Normal 2 76 6 2" xfId="11029"/>
    <cellStyle name="Normal 2 76 7" xfId="11030"/>
    <cellStyle name="Normal 2 76 7 2" xfId="11031"/>
    <cellStyle name="Normal 2 76 8" xfId="11032"/>
    <cellStyle name="Normal 2 76 8 2" xfId="11033"/>
    <cellStyle name="Normal 2 76 9" xfId="11034"/>
    <cellStyle name="Normal 2 76 9 2" xfId="11035"/>
    <cellStyle name="Normal 2 77" xfId="11036"/>
    <cellStyle name="Normal 2 77 10" xfId="11037"/>
    <cellStyle name="Normal 2 77 10 2" xfId="11038"/>
    <cellStyle name="Normal 2 77 11" xfId="11039"/>
    <cellStyle name="Normal 2 77 11 2" xfId="11040"/>
    <cellStyle name="Normal 2 77 12" xfId="11041"/>
    <cellStyle name="Normal 2 77 12 2" xfId="11042"/>
    <cellStyle name="Normal 2 77 13" xfId="11043"/>
    <cellStyle name="Normal 2 77 13 2" xfId="11044"/>
    <cellStyle name="Normal 2 77 14" xfId="11045"/>
    <cellStyle name="Normal 2 77 14 2" xfId="11046"/>
    <cellStyle name="Normal 2 77 15" xfId="11047"/>
    <cellStyle name="Normal 2 77 2" xfId="11048"/>
    <cellStyle name="Normal 2 77 2 2" xfId="11049"/>
    <cellStyle name="Normal 2 77 3" xfId="11050"/>
    <cellStyle name="Normal 2 77 3 2" xfId="11051"/>
    <cellStyle name="Normal 2 77 4" xfId="11052"/>
    <cellStyle name="Normal 2 77 4 2" xfId="11053"/>
    <cellStyle name="Normal 2 77 5" xfId="11054"/>
    <cellStyle name="Normal 2 77 5 2" xfId="11055"/>
    <cellStyle name="Normal 2 77 6" xfId="11056"/>
    <cellStyle name="Normal 2 77 6 2" xfId="11057"/>
    <cellStyle name="Normal 2 77 7" xfId="11058"/>
    <cellStyle name="Normal 2 77 7 2" xfId="11059"/>
    <cellStyle name="Normal 2 77 8" xfId="11060"/>
    <cellStyle name="Normal 2 77 8 2" xfId="11061"/>
    <cellStyle name="Normal 2 77 9" xfId="11062"/>
    <cellStyle name="Normal 2 77 9 2" xfId="11063"/>
    <cellStyle name="Normal 2 78" xfId="11064"/>
    <cellStyle name="Normal 2 78 10" xfId="11065"/>
    <cellStyle name="Normal 2 78 10 2" xfId="11066"/>
    <cellStyle name="Normal 2 78 11" xfId="11067"/>
    <cellStyle name="Normal 2 78 11 2" xfId="11068"/>
    <cellStyle name="Normal 2 78 12" xfId="11069"/>
    <cellStyle name="Normal 2 78 12 2" xfId="11070"/>
    <cellStyle name="Normal 2 78 13" xfId="11071"/>
    <cellStyle name="Normal 2 78 13 2" xfId="11072"/>
    <cellStyle name="Normal 2 78 14" xfId="11073"/>
    <cellStyle name="Normal 2 78 14 2" xfId="11074"/>
    <cellStyle name="Normal 2 78 15" xfId="11075"/>
    <cellStyle name="Normal 2 78 2" xfId="11076"/>
    <cellStyle name="Normal 2 78 2 2" xfId="11077"/>
    <cellStyle name="Normal 2 78 3" xfId="11078"/>
    <cellStyle name="Normal 2 78 3 2" xfId="11079"/>
    <cellStyle name="Normal 2 78 4" xfId="11080"/>
    <cellStyle name="Normal 2 78 4 2" xfId="11081"/>
    <cellStyle name="Normal 2 78 5" xfId="11082"/>
    <cellStyle name="Normal 2 78 5 2" xfId="11083"/>
    <cellStyle name="Normal 2 78 6" xfId="11084"/>
    <cellStyle name="Normal 2 78 6 2" xfId="11085"/>
    <cellStyle name="Normal 2 78 7" xfId="11086"/>
    <cellStyle name="Normal 2 78 7 2" xfId="11087"/>
    <cellStyle name="Normal 2 78 8" xfId="11088"/>
    <cellStyle name="Normal 2 78 8 2" xfId="11089"/>
    <cellStyle name="Normal 2 78 9" xfId="11090"/>
    <cellStyle name="Normal 2 78 9 2" xfId="11091"/>
    <cellStyle name="Normal 2 79" xfId="11092"/>
    <cellStyle name="Normal 2 8" xfId="11093"/>
    <cellStyle name="Normal 2 8 2" xfId="11094"/>
    <cellStyle name="Normal 2 8 2 2" xfId="11095"/>
    <cellStyle name="Normal 2 8 2 3" xfId="11096"/>
    <cellStyle name="Normal 2 8 3" xfId="11097"/>
    <cellStyle name="Normal 2 8 3 2" xfId="11098"/>
    <cellStyle name="Normal 2 8 4" xfId="11099"/>
    <cellStyle name="Normal 2 8 4 2" xfId="11100"/>
    <cellStyle name="Normal 2 8 5" xfId="11101"/>
    <cellStyle name="Normal 2 8 5 2" xfId="11102"/>
    <cellStyle name="Normal 2 8 6" xfId="11103"/>
    <cellStyle name="Normal 2 8 6 2" xfId="11104"/>
    <cellStyle name="Normal 2 8 7" xfId="11105"/>
    <cellStyle name="Normal 2 8 7 2" xfId="11106"/>
    <cellStyle name="Normal 2 8 8" xfId="11107"/>
    <cellStyle name="Normal 2 8 9" xfId="11108"/>
    <cellStyle name="Normal 2 80" xfId="11109"/>
    <cellStyle name="Normal 2 80 10" xfId="11110"/>
    <cellStyle name="Normal 2 80 10 2" xfId="11111"/>
    <cellStyle name="Normal 2 80 11" xfId="11112"/>
    <cellStyle name="Normal 2 80 11 2" xfId="11113"/>
    <cellStyle name="Normal 2 80 12" xfId="11114"/>
    <cellStyle name="Normal 2 80 12 2" xfId="11115"/>
    <cellStyle name="Normal 2 80 13" xfId="11116"/>
    <cellStyle name="Normal 2 80 13 2" xfId="11117"/>
    <cellStyle name="Normal 2 80 14" xfId="11118"/>
    <cellStyle name="Normal 2 80 14 2" xfId="11119"/>
    <cellStyle name="Normal 2 80 15" xfId="11120"/>
    <cellStyle name="Normal 2 80 2" xfId="11121"/>
    <cellStyle name="Normal 2 80 2 2" xfId="11122"/>
    <cellStyle name="Normal 2 80 3" xfId="11123"/>
    <cellStyle name="Normal 2 80 3 2" xfId="11124"/>
    <cellStyle name="Normal 2 80 4" xfId="11125"/>
    <cellStyle name="Normal 2 80 4 2" xfId="11126"/>
    <cellStyle name="Normal 2 80 5" xfId="11127"/>
    <cellStyle name="Normal 2 80 5 2" xfId="11128"/>
    <cellStyle name="Normal 2 80 6" xfId="11129"/>
    <cellStyle name="Normal 2 80 6 2" xfId="11130"/>
    <cellStyle name="Normal 2 80 7" xfId="11131"/>
    <cellStyle name="Normal 2 80 7 2" xfId="11132"/>
    <cellStyle name="Normal 2 80 8" xfId="11133"/>
    <cellStyle name="Normal 2 80 8 2" xfId="11134"/>
    <cellStyle name="Normal 2 80 9" xfId="11135"/>
    <cellStyle name="Normal 2 80 9 2" xfId="11136"/>
    <cellStyle name="Normal 2 81" xfId="11137"/>
    <cellStyle name="Normal 2 81 10" xfId="11138"/>
    <cellStyle name="Normal 2 81 10 2" xfId="11139"/>
    <cellStyle name="Normal 2 81 11" xfId="11140"/>
    <cellStyle name="Normal 2 81 11 2" xfId="11141"/>
    <cellStyle name="Normal 2 81 12" xfId="11142"/>
    <cellStyle name="Normal 2 81 12 2" xfId="11143"/>
    <cellStyle name="Normal 2 81 13" xfId="11144"/>
    <cellStyle name="Normal 2 81 13 2" xfId="11145"/>
    <cellStyle name="Normal 2 81 14" xfId="11146"/>
    <cellStyle name="Normal 2 81 14 2" xfId="11147"/>
    <cellStyle name="Normal 2 81 15" xfId="11148"/>
    <cellStyle name="Normal 2 81 2" xfId="11149"/>
    <cellStyle name="Normal 2 81 2 2" xfId="11150"/>
    <cellStyle name="Normal 2 81 3" xfId="11151"/>
    <cellStyle name="Normal 2 81 3 2" xfId="11152"/>
    <cellStyle name="Normal 2 81 4" xfId="11153"/>
    <cellStyle name="Normal 2 81 4 2" xfId="11154"/>
    <cellStyle name="Normal 2 81 5" xfId="11155"/>
    <cellStyle name="Normal 2 81 5 2" xfId="11156"/>
    <cellStyle name="Normal 2 81 6" xfId="11157"/>
    <cellStyle name="Normal 2 81 6 2" xfId="11158"/>
    <cellStyle name="Normal 2 81 7" xfId="11159"/>
    <cellStyle name="Normal 2 81 7 2" xfId="11160"/>
    <cellStyle name="Normal 2 81 8" xfId="11161"/>
    <cellStyle name="Normal 2 81 8 2" xfId="11162"/>
    <cellStyle name="Normal 2 81 9" xfId="11163"/>
    <cellStyle name="Normal 2 81 9 2" xfId="11164"/>
    <cellStyle name="Normal 2 9" xfId="11165"/>
    <cellStyle name="Normal 2 9 2" xfId="11166"/>
    <cellStyle name="Normal 2 9 2 2" xfId="11167"/>
    <cellStyle name="Normal 2 9 3" xfId="11168"/>
    <cellStyle name="Normal 2 9 3 2" xfId="11169"/>
    <cellStyle name="Normal 2 9 4" xfId="11170"/>
    <cellStyle name="Normal 2 9 4 2" xfId="11171"/>
    <cellStyle name="Normal 2 9 5" xfId="11172"/>
    <cellStyle name="Normal 2 9 5 2" xfId="11173"/>
    <cellStyle name="Normal 2 9 6" xfId="11174"/>
    <cellStyle name="Normal 2 9 6 2" xfId="11175"/>
    <cellStyle name="Normal 2 9 7" xfId="11176"/>
    <cellStyle name="Normal 2 9 7 2" xfId="11177"/>
    <cellStyle name="Normal 2 9 8" xfId="11178"/>
    <cellStyle name="Normal 2 9 9" xfId="11179"/>
    <cellStyle name="Normal 20" xfId="11180"/>
    <cellStyle name="Normal 20 10" xfId="11181"/>
    <cellStyle name="Normal 20 2" xfId="11182"/>
    <cellStyle name="Normal 20 2 2" xfId="11183"/>
    <cellStyle name="Normal 20 3" xfId="11184"/>
    <cellStyle name="Normal 20 4" xfId="11185"/>
    <cellStyle name="Normal 20 5" xfId="11186"/>
    <cellStyle name="Normal 20 6" xfId="11187"/>
    <cellStyle name="Normal 20 7" xfId="11188"/>
    <cellStyle name="Normal 20 8" xfId="11189"/>
    <cellStyle name="Normal 20 9" xfId="11190"/>
    <cellStyle name="Normal 21" xfId="11191"/>
    <cellStyle name="Normal 21 10" xfId="11192"/>
    <cellStyle name="Normal 21 2" xfId="11193"/>
    <cellStyle name="Normal 21 2 2" xfId="11194"/>
    <cellStyle name="Normal 21 3" xfId="11195"/>
    <cellStyle name="Normal 21 4" xfId="11196"/>
    <cellStyle name="Normal 21 5" xfId="11197"/>
    <cellStyle name="Normal 21 6" xfId="11198"/>
    <cellStyle name="Normal 21 7" xfId="11199"/>
    <cellStyle name="Normal 21 8" xfId="11200"/>
    <cellStyle name="Normal 21 9" xfId="11201"/>
    <cellStyle name="Normal 22" xfId="11202"/>
    <cellStyle name="Normal 22 2" xfId="11203"/>
    <cellStyle name="Normal 22 2 2" xfId="11204"/>
    <cellStyle name="Normal 22 3" xfId="11205"/>
    <cellStyle name="Normal 23" xfId="11206"/>
    <cellStyle name="Normal 23 2" xfId="11207"/>
    <cellStyle name="Normal 24" xfId="11208"/>
    <cellStyle name="Normal 24 2" xfId="11209"/>
    <cellStyle name="Normal 24 2 2" xfId="11210"/>
    <cellStyle name="Normal 24 3" xfId="11211"/>
    <cellStyle name="Normal 25" xfId="11212"/>
    <cellStyle name="Normal 25 2" xfId="11213"/>
    <cellStyle name="Normal 25 2 2" xfId="11214"/>
    <cellStyle name="Normal 25 3" xfId="11215"/>
    <cellStyle name="Normal 26" xfId="48"/>
    <cellStyle name="Normal 26 2" xfId="11216"/>
    <cellStyle name="Normal 26 3" xfId="11217"/>
    <cellStyle name="Normal 26 4" xfId="11218"/>
    <cellStyle name="Normal 26 5" xfId="11219"/>
    <cellStyle name="Normal 26 6" xfId="11220"/>
    <cellStyle name="Normal 26 7" xfId="11221"/>
    <cellStyle name="Normal 27" xfId="49"/>
    <cellStyle name="Normal 27 2" xfId="11222"/>
    <cellStyle name="Normal 27 3" xfId="11223"/>
    <cellStyle name="Normal 27 4" xfId="11224"/>
    <cellStyle name="Normal 27 5" xfId="11225"/>
    <cellStyle name="Normal 27 6" xfId="11226"/>
    <cellStyle name="Normal 27 7" xfId="11227"/>
    <cellStyle name="Normal 27 8" xfId="11228"/>
    <cellStyle name="Normal 28" xfId="50"/>
    <cellStyle name="Normal 28 2" xfId="11229"/>
    <cellStyle name="Normal 28 3" xfId="11230"/>
    <cellStyle name="Normal 28 3 10" xfId="11231"/>
    <cellStyle name="Normal 28 3 10 10" xfId="11232"/>
    <cellStyle name="Normal 28 3 10 10 2" xfId="11233"/>
    <cellStyle name="Normal 28 3 10 11" xfId="11234"/>
    <cellStyle name="Normal 28 3 10 11 2" xfId="11235"/>
    <cellStyle name="Normal 28 3 10 12" xfId="11236"/>
    <cellStyle name="Normal 28 3 10 12 2" xfId="11237"/>
    <cellStyle name="Normal 28 3 10 13" xfId="11238"/>
    <cellStyle name="Normal 28 3 10 13 2" xfId="11239"/>
    <cellStyle name="Normal 28 3 10 14" xfId="11240"/>
    <cellStyle name="Normal 28 3 10 14 2" xfId="11241"/>
    <cellStyle name="Normal 28 3 10 15" xfId="11242"/>
    <cellStyle name="Normal 28 3 10 2" xfId="11243"/>
    <cellStyle name="Normal 28 3 10 2 2" xfId="11244"/>
    <cellStyle name="Normal 28 3 10 3" xfId="11245"/>
    <cellStyle name="Normal 28 3 10 3 2" xfId="11246"/>
    <cellStyle name="Normal 28 3 10 4" xfId="11247"/>
    <cellStyle name="Normal 28 3 10 4 2" xfId="11248"/>
    <cellStyle name="Normal 28 3 10 5" xfId="11249"/>
    <cellStyle name="Normal 28 3 10 5 2" xfId="11250"/>
    <cellStyle name="Normal 28 3 10 6" xfId="11251"/>
    <cellStyle name="Normal 28 3 10 6 2" xfId="11252"/>
    <cellStyle name="Normal 28 3 10 7" xfId="11253"/>
    <cellStyle name="Normal 28 3 10 7 2" xfId="11254"/>
    <cellStyle name="Normal 28 3 10 8" xfId="11255"/>
    <cellStyle name="Normal 28 3 10 8 2" xfId="11256"/>
    <cellStyle name="Normal 28 3 10 9" xfId="11257"/>
    <cellStyle name="Normal 28 3 10 9 2" xfId="11258"/>
    <cellStyle name="Normal 28 3 11" xfId="11259"/>
    <cellStyle name="Normal 28 3 11 10" xfId="11260"/>
    <cellStyle name="Normal 28 3 11 10 2" xfId="11261"/>
    <cellStyle name="Normal 28 3 11 11" xfId="11262"/>
    <cellStyle name="Normal 28 3 11 11 2" xfId="11263"/>
    <cellStyle name="Normal 28 3 11 12" xfId="11264"/>
    <cellStyle name="Normal 28 3 11 12 2" xfId="11265"/>
    <cellStyle name="Normal 28 3 11 13" xfId="11266"/>
    <cellStyle name="Normal 28 3 11 13 2" xfId="11267"/>
    <cellStyle name="Normal 28 3 11 14" xfId="11268"/>
    <cellStyle name="Normal 28 3 11 14 2" xfId="11269"/>
    <cellStyle name="Normal 28 3 11 15" xfId="11270"/>
    <cellStyle name="Normal 28 3 11 2" xfId="11271"/>
    <cellStyle name="Normal 28 3 11 2 2" xfId="11272"/>
    <cellStyle name="Normal 28 3 11 3" xfId="11273"/>
    <cellStyle name="Normal 28 3 11 3 2" xfId="11274"/>
    <cellStyle name="Normal 28 3 11 4" xfId="11275"/>
    <cellStyle name="Normal 28 3 11 4 2" xfId="11276"/>
    <cellStyle name="Normal 28 3 11 5" xfId="11277"/>
    <cellStyle name="Normal 28 3 11 5 2" xfId="11278"/>
    <cellStyle name="Normal 28 3 11 6" xfId="11279"/>
    <cellStyle name="Normal 28 3 11 6 2" xfId="11280"/>
    <cellStyle name="Normal 28 3 11 7" xfId="11281"/>
    <cellStyle name="Normal 28 3 11 7 2" xfId="11282"/>
    <cellStyle name="Normal 28 3 11 8" xfId="11283"/>
    <cellStyle name="Normal 28 3 11 8 2" xfId="11284"/>
    <cellStyle name="Normal 28 3 11 9" xfId="11285"/>
    <cellStyle name="Normal 28 3 11 9 2" xfId="11286"/>
    <cellStyle name="Normal 28 3 12" xfId="11287"/>
    <cellStyle name="Normal 28 3 12 10" xfId="11288"/>
    <cellStyle name="Normal 28 3 12 10 2" xfId="11289"/>
    <cellStyle name="Normal 28 3 12 11" xfId="11290"/>
    <cellStyle name="Normal 28 3 12 11 2" xfId="11291"/>
    <cellStyle name="Normal 28 3 12 12" xfId="11292"/>
    <cellStyle name="Normal 28 3 12 12 2" xfId="11293"/>
    <cellStyle name="Normal 28 3 12 13" xfId="11294"/>
    <cellStyle name="Normal 28 3 12 13 2" xfId="11295"/>
    <cellStyle name="Normal 28 3 12 14" xfId="11296"/>
    <cellStyle name="Normal 28 3 12 14 2" xfId="11297"/>
    <cellStyle name="Normal 28 3 12 15" xfId="11298"/>
    <cellStyle name="Normal 28 3 12 2" xfId="11299"/>
    <cellStyle name="Normal 28 3 12 2 2" xfId="11300"/>
    <cellStyle name="Normal 28 3 12 3" xfId="11301"/>
    <cellStyle name="Normal 28 3 12 3 2" xfId="11302"/>
    <cellStyle name="Normal 28 3 12 4" xfId="11303"/>
    <cellStyle name="Normal 28 3 12 4 2" xfId="11304"/>
    <cellStyle name="Normal 28 3 12 5" xfId="11305"/>
    <cellStyle name="Normal 28 3 12 5 2" xfId="11306"/>
    <cellStyle name="Normal 28 3 12 6" xfId="11307"/>
    <cellStyle name="Normal 28 3 12 6 2" xfId="11308"/>
    <cellStyle name="Normal 28 3 12 7" xfId="11309"/>
    <cellStyle name="Normal 28 3 12 7 2" xfId="11310"/>
    <cellStyle name="Normal 28 3 12 8" xfId="11311"/>
    <cellStyle name="Normal 28 3 12 8 2" xfId="11312"/>
    <cellStyle name="Normal 28 3 12 9" xfId="11313"/>
    <cellStyle name="Normal 28 3 12 9 2" xfId="11314"/>
    <cellStyle name="Normal 28 3 13" xfId="11315"/>
    <cellStyle name="Normal 28 3 13 10" xfId="11316"/>
    <cellStyle name="Normal 28 3 13 10 2" xfId="11317"/>
    <cellStyle name="Normal 28 3 13 11" xfId="11318"/>
    <cellStyle name="Normal 28 3 13 11 2" xfId="11319"/>
    <cellStyle name="Normal 28 3 13 12" xfId="11320"/>
    <cellStyle name="Normal 28 3 13 12 2" xfId="11321"/>
    <cellStyle name="Normal 28 3 13 13" xfId="11322"/>
    <cellStyle name="Normal 28 3 13 13 2" xfId="11323"/>
    <cellStyle name="Normal 28 3 13 14" xfId="11324"/>
    <cellStyle name="Normal 28 3 13 14 2" xfId="11325"/>
    <cellStyle name="Normal 28 3 13 15" xfId="11326"/>
    <cellStyle name="Normal 28 3 13 2" xfId="11327"/>
    <cellStyle name="Normal 28 3 13 2 2" xfId="11328"/>
    <cellStyle name="Normal 28 3 13 3" xfId="11329"/>
    <cellStyle name="Normal 28 3 13 3 2" xfId="11330"/>
    <cellStyle name="Normal 28 3 13 4" xfId="11331"/>
    <cellStyle name="Normal 28 3 13 4 2" xfId="11332"/>
    <cellStyle name="Normal 28 3 13 5" xfId="11333"/>
    <cellStyle name="Normal 28 3 13 5 2" xfId="11334"/>
    <cellStyle name="Normal 28 3 13 6" xfId="11335"/>
    <cellStyle name="Normal 28 3 13 6 2" xfId="11336"/>
    <cellStyle name="Normal 28 3 13 7" xfId="11337"/>
    <cellStyle name="Normal 28 3 13 7 2" xfId="11338"/>
    <cellStyle name="Normal 28 3 13 8" xfId="11339"/>
    <cellStyle name="Normal 28 3 13 8 2" xfId="11340"/>
    <cellStyle name="Normal 28 3 13 9" xfId="11341"/>
    <cellStyle name="Normal 28 3 13 9 2" xfId="11342"/>
    <cellStyle name="Normal 28 3 14" xfId="11343"/>
    <cellStyle name="Normal 28 3 14 10" xfId="11344"/>
    <cellStyle name="Normal 28 3 14 10 2" xfId="11345"/>
    <cellStyle name="Normal 28 3 14 11" xfId="11346"/>
    <cellStyle name="Normal 28 3 14 11 2" xfId="11347"/>
    <cellStyle name="Normal 28 3 14 12" xfId="11348"/>
    <cellStyle name="Normal 28 3 14 12 2" xfId="11349"/>
    <cellStyle name="Normal 28 3 14 13" xfId="11350"/>
    <cellStyle name="Normal 28 3 14 13 2" xfId="11351"/>
    <cellStyle name="Normal 28 3 14 14" xfId="11352"/>
    <cellStyle name="Normal 28 3 14 14 2" xfId="11353"/>
    <cellStyle name="Normal 28 3 14 15" xfId="11354"/>
    <cellStyle name="Normal 28 3 14 2" xfId="11355"/>
    <cellStyle name="Normal 28 3 14 2 2" xfId="11356"/>
    <cellStyle name="Normal 28 3 14 3" xfId="11357"/>
    <cellStyle name="Normal 28 3 14 3 2" xfId="11358"/>
    <cellStyle name="Normal 28 3 14 4" xfId="11359"/>
    <cellStyle name="Normal 28 3 14 4 2" xfId="11360"/>
    <cellStyle name="Normal 28 3 14 5" xfId="11361"/>
    <cellStyle name="Normal 28 3 14 5 2" xfId="11362"/>
    <cellStyle name="Normal 28 3 14 6" xfId="11363"/>
    <cellStyle name="Normal 28 3 14 6 2" xfId="11364"/>
    <cellStyle name="Normal 28 3 14 7" xfId="11365"/>
    <cellStyle name="Normal 28 3 14 7 2" xfId="11366"/>
    <cellStyle name="Normal 28 3 14 8" xfId="11367"/>
    <cellStyle name="Normal 28 3 14 8 2" xfId="11368"/>
    <cellStyle name="Normal 28 3 14 9" xfId="11369"/>
    <cellStyle name="Normal 28 3 14 9 2" xfId="11370"/>
    <cellStyle name="Normal 28 3 15" xfId="11371"/>
    <cellStyle name="Normal 28 3 15 10" xfId="11372"/>
    <cellStyle name="Normal 28 3 15 10 2" xfId="11373"/>
    <cellStyle name="Normal 28 3 15 11" xfId="11374"/>
    <cellStyle name="Normal 28 3 15 11 2" xfId="11375"/>
    <cellStyle name="Normal 28 3 15 12" xfId="11376"/>
    <cellStyle name="Normal 28 3 15 12 2" xfId="11377"/>
    <cellStyle name="Normal 28 3 15 13" xfId="11378"/>
    <cellStyle name="Normal 28 3 15 13 2" xfId="11379"/>
    <cellStyle name="Normal 28 3 15 14" xfId="11380"/>
    <cellStyle name="Normal 28 3 15 14 2" xfId="11381"/>
    <cellStyle name="Normal 28 3 15 15" xfId="11382"/>
    <cellStyle name="Normal 28 3 15 2" xfId="11383"/>
    <cellStyle name="Normal 28 3 15 2 2" xfId="11384"/>
    <cellStyle name="Normal 28 3 15 3" xfId="11385"/>
    <cellStyle name="Normal 28 3 15 3 2" xfId="11386"/>
    <cellStyle name="Normal 28 3 15 4" xfId="11387"/>
    <cellStyle name="Normal 28 3 15 4 2" xfId="11388"/>
    <cellStyle name="Normal 28 3 15 5" xfId="11389"/>
    <cellStyle name="Normal 28 3 15 5 2" xfId="11390"/>
    <cellStyle name="Normal 28 3 15 6" xfId="11391"/>
    <cellStyle name="Normal 28 3 15 6 2" xfId="11392"/>
    <cellStyle name="Normal 28 3 15 7" xfId="11393"/>
    <cellStyle name="Normal 28 3 15 7 2" xfId="11394"/>
    <cellStyle name="Normal 28 3 15 8" xfId="11395"/>
    <cellStyle name="Normal 28 3 15 8 2" xfId="11396"/>
    <cellStyle name="Normal 28 3 15 9" xfId="11397"/>
    <cellStyle name="Normal 28 3 15 9 2" xfId="11398"/>
    <cellStyle name="Normal 28 3 16" xfId="11399"/>
    <cellStyle name="Normal 28 3 16 2" xfId="11400"/>
    <cellStyle name="Normal 28 3 17" xfId="11401"/>
    <cellStyle name="Normal 28 3 17 2" xfId="11402"/>
    <cellStyle name="Normal 28 3 18" xfId="11403"/>
    <cellStyle name="Normal 28 3 18 2" xfId="11404"/>
    <cellStyle name="Normal 28 3 19" xfId="11405"/>
    <cellStyle name="Normal 28 3 19 2" xfId="11406"/>
    <cellStyle name="Normal 28 3 2" xfId="11407"/>
    <cellStyle name="Normal 28 3 2 10" xfId="11408"/>
    <cellStyle name="Normal 28 3 2 10 2" xfId="11409"/>
    <cellStyle name="Normal 28 3 2 11" xfId="11410"/>
    <cellStyle name="Normal 28 3 2 11 2" xfId="11411"/>
    <cellStyle name="Normal 28 3 2 12" xfId="11412"/>
    <cellStyle name="Normal 28 3 2 12 2" xfId="11413"/>
    <cellStyle name="Normal 28 3 2 13" xfId="11414"/>
    <cellStyle name="Normal 28 3 2 13 2" xfId="11415"/>
    <cellStyle name="Normal 28 3 2 14" xfId="11416"/>
    <cellStyle name="Normal 28 3 2 14 2" xfId="11417"/>
    <cellStyle name="Normal 28 3 2 15" xfId="11418"/>
    <cellStyle name="Normal 28 3 2 15 2" xfId="11419"/>
    <cellStyle name="Normal 28 3 2 16" xfId="11420"/>
    <cellStyle name="Normal 28 3 2 2" xfId="11421"/>
    <cellStyle name="Normal 28 3 2 2 10" xfId="11422"/>
    <cellStyle name="Normal 28 3 2 2 10 2" xfId="11423"/>
    <cellStyle name="Normal 28 3 2 2 11" xfId="11424"/>
    <cellStyle name="Normal 28 3 2 2 11 2" xfId="11425"/>
    <cellStyle name="Normal 28 3 2 2 12" xfId="11426"/>
    <cellStyle name="Normal 28 3 2 2 12 2" xfId="11427"/>
    <cellStyle name="Normal 28 3 2 2 13" xfId="11428"/>
    <cellStyle name="Normal 28 3 2 2 13 2" xfId="11429"/>
    <cellStyle name="Normal 28 3 2 2 14" xfId="11430"/>
    <cellStyle name="Normal 28 3 2 2 14 2" xfId="11431"/>
    <cellStyle name="Normal 28 3 2 2 15" xfId="11432"/>
    <cellStyle name="Normal 28 3 2 2 2" xfId="11433"/>
    <cellStyle name="Normal 28 3 2 2 2 2" xfId="11434"/>
    <cellStyle name="Normal 28 3 2 2 3" xfId="11435"/>
    <cellStyle name="Normal 28 3 2 2 3 2" xfId="11436"/>
    <cellStyle name="Normal 28 3 2 2 4" xfId="11437"/>
    <cellStyle name="Normal 28 3 2 2 4 2" xfId="11438"/>
    <cellStyle name="Normal 28 3 2 2 5" xfId="11439"/>
    <cellStyle name="Normal 28 3 2 2 5 2" xfId="11440"/>
    <cellStyle name="Normal 28 3 2 2 6" xfId="11441"/>
    <cellStyle name="Normal 28 3 2 2 6 2" xfId="11442"/>
    <cellStyle name="Normal 28 3 2 2 7" xfId="11443"/>
    <cellStyle name="Normal 28 3 2 2 7 2" xfId="11444"/>
    <cellStyle name="Normal 28 3 2 2 8" xfId="11445"/>
    <cellStyle name="Normal 28 3 2 2 8 2" xfId="11446"/>
    <cellStyle name="Normal 28 3 2 2 9" xfId="11447"/>
    <cellStyle name="Normal 28 3 2 2 9 2" xfId="11448"/>
    <cellStyle name="Normal 28 3 2 3" xfId="11449"/>
    <cellStyle name="Normal 28 3 2 3 2" xfId="11450"/>
    <cellStyle name="Normal 28 3 2 4" xfId="11451"/>
    <cellStyle name="Normal 28 3 2 4 2" xfId="11452"/>
    <cellStyle name="Normal 28 3 2 5" xfId="11453"/>
    <cellStyle name="Normal 28 3 2 5 2" xfId="11454"/>
    <cellStyle name="Normal 28 3 2 6" xfId="11455"/>
    <cellStyle name="Normal 28 3 2 6 2" xfId="11456"/>
    <cellStyle name="Normal 28 3 2 7" xfId="11457"/>
    <cellStyle name="Normal 28 3 2 7 2" xfId="11458"/>
    <cellStyle name="Normal 28 3 2 8" xfId="11459"/>
    <cellStyle name="Normal 28 3 2 8 2" xfId="11460"/>
    <cellStyle name="Normal 28 3 2 9" xfId="11461"/>
    <cellStyle name="Normal 28 3 2 9 2" xfId="11462"/>
    <cellStyle name="Normal 28 3 20" xfId="11463"/>
    <cellStyle name="Normal 28 3 20 2" xfId="11464"/>
    <cellStyle name="Normal 28 3 21" xfId="11465"/>
    <cellStyle name="Normal 28 3 21 2" xfId="11466"/>
    <cellStyle name="Normal 28 3 22" xfId="11467"/>
    <cellStyle name="Normal 28 3 22 2" xfId="11468"/>
    <cellStyle name="Normal 28 3 23" xfId="11469"/>
    <cellStyle name="Normal 28 3 23 2" xfId="11470"/>
    <cellStyle name="Normal 28 3 24" xfId="11471"/>
    <cellStyle name="Normal 28 3 24 2" xfId="11472"/>
    <cellStyle name="Normal 28 3 25" xfId="11473"/>
    <cellStyle name="Normal 28 3 25 2" xfId="11474"/>
    <cellStyle name="Normal 28 3 26" xfId="11475"/>
    <cellStyle name="Normal 28 3 26 2" xfId="11476"/>
    <cellStyle name="Normal 28 3 27" xfId="11477"/>
    <cellStyle name="Normal 28 3 27 2" xfId="11478"/>
    <cellStyle name="Normal 28 3 28" xfId="11479"/>
    <cellStyle name="Normal 28 3 28 2" xfId="11480"/>
    <cellStyle name="Normal 28 3 29" xfId="11481"/>
    <cellStyle name="Normal 28 3 3" xfId="11482"/>
    <cellStyle name="Normal 28 3 3 10" xfId="11483"/>
    <cellStyle name="Normal 28 3 3 10 2" xfId="11484"/>
    <cellStyle name="Normal 28 3 3 11" xfId="11485"/>
    <cellStyle name="Normal 28 3 3 11 2" xfId="11486"/>
    <cellStyle name="Normal 28 3 3 12" xfId="11487"/>
    <cellStyle name="Normal 28 3 3 12 2" xfId="11488"/>
    <cellStyle name="Normal 28 3 3 13" xfId="11489"/>
    <cellStyle name="Normal 28 3 3 13 2" xfId="11490"/>
    <cellStyle name="Normal 28 3 3 14" xfId="11491"/>
    <cellStyle name="Normal 28 3 3 14 2" xfId="11492"/>
    <cellStyle name="Normal 28 3 3 15" xfId="11493"/>
    <cellStyle name="Normal 28 3 3 15 2" xfId="11494"/>
    <cellStyle name="Normal 28 3 3 16" xfId="11495"/>
    <cellStyle name="Normal 28 3 3 2" xfId="11496"/>
    <cellStyle name="Normal 28 3 3 2 10" xfId="11497"/>
    <cellStyle name="Normal 28 3 3 2 10 2" xfId="11498"/>
    <cellStyle name="Normal 28 3 3 2 11" xfId="11499"/>
    <cellStyle name="Normal 28 3 3 2 11 2" xfId="11500"/>
    <cellStyle name="Normal 28 3 3 2 12" xfId="11501"/>
    <cellStyle name="Normal 28 3 3 2 12 2" xfId="11502"/>
    <cellStyle name="Normal 28 3 3 2 13" xfId="11503"/>
    <cellStyle name="Normal 28 3 3 2 13 2" xfId="11504"/>
    <cellStyle name="Normal 28 3 3 2 14" xfId="11505"/>
    <cellStyle name="Normal 28 3 3 2 14 2" xfId="11506"/>
    <cellStyle name="Normal 28 3 3 2 15" xfId="11507"/>
    <cellStyle name="Normal 28 3 3 2 2" xfId="11508"/>
    <cellStyle name="Normal 28 3 3 2 2 2" xfId="11509"/>
    <cellStyle name="Normal 28 3 3 2 3" xfId="11510"/>
    <cellStyle name="Normal 28 3 3 2 3 2" xfId="11511"/>
    <cellStyle name="Normal 28 3 3 2 4" xfId="11512"/>
    <cellStyle name="Normal 28 3 3 2 4 2" xfId="11513"/>
    <cellStyle name="Normal 28 3 3 2 5" xfId="11514"/>
    <cellStyle name="Normal 28 3 3 2 5 2" xfId="11515"/>
    <cellStyle name="Normal 28 3 3 2 6" xfId="11516"/>
    <cellStyle name="Normal 28 3 3 2 6 2" xfId="11517"/>
    <cellStyle name="Normal 28 3 3 2 7" xfId="11518"/>
    <cellStyle name="Normal 28 3 3 2 7 2" xfId="11519"/>
    <cellStyle name="Normal 28 3 3 2 8" xfId="11520"/>
    <cellStyle name="Normal 28 3 3 2 8 2" xfId="11521"/>
    <cellStyle name="Normal 28 3 3 2 9" xfId="11522"/>
    <cellStyle name="Normal 28 3 3 2 9 2" xfId="11523"/>
    <cellStyle name="Normal 28 3 3 3" xfId="11524"/>
    <cellStyle name="Normal 28 3 3 3 2" xfId="11525"/>
    <cellStyle name="Normal 28 3 3 4" xfId="11526"/>
    <cellStyle name="Normal 28 3 3 4 2" xfId="11527"/>
    <cellStyle name="Normal 28 3 3 5" xfId="11528"/>
    <cellStyle name="Normal 28 3 3 5 2" xfId="11529"/>
    <cellStyle name="Normal 28 3 3 6" xfId="11530"/>
    <cellStyle name="Normal 28 3 3 6 2" xfId="11531"/>
    <cellStyle name="Normal 28 3 3 7" xfId="11532"/>
    <cellStyle name="Normal 28 3 3 7 2" xfId="11533"/>
    <cellStyle name="Normal 28 3 3 8" xfId="11534"/>
    <cellStyle name="Normal 28 3 3 8 2" xfId="11535"/>
    <cellStyle name="Normal 28 3 3 9" xfId="11536"/>
    <cellStyle name="Normal 28 3 3 9 2" xfId="11537"/>
    <cellStyle name="Normal 28 3 4" xfId="11538"/>
    <cellStyle name="Normal 28 3 4 10" xfId="11539"/>
    <cellStyle name="Normal 28 3 4 10 2" xfId="11540"/>
    <cellStyle name="Normal 28 3 4 11" xfId="11541"/>
    <cellStyle name="Normal 28 3 4 11 2" xfId="11542"/>
    <cellStyle name="Normal 28 3 4 12" xfId="11543"/>
    <cellStyle name="Normal 28 3 4 12 2" xfId="11544"/>
    <cellStyle name="Normal 28 3 4 13" xfId="11545"/>
    <cellStyle name="Normal 28 3 4 13 2" xfId="11546"/>
    <cellStyle name="Normal 28 3 4 14" xfId="11547"/>
    <cellStyle name="Normal 28 3 4 14 2" xfId="11548"/>
    <cellStyle name="Normal 28 3 4 15" xfId="11549"/>
    <cellStyle name="Normal 28 3 4 15 2" xfId="11550"/>
    <cellStyle name="Normal 28 3 4 16" xfId="11551"/>
    <cellStyle name="Normal 28 3 4 2" xfId="11552"/>
    <cellStyle name="Normal 28 3 4 2 10" xfId="11553"/>
    <cellStyle name="Normal 28 3 4 2 10 2" xfId="11554"/>
    <cellStyle name="Normal 28 3 4 2 11" xfId="11555"/>
    <cellStyle name="Normal 28 3 4 2 11 2" xfId="11556"/>
    <cellStyle name="Normal 28 3 4 2 12" xfId="11557"/>
    <cellStyle name="Normal 28 3 4 2 12 2" xfId="11558"/>
    <cellStyle name="Normal 28 3 4 2 13" xfId="11559"/>
    <cellStyle name="Normal 28 3 4 2 13 2" xfId="11560"/>
    <cellStyle name="Normal 28 3 4 2 14" xfId="11561"/>
    <cellStyle name="Normal 28 3 4 2 14 2" xfId="11562"/>
    <cellStyle name="Normal 28 3 4 2 15" xfId="11563"/>
    <cellStyle name="Normal 28 3 4 2 2" xfId="11564"/>
    <cellStyle name="Normal 28 3 4 2 2 2" xfId="11565"/>
    <cellStyle name="Normal 28 3 4 2 3" xfId="11566"/>
    <cellStyle name="Normal 28 3 4 2 3 2" xfId="11567"/>
    <cellStyle name="Normal 28 3 4 2 4" xfId="11568"/>
    <cellStyle name="Normal 28 3 4 2 4 2" xfId="11569"/>
    <cellStyle name="Normal 28 3 4 2 5" xfId="11570"/>
    <cellStyle name="Normal 28 3 4 2 5 2" xfId="11571"/>
    <cellStyle name="Normal 28 3 4 2 6" xfId="11572"/>
    <cellStyle name="Normal 28 3 4 2 6 2" xfId="11573"/>
    <cellStyle name="Normal 28 3 4 2 7" xfId="11574"/>
    <cellStyle name="Normal 28 3 4 2 7 2" xfId="11575"/>
    <cellStyle name="Normal 28 3 4 2 8" xfId="11576"/>
    <cellStyle name="Normal 28 3 4 2 8 2" xfId="11577"/>
    <cellStyle name="Normal 28 3 4 2 9" xfId="11578"/>
    <cellStyle name="Normal 28 3 4 2 9 2" xfId="11579"/>
    <cellStyle name="Normal 28 3 4 3" xfId="11580"/>
    <cellStyle name="Normal 28 3 4 3 2" xfId="11581"/>
    <cellStyle name="Normal 28 3 4 4" xfId="11582"/>
    <cellStyle name="Normal 28 3 4 4 2" xfId="11583"/>
    <cellStyle name="Normal 28 3 4 5" xfId="11584"/>
    <cellStyle name="Normal 28 3 4 5 2" xfId="11585"/>
    <cellStyle name="Normal 28 3 4 6" xfId="11586"/>
    <cellStyle name="Normal 28 3 4 6 2" xfId="11587"/>
    <cellStyle name="Normal 28 3 4 7" xfId="11588"/>
    <cellStyle name="Normal 28 3 4 7 2" xfId="11589"/>
    <cellStyle name="Normal 28 3 4 8" xfId="11590"/>
    <cellStyle name="Normal 28 3 4 8 2" xfId="11591"/>
    <cellStyle name="Normal 28 3 4 9" xfId="11592"/>
    <cellStyle name="Normal 28 3 4 9 2" xfId="11593"/>
    <cellStyle name="Normal 28 3 5" xfId="11594"/>
    <cellStyle name="Normal 28 3 5 10" xfId="11595"/>
    <cellStyle name="Normal 28 3 5 10 2" xfId="11596"/>
    <cellStyle name="Normal 28 3 5 11" xfId="11597"/>
    <cellStyle name="Normal 28 3 5 11 2" xfId="11598"/>
    <cellStyle name="Normal 28 3 5 12" xfId="11599"/>
    <cellStyle name="Normal 28 3 5 12 2" xfId="11600"/>
    <cellStyle name="Normal 28 3 5 13" xfId="11601"/>
    <cellStyle name="Normal 28 3 5 13 2" xfId="11602"/>
    <cellStyle name="Normal 28 3 5 14" xfId="11603"/>
    <cellStyle name="Normal 28 3 5 14 2" xfId="11604"/>
    <cellStyle name="Normal 28 3 5 15" xfId="11605"/>
    <cellStyle name="Normal 28 3 5 2" xfId="11606"/>
    <cellStyle name="Normal 28 3 5 2 2" xfId="11607"/>
    <cellStyle name="Normal 28 3 5 3" xfId="11608"/>
    <cellStyle name="Normal 28 3 5 3 2" xfId="11609"/>
    <cellStyle name="Normal 28 3 5 4" xfId="11610"/>
    <cellStyle name="Normal 28 3 5 4 2" xfId="11611"/>
    <cellStyle name="Normal 28 3 5 5" xfId="11612"/>
    <cellStyle name="Normal 28 3 5 5 2" xfId="11613"/>
    <cellStyle name="Normal 28 3 5 6" xfId="11614"/>
    <cellStyle name="Normal 28 3 5 6 2" xfId="11615"/>
    <cellStyle name="Normal 28 3 5 7" xfId="11616"/>
    <cellStyle name="Normal 28 3 5 7 2" xfId="11617"/>
    <cellStyle name="Normal 28 3 5 8" xfId="11618"/>
    <cellStyle name="Normal 28 3 5 8 2" xfId="11619"/>
    <cellStyle name="Normal 28 3 5 9" xfId="11620"/>
    <cellStyle name="Normal 28 3 5 9 2" xfId="11621"/>
    <cellStyle name="Normal 28 3 6" xfId="11622"/>
    <cellStyle name="Normal 28 3 6 10" xfId="11623"/>
    <cellStyle name="Normal 28 3 6 10 2" xfId="11624"/>
    <cellStyle name="Normal 28 3 6 11" xfId="11625"/>
    <cellStyle name="Normal 28 3 6 11 2" xfId="11626"/>
    <cellStyle name="Normal 28 3 6 12" xfId="11627"/>
    <cellStyle name="Normal 28 3 6 12 2" xfId="11628"/>
    <cellStyle name="Normal 28 3 6 13" xfId="11629"/>
    <cellStyle name="Normal 28 3 6 13 2" xfId="11630"/>
    <cellStyle name="Normal 28 3 6 14" xfId="11631"/>
    <cellStyle name="Normal 28 3 6 14 2" xfId="11632"/>
    <cellStyle name="Normal 28 3 6 15" xfId="11633"/>
    <cellStyle name="Normal 28 3 6 2" xfId="11634"/>
    <cellStyle name="Normal 28 3 6 2 2" xfId="11635"/>
    <cellStyle name="Normal 28 3 6 3" xfId="11636"/>
    <cellStyle name="Normal 28 3 6 3 2" xfId="11637"/>
    <cellStyle name="Normal 28 3 6 4" xfId="11638"/>
    <cellStyle name="Normal 28 3 6 4 2" xfId="11639"/>
    <cellStyle name="Normal 28 3 6 5" xfId="11640"/>
    <cellStyle name="Normal 28 3 6 5 2" xfId="11641"/>
    <cellStyle name="Normal 28 3 6 6" xfId="11642"/>
    <cellStyle name="Normal 28 3 6 6 2" xfId="11643"/>
    <cellStyle name="Normal 28 3 6 7" xfId="11644"/>
    <cellStyle name="Normal 28 3 6 7 2" xfId="11645"/>
    <cellStyle name="Normal 28 3 6 8" xfId="11646"/>
    <cellStyle name="Normal 28 3 6 8 2" xfId="11647"/>
    <cellStyle name="Normal 28 3 6 9" xfId="11648"/>
    <cellStyle name="Normal 28 3 6 9 2" xfId="11649"/>
    <cellStyle name="Normal 28 3 7" xfId="11650"/>
    <cellStyle name="Normal 28 3 7 10" xfId="11651"/>
    <cellStyle name="Normal 28 3 7 10 2" xfId="11652"/>
    <cellStyle name="Normal 28 3 7 11" xfId="11653"/>
    <cellStyle name="Normal 28 3 7 11 2" xfId="11654"/>
    <cellStyle name="Normal 28 3 7 12" xfId="11655"/>
    <cellStyle name="Normal 28 3 7 12 2" xfId="11656"/>
    <cellStyle name="Normal 28 3 7 13" xfId="11657"/>
    <cellStyle name="Normal 28 3 7 13 2" xfId="11658"/>
    <cellStyle name="Normal 28 3 7 14" xfId="11659"/>
    <cellStyle name="Normal 28 3 7 14 2" xfId="11660"/>
    <cellStyle name="Normal 28 3 7 15" xfId="11661"/>
    <cellStyle name="Normal 28 3 7 2" xfId="11662"/>
    <cellStyle name="Normal 28 3 7 2 2" xfId="11663"/>
    <cellStyle name="Normal 28 3 7 3" xfId="11664"/>
    <cellStyle name="Normal 28 3 7 3 2" xfId="11665"/>
    <cellStyle name="Normal 28 3 7 4" xfId="11666"/>
    <cellStyle name="Normal 28 3 7 4 2" xfId="11667"/>
    <cellStyle name="Normal 28 3 7 5" xfId="11668"/>
    <cellStyle name="Normal 28 3 7 5 2" xfId="11669"/>
    <cellStyle name="Normal 28 3 7 6" xfId="11670"/>
    <cellStyle name="Normal 28 3 7 6 2" xfId="11671"/>
    <cellStyle name="Normal 28 3 7 7" xfId="11672"/>
    <cellStyle name="Normal 28 3 7 7 2" xfId="11673"/>
    <cellStyle name="Normal 28 3 7 8" xfId="11674"/>
    <cellStyle name="Normal 28 3 7 8 2" xfId="11675"/>
    <cellStyle name="Normal 28 3 7 9" xfId="11676"/>
    <cellStyle name="Normal 28 3 7 9 2" xfId="11677"/>
    <cellStyle name="Normal 28 3 8" xfId="11678"/>
    <cellStyle name="Normal 28 3 8 10" xfId="11679"/>
    <cellStyle name="Normal 28 3 8 10 2" xfId="11680"/>
    <cellStyle name="Normal 28 3 8 11" xfId="11681"/>
    <cellStyle name="Normal 28 3 8 11 2" xfId="11682"/>
    <cellStyle name="Normal 28 3 8 12" xfId="11683"/>
    <cellStyle name="Normal 28 3 8 12 2" xfId="11684"/>
    <cellStyle name="Normal 28 3 8 13" xfId="11685"/>
    <cellStyle name="Normal 28 3 8 13 2" xfId="11686"/>
    <cellStyle name="Normal 28 3 8 14" xfId="11687"/>
    <cellStyle name="Normal 28 3 8 14 2" xfId="11688"/>
    <cellStyle name="Normal 28 3 8 15" xfId="11689"/>
    <cellStyle name="Normal 28 3 8 2" xfId="11690"/>
    <cellStyle name="Normal 28 3 8 2 2" xfId="11691"/>
    <cellStyle name="Normal 28 3 8 3" xfId="11692"/>
    <cellStyle name="Normal 28 3 8 3 2" xfId="11693"/>
    <cellStyle name="Normal 28 3 8 4" xfId="11694"/>
    <cellStyle name="Normal 28 3 8 4 2" xfId="11695"/>
    <cellStyle name="Normal 28 3 8 5" xfId="11696"/>
    <cellStyle name="Normal 28 3 8 5 2" xfId="11697"/>
    <cellStyle name="Normal 28 3 8 6" xfId="11698"/>
    <cellStyle name="Normal 28 3 8 6 2" xfId="11699"/>
    <cellStyle name="Normal 28 3 8 7" xfId="11700"/>
    <cellStyle name="Normal 28 3 8 7 2" xfId="11701"/>
    <cellStyle name="Normal 28 3 8 8" xfId="11702"/>
    <cellStyle name="Normal 28 3 8 8 2" xfId="11703"/>
    <cellStyle name="Normal 28 3 8 9" xfId="11704"/>
    <cellStyle name="Normal 28 3 8 9 2" xfId="11705"/>
    <cellStyle name="Normal 28 3 9" xfId="11706"/>
    <cellStyle name="Normal 28 3 9 10" xfId="11707"/>
    <cellStyle name="Normal 28 3 9 10 2" xfId="11708"/>
    <cellStyle name="Normal 28 3 9 11" xfId="11709"/>
    <cellStyle name="Normal 28 3 9 11 2" xfId="11710"/>
    <cellStyle name="Normal 28 3 9 12" xfId="11711"/>
    <cellStyle name="Normal 28 3 9 12 2" xfId="11712"/>
    <cellStyle name="Normal 28 3 9 13" xfId="11713"/>
    <cellStyle name="Normal 28 3 9 13 2" xfId="11714"/>
    <cellStyle name="Normal 28 3 9 14" xfId="11715"/>
    <cellStyle name="Normal 28 3 9 14 2" xfId="11716"/>
    <cellStyle name="Normal 28 3 9 15" xfId="11717"/>
    <cellStyle name="Normal 28 3 9 2" xfId="11718"/>
    <cellStyle name="Normal 28 3 9 2 2" xfId="11719"/>
    <cellStyle name="Normal 28 3 9 3" xfId="11720"/>
    <cellStyle name="Normal 28 3 9 3 2" xfId="11721"/>
    <cellStyle name="Normal 28 3 9 4" xfId="11722"/>
    <cellStyle name="Normal 28 3 9 4 2" xfId="11723"/>
    <cellStyle name="Normal 28 3 9 5" xfId="11724"/>
    <cellStyle name="Normal 28 3 9 5 2" xfId="11725"/>
    <cellStyle name="Normal 28 3 9 6" xfId="11726"/>
    <cellStyle name="Normal 28 3 9 6 2" xfId="11727"/>
    <cellStyle name="Normal 28 3 9 7" xfId="11728"/>
    <cellStyle name="Normal 28 3 9 7 2" xfId="11729"/>
    <cellStyle name="Normal 28 3 9 8" xfId="11730"/>
    <cellStyle name="Normal 28 3 9 8 2" xfId="11731"/>
    <cellStyle name="Normal 28 3 9 9" xfId="11732"/>
    <cellStyle name="Normal 28 3 9 9 2" xfId="11733"/>
    <cellStyle name="Normal 28 4" xfId="11734"/>
    <cellStyle name="Normal 28 4 10" xfId="11735"/>
    <cellStyle name="Normal 28 4 10 10" xfId="11736"/>
    <cellStyle name="Normal 28 4 10 10 2" xfId="11737"/>
    <cellStyle name="Normal 28 4 10 11" xfId="11738"/>
    <cellStyle name="Normal 28 4 10 11 2" xfId="11739"/>
    <cellStyle name="Normal 28 4 10 12" xfId="11740"/>
    <cellStyle name="Normal 28 4 10 12 2" xfId="11741"/>
    <cellStyle name="Normal 28 4 10 13" xfId="11742"/>
    <cellStyle name="Normal 28 4 10 13 2" xfId="11743"/>
    <cellStyle name="Normal 28 4 10 14" xfId="11744"/>
    <cellStyle name="Normal 28 4 10 14 2" xfId="11745"/>
    <cellStyle name="Normal 28 4 10 15" xfId="11746"/>
    <cellStyle name="Normal 28 4 10 2" xfId="11747"/>
    <cellStyle name="Normal 28 4 10 2 2" xfId="11748"/>
    <cellStyle name="Normal 28 4 10 3" xfId="11749"/>
    <cellStyle name="Normal 28 4 10 3 2" xfId="11750"/>
    <cellStyle name="Normal 28 4 10 4" xfId="11751"/>
    <cellStyle name="Normal 28 4 10 4 2" xfId="11752"/>
    <cellStyle name="Normal 28 4 10 5" xfId="11753"/>
    <cellStyle name="Normal 28 4 10 5 2" xfId="11754"/>
    <cellStyle name="Normal 28 4 10 6" xfId="11755"/>
    <cellStyle name="Normal 28 4 10 6 2" xfId="11756"/>
    <cellStyle name="Normal 28 4 10 7" xfId="11757"/>
    <cellStyle name="Normal 28 4 10 7 2" xfId="11758"/>
    <cellStyle name="Normal 28 4 10 8" xfId="11759"/>
    <cellStyle name="Normal 28 4 10 8 2" xfId="11760"/>
    <cellStyle name="Normal 28 4 10 9" xfId="11761"/>
    <cellStyle name="Normal 28 4 10 9 2" xfId="11762"/>
    <cellStyle name="Normal 28 4 11" xfId="11763"/>
    <cellStyle name="Normal 28 4 11 10" xfId="11764"/>
    <cellStyle name="Normal 28 4 11 10 2" xfId="11765"/>
    <cellStyle name="Normal 28 4 11 11" xfId="11766"/>
    <cellStyle name="Normal 28 4 11 11 2" xfId="11767"/>
    <cellStyle name="Normal 28 4 11 12" xfId="11768"/>
    <cellStyle name="Normal 28 4 11 12 2" xfId="11769"/>
    <cellStyle name="Normal 28 4 11 13" xfId="11770"/>
    <cellStyle name="Normal 28 4 11 13 2" xfId="11771"/>
    <cellStyle name="Normal 28 4 11 14" xfId="11772"/>
    <cellStyle name="Normal 28 4 11 14 2" xfId="11773"/>
    <cellStyle name="Normal 28 4 11 15" xfId="11774"/>
    <cellStyle name="Normal 28 4 11 2" xfId="11775"/>
    <cellStyle name="Normal 28 4 11 2 2" xfId="11776"/>
    <cellStyle name="Normal 28 4 11 3" xfId="11777"/>
    <cellStyle name="Normal 28 4 11 3 2" xfId="11778"/>
    <cellStyle name="Normal 28 4 11 4" xfId="11779"/>
    <cellStyle name="Normal 28 4 11 4 2" xfId="11780"/>
    <cellStyle name="Normal 28 4 11 5" xfId="11781"/>
    <cellStyle name="Normal 28 4 11 5 2" xfId="11782"/>
    <cellStyle name="Normal 28 4 11 6" xfId="11783"/>
    <cellStyle name="Normal 28 4 11 6 2" xfId="11784"/>
    <cellStyle name="Normal 28 4 11 7" xfId="11785"/>
    <cellStyle name="Normal 28 4 11 7 2" xfId="11786"/>
    <cellStyle name="Normal 28 4 11 8" xfId="11787"/>
    <cellStyle name="Normal 28 4 11 8 2" xfId="11788"/>
    <cellStyle name="Normal 28 4 11 9" xfId="11789"/>
    <cellStyle name="Normal 28 4 11 9 2" xfId="11790"/>
    <cellStyle name="Normal 28 4 12" xfId="11791"/>
    <cellStyle name="Normal 28 4 12 10" xfId="11792"/>
    <cellStyle name="Normal 28 4 12 10 2" xfId="11793"/>
    <cellStyle name="Normal 28 4 12 11" xfId="11794"/>
    <cellStyle name="Normal 28 4 12 11 2" xfId="11795"/>
    <cellStyle name="Normal 28 4 12 12" xfId="11796"/>
    <cellStyle name="Normal 28 4 12 12 2" xfId="11797"/>
    <cellStyle name="Normal 28 4 12 13" xfId="11798"/>
    <cellStyle name="Normal 28 4 12 13 2" xfId="11799"/>
    <cellStyle name="Normal 28 4 12 14" xfId="11800"/>
    <cellStyle name="Normal 28 4 12 14 2" xfId="11801"/>
    <cellStyle name="Normal 28 4 12 15" xfId="11802"/>
    <cellStyle name="Normal 28 4 12 2" xfId="11803"/>
    <cellStyle name="Normal 28 4 12 2 2" xfId="11804"/>
    <cellStyle name="Normal 28 4 12 3" xfId="11805"/>
    <cellStyle name="Normal 28 4 12 3 2" xfId="11806"/>
    <cellStyle name="Normal 28 4 12 4" xfId="11807"/>
    <cellStyle name="Normal 28 4 12 4 2" xfId="11808"/>
    <cellStyle name="Normal 28 4 12 5" xfId="11809"/>
    <cellStyle name="Normal 28 4 12 5 2" xfId="11810"/>
    <cellStyle name="Normal 28 4 12 6" xfId="11811"/>
    <cellStyle name="Normal 28 4 12 6 2" xfId="11812"/>
    <cellStyle name="Normal 28 4 12 7" xfId="11813"/>
    <cellStyle name="Normal 28 4 12 7 2" xfId="11814"/>
    <cellStyle name="Normal 28 4 12 8" xfId="11815"/>
    <cellStyle name="Normal 28 4 12 8 2" xfId="11816"/>
    <cellStyle name="Normal 28 4 12 9" xfId="11817"/>
    <cellStyle name="Normal 28 4 12 9 2" xfId="11818"/>
    <cellStyle name="Normal 28 4 13" xfId="11819"/>
    <cellStyle name="Normal 28 4 13 10" xfId="11820"/>
    <cellStyle name="Normal 28 4 13 10 2" xfId="11821"/>
    <cellStyle name="Normal 28 4 13 11" xfId="11822"/>
    <cellStyle name="Normal 28 4 13 11 2" xfId="11823"/>
    <cellStyle name="Normal 28 4 13 12" xfId="11824"/>
    <cellStyle name="Normal 28 4 13 12 2" xfId="11825"/>
    <cellStyle name="Normal 28 4 13 13" xfId="11826"/>
    <cellStyle name="Normal 28 4 13 13 2" xfId="11827"/>
    <cellStyle name="Normal 28 4 13 14" xfId="11828"/>
    <cellStyle name="Normal 28 4 13 14 2" xfId="11829"/>
    <cellStyle name="Normal 28 4 13 15" xfId="11830"/>
    <cellStyle name="Normal 28 4 13 2" xfId="11831"/>
    <cellStyle name="Normal 28 4 13 2 2" xfId="11832"/>
    <cellStyle name="Normal 28 4 13 3" xfId="11833"/>
    <cellStyle name="Normal 28 4 13 3 2" xfId="11834"/>
    <cellStyle name="Normal 28 4 13 4" xfId="11835"/>
    <cellStyle name="Normal 28 4 13 4 2" xfId="11836"/>
    <cellStyle name="Normal 28 4 13 5" xfId="11837"/>
    <cellStyle name="Normal 28 4 13 5 2" xfId="11838"/>
    <cellStyle name="Normal 28 4 13 6" xfId="11839"/>
    <cellStyle name="Normal 28 4 13 6 2" xfId="11840"/>
    <cellStyle name="Normal 28 4 13 7" xfId="11841"/>
    <cellStyle name="Normal 28 4 13 7 2" xfId="11842"/>
    <cellStyle name="Normal 28 4 13 8" xfId="11843"/>
    <cellStyle name="Normal 28 4 13 8 2" xfId="11844"/>
    <cellStyle name="Normal 28 4 13 9" xfId="11845"/>
    <cellStyle name="Normal 28 4 13 9 2" xfId="11846"/>
    <cellStyle name="Normal 28 4 14" xfId="11847"/>
    <cellStyle name="Normal 28 4 14 10" xfId="11848"/>
    <cellStyle name="Normal 28 4 14 10 2" xfId="11849"/>
    <cellStyle name="Normal 28 4 14 11" xfId="11850"/>
    <cellStyle name="Normal 28 4 14 11 2" xfId="11851"/>
    <cellStyle name="Normal 28 4 14 12" xfId="11852"/>
    <cellStyle name="Normal 28 4 14 12 2" xfId="11853"/>
    <cellStyle name="Normal 28 4 14 13" xfId="11854"/>
    <cellStyle name="Normal 28 4 14 13 2" xfId="11855"/>
    <cellStyle name="Normal 28 4 14 14" xfId="11856"/>
    <cellStyle name="Normal 28 4 14 14 2" xfId="11857"/>
    <cellStyle name="Normal 28 4 14 15" xfId="11858"/>
    <cellStyle name="Normal 28 4 14 2" xfId="11859"/>
    <cellStyle name="Normal 28 4 14 2 2" xfId="11860"/>
    <cellStyle name="Normal 28 4 14 3" xfId="11861"/>
    <cellStyle name="Normal 28 4 14 3 2" xfId="11862"/>
    <cellStyle name="Normal 28 4 14 4" xfId="11863"/>
    <cellStyle name="Normal 28 4 14 4 2" xfId="11864"/>
    <cellStyle name="Normal 28 4 14 5" xfId="11865"/>
    <cellStyle name="Normal 28 4 14 5 2" xfId="11866"/>
    <cellStyle name="Normal 28 4 14 6" xfId="11867"/>
    <cellStyle name="Normal 28 4 14 6 2" xfId="11868"/>
    <cellStyle name="Normal 28 4 14 7" xfId="11869"/>
    <cellStyle name="Normal 28 4 14 7 2" xfId="11870"/>
    <cellStyle name="Normal 28 4 14 8" xfId="11871"/>
    <cellStyle name="Normal 28 4 14 8 2" xfId="11872"/>
    <cellStyle name="Normal 28 4 14 9" xfId="11873"/>
    <cellStyle name="Normal 28 4 14 9 2" xfId="11874"/>
    <cellStyle name="Normal 28 4 15" xfId="11875"/>
    <cellStyle name="Normal 28 4 15 10" xfId="11876"/>
    <cellStyle name="Normal 28 4 15 10 2" xfId="11877"/>
    <cellStyle name="Normal 28 4 15 11" xfId="11878"/>
    <cellStyle name="Normal 28 4 15 11 2" xfId="11879"/>
    <cellStyle name="Normal 28 4 15 12" xfId="11880"/>
    <cellStyle name="Normal 28 4 15 12 2" xfId="11881"/>
    <cellStyle name="Normal 28 4 15 13" xfId="11882"/>
    <cellStyle name="Normal 28 4 15 13 2" xfId="11883"/>
    <cellStyle name="Normal 28 4 15 14" xfId="11884"/>
    <cellStyle name="Normal 28 4 15 14 2" xfId="11885"/>
    <cellStyle name="Normal 28 4 15 15" xfId="11886"/>
    <cellStyle name="Normal 28 4 15 2" xfId="11887"/>
    <cellStyle name="Normal 28 4 15 2 2" xfId="11888"/>
    <cellStyle name="Normal 28 4 15 3" xfId="11889"/>
    <cellStyle name="Normal 28 4 15 3 2" xfId="11890"/>
    <cellStyle name="Normal 28 4 15 4" xfId="11891"/>
    <cellStyle name="Normal 28 4 15 4 2" xfId="11892"/>
    <cellStyle name="Normal 28 4 15 5" xfId="11893"/>
    <cellStyle name="Normal 28 4 15 5 2" xfId="11894"/>
    <cellStyle name="Normal 28 4 15 6" xfId="11895"/>
    <cellStyle name="Normal 28 4 15 6 2" xfId="11896"/>
    <cellStyle name="Normal 28 4 15 7" xfId="11897"/>
    <cellStyle name="Normal 28 4 15 7 2" xfId="11898"/>
    <cellStyle name="Normal 28 4 15 8" xfId="11899"/>
    <cellStyle name="Normal 28 4 15 8 2" xfId="11900"/>
    <cellStyle name="Normal 28 4 15 9" xfId="11901"/>
    <cellStyle name="Normal 28 4 15 9 2" xfId="11902"/>
    <cellStyle name="Normal 28 4 16" xfId="11903"/>
    <cellStyle name="Normal 28 4 16 2" xfId="11904"/>
    <cellStyle name="Normal 28 4 17" xfId="11905"/>
    <cellStyle name="Normal 28 4 17 2" xfId="11906"/>
    <cellStyle name="Normal 28 4 18" xfId="11907"/>
    <cellStyle name="Normal 28 4 18 2" xfId="11908"/>
    <cellStyle name="Normal 28 4 19" xfId="11909"/>
    <cellStyle name="Normal 28 4 19 2" xfId="11910"/>
    <cellStyle name="Normal 28 4 2" xfId="11911"/>
    <cellStyle name="Normal 28 4 2 10" xfId="11912"/>
    <cellStyle name="Normal 28 4 2 10 2" xfId="11913"/>
    <cellStyle name="Normal 28 4 2 11" xfId="11914"/>
    <cellStyle name="Normal 28 4 2 11 2" xfId="11915"/>
    <cellStyle name="Normal 28 4 2 12" xfId="11916"/>
    <cellStyle name="Normal 28 4 2 12 2" xfId="11917"/>
    <cellStyle name="Normal 28 4 2 13" xfId="11918"/>
    <cellStyle name="Normal 28 4 2 13 2" xfId="11919"/>
    <cellStyle name="Normal 28 4 2 14" xfId="11920"/>
    <cellStyle name="Normal 28 4 2 14 2" xfId="11921"/>
    <cellStyle name="Normal 28 4 2 15" xfId="11922"/>
    <cellStyle name="Normal 28 4 2 15 2" xfId="11923"/>
    <cellStyle name="Normal 28 4 2 16" xfId="11924"/>
    <cellStyle name="Normal 28 4 2 2" xfId="11925"/>
    <cellStyle name="Normal 28 4 2 2 10" xfId="11926"/>
    <cellStyle name="Normal 28 4 2 2 10 2" xfId="11927"/>
    <cellStyle name="Normal 28 4 2 2 11" xfId="11928"/>
    <cellStyle name="Normal 28 4 2 2 11 2" xfId="11929"/>
    <cellStyle name="Normal 28 4 2 2 12" xfId="11930"/>
    <cellStyle name="Normal 28 4 2 2 12 2" xfId="11931"/>
    <cellStyle name="Normal 28 4 2 2 13" xfId="11932"/>
    <cellStyle name="Normal 28 4 2 2 13 2" xfId="11933"/>
    <cellStyle name="Normal 28 4 2 2 14" xfId="11934"/>
    <cellStyle name="Normal 28 4 2 2 14 2" xfId="11935"/>
    <cellStyle name="Normal 28 4 2 2 15" xfId="11936"/>
    <cellStyle name="Normal 28 4 2 2 2" xfId="11937"/>
    <cellStyle name="Normal 28 4 2 2 2 2" xfId="11938"/>
    <cellStyle name="Normal 28 4 2 2 3" xfId="11939"/>
    <cellStyle name="Normal 28 4 2 2 3 2" xfId="11940"/>
    <cellStyle name="Normal 28 4 2 2 4" xfId="11941"/>
    <cellStyle name="Normal 28 4 2 2 4 2" xfId="11942"/>
    <cellStyle name="Normal 28 4 2 2 5" xfId="11943"/>
    <cellStyle name="Normal 28 4 2 2 5 2" xfId="11944"/>
    <cellStyle name="Normal 28 4 2 2 6" xfId="11945"/>
    <cellStyle name="Normal 28 4 2 2 6 2" xfId="11946"/>
    <cellStyle name="Normal 28 4 2 2 7" xfId="11947"/>
    <cellStyle name="Normal 28 4 2 2 7 2" xfId="11948"/>
    <cellStyle name="Normal 28 4 2 2 8" xfId="11949"/>
    <cellStyle name="Normal 28 4 2 2 8 2" xfId="11950"/>
    <cellStyle name="Normal 28 4 2 2 9" xfId="11951"/>
    <cellStyle name="Normal 28 4 2 2 9 2" xfId="11952"/>
    <cellStyle name="Normal 28 4 2 3" xfId="11953"/>
    <cellStyle name="Normal 28 4 2 3 2" xfId="11954"/>
    <cellStyle name="Normal 28 4 2 4" xfId="11955"/>
    <cellStyle name="Normal 28 4 2 4 2" xfId="11956"/>
    <cellStyle name="Normal 28 4 2 5" xfId="11957"/>
    <cellStyle name="Normal 28 4 2 5 2" xfId="11958"/>
    <cellStyle name="Normal 28 4 2 6" xfId="11959"/>
    <cellStyle name="Normal 28 4 2 6 2" xfId="11960"/>
    <cellStyle name="Normal 28 4 2 7" xfId="11961"/>
    <cellStyle name="Normal 28 4 2 7 2" xfId="11962"/>
    <cellStyle name="Normal 28 4 2 8" xfId="11963"/>
    <cellStyle name="Normal 28 4 2 8 2" xfId="11964"/>
    <cellStyle name="Normal 28 4 2 9" xfId="11965"/>
    <cellStyle name="Normal 28 4 2 9 2" xfId="11966"/>
    <cellStyle name="Normal 28 4 20" xfId="11967"/>
    <cellStyle name="Normal 28 4 20 2" xfId="11968"/>
    <cellStyle name="Normal 28 4 21" xfId="11969"/>
    <cellStyle name="Normal 28 4 21 2" xfId="11970"/>
    <cellStyle name="Normal 28 4 22" xfId="11971"/>
    <cellStyle name="Normal 28 4 22 2" xfId="11972"/>
    <cellStyle name="Normal 28 4 23" xfId="11973"/>
    <cellStyle name="Normal 28 4 23 2" xfId="11974"/>
    <cellStyle name="Normal 28 4 24" xfId="11975"/>
    <cellStyle name="Normal 28 4 24 2" xfId="11976"/>
    <cellStyle name="Normal 28 4 25" xfId="11977"/>
    <cellStyle name="Normal 28 4 25 2" xfId="11978"/>
    <cellStyle name="Normal 28 4 26" xfId="11979"/>
    <cellStyle name="Normal 28 4 26 2" xfId="11980"/>
    <cellStyle name="Normal 28 4 27" xfId="11981"/>
    <cellStyle name="Normal 28 4 27 2" xfId="11982"/>
    <cellStyle name="Normal 28 4 28" xfId="11983"/>
    <cellStyle name="Normal 28 4 28 2" xfId="11984"/>
    <cellStyle name="Normal 28 4 29" xfId="11985"/>
    <cellStyle name="Normal 28 4 3" xfId="11986"/>
    <cellStyle name="Normal 28 4 3 10" xfId="11987"/>
    <cellStyle name="Normal 28 4 3 10 2" xfId="11988"/>
    <cellStyle name="Normal 28 4 3 11" xfId="11989"/>
    <cellStyle name="Normal 28 4 3 11 2" xfId="11990"/>
    <cellStyle name="Normal 28 4 3 12" xfId="11991"/>
    <cellStyle name="Normal 28 4 3 12 2" xfId="11992"/>
    <cellStyle name="Normal 28 4 3 13" xfId="11993"/>
    <cellStyle name="Normal 28 4 3 13 2" xfId="11994"/>
    <cellStyle name="Normal 28 4 3 14" xfId="11995"/>
    <cellStyle name="Normal 28 4 3 14 2" xfId="11996"/>
    <cellStyle name="Normal 28 4 3 15" xfId="11997"/>
    <cellStyle name="Normal 28 4 3 15 2" xfId="11998"/>
    <cellStyle name="Normal 28 4 3 16" xfId="11999"/>
    <cellStyle name="Normal 28 4 3 2" xfId="12000"/>
    <cellStyle name="Normal 28 4 3 2 10" xfId="12001"/>
    <cellStyle name="Normal 28 4 3 2 10 2" xfId="12002"/>
    <cellStyle name="Normal 28 4 3 2 11" xfId="12003"/>
    <cellStyle name="Normal 28 4 3 2 11 2" xfId="12004"/>
    <cellStyle name="Normal 28 4 3 2 12" xfId="12005"/>
    <cellStyle name="Normal 28 4 3 2 12 2" xfId="12006"/>
    <cellStyle name="Normal 28 4 3 2 13" xfId="12007"/>
    <cellStyle name="Normal 28 4 3 2 13 2" xfId="12008"/>
    <cellStyle name="Normal 28 4 3 2 14" xfId="12009"/>
    <cellStyle name="Normal 28 4 3 2 14 2" xfId="12010"/>
    <cellStyle name="Normal 28 4 3 2 15" xfId="12011"/>
    <cellStyle name="Normal 28 4 3 2 2" xfId="12012"/>
    <cellStyle name="Normal 28 4 3 2 2 2" xfId="12013"/>
    <cellStyle name="Normal 28 4 3 2 3" xfId="12014"/>
    <cellStyle name="Normal 28 4 3 2 3 2" xfId="12015"/>
    <cellStyle name="Normal 28 4 3 2 4" xfId="12016"/>
    <cellStyle name="Normal 28 4 3 2 4 2" xfId="12017"/>
    <cellStyle name="Normal 28 4 3 2 5" xfId="12018"/>
    <cellStyle name="Normal 28 4 3 2 5 2" xfId="12019"/>
    <cellStyle name="Normal 28 4 3 2 6" xfId="12020"/>
    <cellStyle name="Normal 28 4 3 2 6 2" xfId="12021"/>
    <cellStyle name="Normal 28 4 3 2 7" xfId="12022"/>
    <cellStyle name="Normal 28 4 3 2 7 2" xfId="12023"/>
    <cellStyle name="Normal 28 4 3 2 8" xfId="12024"/>
    <cellStyle name="Normal 28 4 3 2 8 2" xfId="12025"/>
    <cellStyle name="Normal 28 4 3 2 9" xfId="12026"/>
    <cellStyle name="Normal 28 4 3 2 9 2" xfId="12027"/>
    <cellStyle name="Normal 28 4 3 3" xfId="12028"/>
    <cellStyle name="Normal 28 4 3 3 2" xfId="12029"/>
    <cellStyle name="Normal 28 4 3 4" xfId="12030"/>
    <cellStyle name="Normal 28 4 3 4 2" xfId="12031"/>
    <cellStyle name="Normal 28 4 3 5" xfId="12032"/>
    <cellStyle name="Normal 28 4 3 5 2" xfId="12033"/>
    <cellStyle name="Normal 28 4 3 6" xfId="12034"/>
    <cellStyle name="Normal 28 4 3 6 2" xfId="12035"/>
    <cellStyle name="Normal 28 4 3 7" xfId="12036"/>
    <cellStyle name="Normal 28 4 3 7 2" xfId="12037"/>
    <cellStyle name="Normal 28 4 3 8" xfId="12038"/>
    <cellStyle name="Normal 28 4 3 8 2" xfId="12039"/>
    <cellStyle name="Normal 28 4 3 9" xfId="12040"/>
    <cellStyle name="Normal 28 4 3 9 2" xfId="12041"/>
    <cellStyle name="Normal 28 4 4" xfId="12042"/>
    <cellStyle name="Normal 28 4 4 10" xfId="12043"/>
    <cellStyle name="Normal 28 4 4 10 2" xfId="12044"/>
    <cellStyle name="Normal 28 4 4 11" xfId="12045"/>
    <cellStyle name="Normal 28 4 4 11 2" xfId="12046"/>
    <cellStyle name="Normal 28 4 4 12" xfId="12047"/>
    <cellStyle name="Normal 28 4 4 12 2" xfId="12048"/>
    <cellStyle name="Normal 28 4 4 13" xfId="12049"/>
    <cellStyle name="Normal 28 4 4 13 2" xfId="12050"/>
    <cellStyle name="Normal 28 4 4 14" xfId="12051"/>
    <cellStyle name="Normal 28 4 4 14 2" xfId="12052"/>
    <cellStyle name="Normal 28 4 4 15" xfId="12053"/>
    <cellStyle name="Normal 28 4 4 15 2" xfId="12054"/>
    <cellStyle name="Normal 28 4 4 16" xfId="12055"/>
    <cellStyle name="Normal 28 4 4 2" xfId="12056"/>
    <cellStyle name="Normal 28 4 4 2 10" xfId="12057"/>
    <cellStyle name="Normal 28 4 4 2 10 2" xfId="12058"/>
    <cellStyle name="Normal 28 4 4 2 11" xfId="12059"/>
    <cellStyle name="Normal 28 4 4 2 11 2" xfId="12060"/>
    <cellStyle name="Normal 28 4 4 2 12" xfId="12061"/>
    <cellStyle name="Normal 28 4 4 2 12 2" xfId="12062"/>
    <cellStyle name="Normal 28 4 4 2 13" xfId="12063"/>
    <cellStyle name="Normal 28 4 4 2 13 2" xfId="12064"/>
    <cellStyle name="Normal 28 4 4 2 14" xfId="12065"/>
    <cellStyle name="Normal 28 4 4 2 14 2" xfId="12066"/>
    <cellStyle name="Normal 28 4 4 2 15" xfId="12067"/>
    <cellStyle name="Normal 28 4 4 2 2" xfId="12068"/>
    <cellStyle name="Normal 28 4 4 2 2 2" xfId="12069"/>
    <cellStyle name="Normal 28 4 4 2 3" xfId="12070"/>
    <cellStyle name="Normal 28 4 4 2 3 2" xfId="12071"/>
    <cellStyle name="Normal 28 4 4 2 4" xfId="12072"/>
    <cellStyle name="Normal 28 4 4 2 4 2" xfId="12073"/>
    <cellStyle name="Normal 28 4 4 2 5" xfId="12074"/>
    <cellStyle name="Normal 28 4 4 2 5 2" xfId="12075"/>
    <cellStyle name="Normal 28 4 4 2 6" xfId="12076"/>
    <cellStyle name="Normal 28 4 4 2 6 2" xfId="12077"/>
    <cellStyle name="Normal 28 4 4 2 7" xfId="12078"/>
    <cellStyle name="Normal 28 4 4 2 7 2" xfId="12079"/>
    <cellStyle name="Normal 28 4 4 2 8" xfId="12080"/>
    <cellStyle name="Normal 28 4 4 2 8 2" xfId="12081"/>
    <cellStyle name="Normal 28 4 4 2 9" xfId="12082"/>
    <cellStyle name="Normal 28 4 4 2 9 2" xfId="12083"/>
    <cellStyle name="Normal 28 4 4 3" xfId="12084"/>
    <cellStyle name="Normal 28 4 4 3 2" xfId="12085"/>
    <cellStyle name="Normal 28 4 4 4" xfId="12086"/>
    <cellStyle name="Normal 28 4 4 4 2" xfId="12087"/>
    <cellStyle name="Normal 28 4 4 5" xfId="12088"/>
    <cellStyle name="Normal 28 4 4 5 2" xfId="12089"/>
    <cellStyle name="Normal 28 4 4 6" xfId="12090"/>
    <cellStyle name="Normal 28 4 4 6 2" xfId="12091"/>
    <cellStyle name="Normal 28 4 4 7" xfId="12092"/>
    <cellStyle name="Normal 28 4 4 7 2" xfId="12093"/>
    <cellStyle name="Normal 28 4 4 8" xfId="12094"/>
    <cellStyle name="Normal 28 4 4 8 2" xfId="12095"/>
    <cellStyle name="Normal 28 4 4 9" xfId="12096"/>
    <cellStyle name="Normal 28 4 4 9 2" xfId="12097"/>
    <cellStyle name="Normal 28 4 5" xfId="12098"/>
    <cellStyle name="Normal 28 4 5 10" xfId="12099"/>
    <cellStyle name="Normal 28 4 5 10 2" xfId="12100"/>
    <cellStyle name="Normal 28 4 5 11" xfId="12101"/>
    <cellStyle name="Normal 28 4 5 11 2" xfId="12102"/>
    <cellStyle name="Normal 28 4 5 12" xfId="12103"/>
    <cellStyle name="Normal 28 4 5 12 2" xfId="12104"/>
    <cellStyle name="Normal 28 4 5 13" xfId="12105"/>
    <cellStyle name="Normal 28 4 5 13 2" xfId="12106"/>
    <cellStyle name="Normal 28 4 5 14" xfId="12107"/>
    <cellStyle name="Normal 28 4 5 14 2" xfId="12108"/>
    <cellStyle name="Normal 28 4 5 15" xfId="12109"/>
    <cellStyle name="Normal 28 4 5 2" xfId="12110"/>
    <cellStyle name="Normal 28 4 5 2 2" xfId="12111"/>
    <cellStyle name="Normal 28 4 5 3" xfId="12112"/>
    <cellStyle name="Normal 28 4 5 3 2" xfId="12113"/>
    <cellStyle name="Normal 28 4 5 4" xfId="12114"/>
    <cellStyle name="Normal 28 4 5 4 2" xfId="12115"/>
    <cellStyle name="Normal 28 4 5 5" xfId="12116"/>
    <cellStyle name="Normal 28 4 5 5 2" xfId="12117"/>
    <cellStyle name="Normal 28 4 5 6" xfId="12118"/>
    <cellStyle name="Normal 28 4 5 6 2" xfId="12119"/>
    <cellStyle name="Normal 28 4 5 7" xfId="12120"/>
    <cellStyle name="Normal 28 4 5 7 2" xfId="12121"/>
    <cellStyle name="Normal 28 4 5 8" xfId="12122"/>
    <cellStyle name="Normal 28 4 5 8 2" xfId="12123"/>
    <cellStyle name="Normal 28 4 5 9" xfId="12124"/>
    <cellStyle name="Normal 28 4 5 9 2" xfId="12125"/>
    <cellStyle name="Normal 28 4 6" xfId="12126"/>
    <cellStyle name="Normal 28 4 6 10" xfId="12127"/>
    <cellStyle name="Normal 28 4 6 10 2" xfId="12128"/>
    <cellStyle name="Normal 28 4 6 11" xfId="12129"/>
    <cellStyle name="Normal 28 4 6 11 2" xfId="12130"/>
    <cellStyle name="Normal 28 4 6 12" xfId="12131"/>
    <cellStyle name="Normal 28 4 6 12 2" xfId="12132"/>
    <cellStyle name="Normal 28 4 6 13" xfId="12133"/>
    <cellStyle name="Normal 28 4 6 13 2" xfId="12134"/>
    <cellStyle name="Normal 28 4 6 14" xfId="12135"/>
    <cellStyle name="Normal 28 4 6 14 2" xfId="12136"/>
    <cellStyle name="Normal 28 4 6 15" xfId="12137"/>
    <cellStyle name="Normal 28 4 6 2" xfId="12138"/>
    <cellStyle name="Normal 28 4 6 2 2" xfId="12139"/>
    <cellStyle name="Normal 28 4 6 3" xfId="12140"/>
    <cellStyle name="Normal 28 4 6 3 2" xfId="12141"/>
    <cellStyle name="Normal 28 4 6 4" xfId="12142"/>
    <cellStyle name="Normal 28 4 6 4 2" xfId="12143"/>
    <cellStyle name="Normal 28 4 6 5" xfId="12144"/>
    <cellStyle name="Normal 28 4 6 5 2" xfId="12145"/>
    <cellStyle name="Normal 28 4 6 6" xfId="12146"/>
    <cellStyle name="Normal 28 4 6 6 2" xfId="12147"/>
    <cellStyle name="Normal 28 4 6 7" xfId="12148"/>
    <cellStyle name="Normal 28 4 6 7 2" xfId="12149"/>
    <cellStyle name="Normal 28 4 6 8" xfId="12150"/>
    <cellStyle name="Normal 28 4 6 8 2" xfId="12151"/>
    <cellStyle name="Normal 28 4 6 9" xfId="12152"/>
    <cellStyle name="Normal 28 4 6 9 2" xfId="12153"/>
    <cellStyle name="Normal 28 4 7" xfId="12154"/>
    <cellStyle name="Normal 28 4 7 10" xfId="12155"/>
    <cellStyle name="Normal 28 4 7 10 2" xfId="12156"/>
    <cellStyle name="Normal 28 4 7 11" xfId="12157"/>
    <cellStyle name="Normal 28 4 7 11 2" xfId="12158"/>
    <cellStyle name="Normal 28 4 7 12" xfId="12159"/>
    <cellStyle name="Normal 28 4 7 12 2" xfId="12160"/>
    <cellStyle name="Normal 28 4 7 13" xfId="12161"/>
    <cellStyle name="Normal 28 4 7 13 2" xfId="12162"/>
    <cellStyle name="Normal 28 4 7 14" xfId="12163"/>
    <cellStyle name="Normal 28 4 7 14 2" xfId="12164"/>
    <cellStyle name="Normal 28 4 7 15" xfId="12165"/>
    <cellStyle name="Normal 28 4 7 2" xfId="12166"/>
    <cellStyle name="Normal 28 4 7 2 2" xfId="12167"/>
    <cellStyle name="Normal 28 4 7 3" xfId="12168"/>
    <cellStyle name="Normal 28 4 7 3 2" xfId="12169"/>
    <cellStyle name="Normal 28 4 7 4" xfId="12170"/>
    <cellStyle name="Normal 28 4 7 4 2" xfId="12171"/>
    <cellStyle name="Normal 28 4 7 5" xfId="12172"/>
    <cellStyle name="Normal 28 4 7 5 2" xfId="12173"/>
    <cellStyle name="Normal 28 4 7 6" xfId="12174"/>
    <cellStyle name="Normal 28 4 7 6 2" xfId="12175"/>
    <cellStyle name="Normal 28 4 7 7" xfId="12176"/>
    <cellStyle name="Normal 28 4 7 7 2" xfId="12177"/>
    <cellStyle name="Normal 28 4 7 8" xfId="12178"/>
    <cellStyle name="Normal 28 4 7 8 2" xfId="12179"/>
    <cellStyle name="Normal 28 4 7 9" xfId="12180"/>
    <cellStyle name="Normal 28 4 7 9 2" xfId="12181"/>
    <cellStyle name="Normal 28 4 8" xfId="12182"/>
    <cellStyle name="Normal 28 4 8 10" xfId="12183"/>
    <cellStyle name="Normal 28 4 8 10 2" xfId="12184"/>
    <cellStyle name="Normal 28 4 8 11" xfId="12185"/>
    <cellStyle name="Normal 28 4 8 11 2" xfId="12186"/>
    <cellStyle name="Normal 28 4 8 12" xfId="12187"/>
    <cellStyle name="Normal 28 4 8 12 2" xfId="12188"/>
    <cellStyle name="Normal 28 4 8 13" xfId="12189"/>
    <cellStyle name="Normal 28 4 8 13 2" xfId="12190"/>
    <cellStyle name="Normal 28 4 8 14" xfId="12191"/>
    <cellStyle name="Normal 28 4 8 14 2" xfId="12192"/>
    <cellStyle name="Normal 28 4 8 15" xfId="12193"/>
    <cellStyle name="Normal 28 4 8 2" xfId="12194"/>
    <cellStyle name="Normal 28 4 8 2 2" xfId="12195"/>
    <cellStyle name="Normal 28 4 8 3" xfId="12196"/>
    <cellStyle name="Normal 28 4 8 3 2" xfId="12197"/>
    <cellStyle name="Normal 28 4 8 4" xfId="12198"/>
    <cellStyle name="Normal 28 4 8 4 2" xfId="12199"/>
    <cellStyle name="Normal 28 4 8 5" xfId="12200"/>
    <cellStyle name="Normal 28 4 8 5 2" xfId="12201"/>
    <cellStyle name="Normal 28 4 8 6" xfId="12202"/>
    <cellStyle name="Normal 28 4 8 6 2" xfId="12203"/>
    <cellStyle name="Normal 28 4 8 7" xfId="12204"/>
    <cellStyle name="Normal 28 4 8 7 2" xfId="12205"/>
    <cellStyle name="Normal 28 4 8 8" xfId="12206"/>
    <cellStyle name="Normal 28 4 8 8 2" xfId="12207"/>
    <cellStyle name="Normal 28 4 8 9" xfId="12208"/>
    <cellStyle name="Normal 28 4 8 9 2" xfId="12209"/>
    <cellStyle name="Normal 28 4 9" xfId="12210"/>
    <cellStyle name="Normal 28 4 9 10" xfId="12211"/>
    <cellStyle name="Normal 28 4 9 10 2" xfId="12212"/>
    <cellStyle name="Normal 28 4 9 11" xfId="12213"/>
    <cellStyle name="Normal 28 4 9 11 2" xfId="12214"/>
    <cellStyle name="Normal 28 4 9 12" xfId="12215"/>
    <cellStyle name="Normal 28 4 9 12 2" xfId="12216"/>
    <cellStyle name="Normal 28 4 9 13" xfId="12217"/>
    <cellStyle name="Normal 28 4 9 13 2" xfId="12218"/>
    <cellStyle name="Normal 28 4 9 14" xfId="12219"/>
    <cellStyle name="Normal 28 4 9 14 2" xfId="12220"/>
    <cellStyle name="Normal 28 4 9 15" xfId="12221"/>
    <cellStyle name="Normal 28 4 9 2" xfId="12222"/>
    <cellStyle name="Normal 28 4 9 2 2" xfId="12223"/>
    <cellStyle name="Normal 28 4 9 3" xfId="12224"/>
    <cellStyle name="Normal 28 4 9 3 2" xfId="12225"/>
    <cellStyle name="Normal 28 4 9 4" xfId="12226"/>
    <cellStyle name="Normal 28 4 9 4 2" xfId="12227"/>
    <cellStyle name="Normal 28 4 9 5" xfId="12228"/>
    <cellStyle name="Normal 28 4 9 5 2" xfId="12229"/>
    <cellStyle name="Normal 28 4 9 6" xfId="12230"/>
    <cellStyle name="Normal 28 4 9 6 2" xfId="12231"/>
    <cellStyle name="Normal 28 4 9 7" xfId="12232"/>
    <cellStyle name="Normal 28 4 9 7 2" xfId="12233"/>
    <cellStyle name="Normal 28 4 9 8" xfId="12234"/>
    <cellStyle name="Normal 28 4 9 8 2" xfId="12235"/>
    <cellStyle name="Normal 28 4 9 9" xfId="12236"/>
    <cellStyle name="Normal 28 4 9 9 2" xfId="12237"/>
    <cellStyle name="Normal 28 5" xfId="12238"/>
    <cellStyle name="Normal 28 6" xfId="12239"/>
    <cellStyle name="Normal 28 7" xfId="12240"/>
    <cellStyle name="Normal 29" xfId="12241"/>
    <cellStyle name="Normal 29 2" xfId="12242"/>
    <cellStyle name="Normal 29 2 2" xfId="12243"/>
    <cellStyle name="Normal 29 3" xfId="12244"/>
    <cellStyle name="Normal 29 4" xfId="12245"/>
    <cellStyle name="Normal 3" xfId="51"/>
    <cellStyle name="Normal 3 10" xfId="12246"/>
    <cellStyle name="Normal 3 10 10" xfId="12247"/>
    <cellStyle name="Normal 3 10 11" xfId="12248"/>
    <cellStyle name="Normal 3 10 11 10" xfId="12249"/>
    <cellStyle name="Normal 3 10 11 10 2" xfId="12250"/>
    <cellStyle name="Normal 3 10 11 11" xfId="12251"/>
    <cellStyle name="Normal 3 10 11 11 2" xfId="12252"/>
    <cellStyle name="Normal 3 10 11 12" xfId="12253"/>
    <cellStyle name="Normal 3 10 11 12 2" xfId="12254"/>
    <cellStyle name="Normal 3 10 11 13" xfId="12255"/>
    <cellStyle name="Normal 3 10 11 13 2" xfId="12256"/>
    <cellStyle name="Normal 3 10 11 14" xfId="12257"/>
    <cellStyle name="Normal 3 10 11 14 2" xfId="12258"/>
    <cellStyle name="Normal 3 10 11 15" xfId="12259"/>
    <cellStyle name="Normal 3 10 11 15 2" xfId="12260"/>
    <cellStyle name="Normal 3 10 11 16" xfId="12261"/>
    <cellStyle name="Normal 3 10 11 16 2" xfId="12262"/>
    <cellStyle name="Normal 3 10 11 17" xfId="12263"/>
    <cellStyle name="Normal 3 10 11 17 2" xfId="12264"/>
    <cellStyle name="Normal 3 10 11 18" xfId="12265"/>
    <cellStyle name="Normal 3 10 11 2" xfId="12266"/>
    <cellStyle name="Normal 3 10 11 3" xfId="12267"/>
    <cellStyle name="Normal 3 10 11 4" xfId="12268"/>
    <cellStyle name="Normal 3 10 11 5" xfId="12269"/>
    <cellStyle name="Normal 3 10 11 5 2" xfId="12270"/>
    <cellStyle name="Normal 3 10 11 6" xfId="12271"/>
    <cellStyle name="Normal 3 10 11 6 2" xfId="12272"/>
    <cellStyle name="Normal 3 10 11 7" xfId="12273"/>
    <cellStyle name="Normal 3 10 11 7 2" xfId="12274"/>
    <cellStyle name="Normal 3 10 11 8" xfId="12275"/>
    <cellStyle name="Normal 3 10 11 8 2" xfId="12276"/>
    <cellStyle name="Normal 3 10 11 9" xfId="12277"/>
    <cellStyle name="Normal 3 10 11 9 2" xfId="12278"/>
    <cellStyle name="Normal 3 10 12" xfId="12279"/>
    <cellStyle name="Normal 3 10 13" xfId="12280"/>
    <cellStyle name="Normal 3 10 14" xfId="12281"/>
    <cellStyle name="Normal 3 10 14 10" xfId="12282"/>
    <cellStyle name="Normal 3 10 14 10 2" xfId="12283"/>
    <cellStyle name="Normal 3 10 14 11" xfId="12284"/>
    <cellStyle name="Normal 3 10 14 11 2" xfId="12285"/>
    <cellStyle name="Normal 3 10 14 12" xfId="12286"/>
    <cellStyle name="Normal 3 10 14 12 2" xfId="12287"/>
    <cellStyle name="Normal 3 10 14 13" xfId="12288"/>
    <cellStyle name="Normal 3 10 14 13 2" xfId="12289"/>
    <cellStyle name="Normal 3 10 14 14" xfId="12290"/>
    <cellStyle name="Normal 3 10 14 14 2" xfId="12291"/>
    <cellStyle name="Normal 3 10 14 15" xfId="12292"/>
    <cellStyle name="Normal 3 10 14 15 2" xfId="12293"/>
    <cellStyle name="Normal 3 10 14 16" xfId="12294"/>
    <cellStyle name="Normal 3 10 14 2" xfId="12295"/>
    <cellStyle name="Normal 3 10 14 2 10" xfId="12296"/>
    <cellStyle name="Normal 3 10 14 2 10 2" xfId="12297"/>
    <cellStyle name="Normal 3 10 14 2 11" xfId="12298"/>
    <cellStyle name="Normal 3 10 14 2 11 2" xfId="12299"/>
    <cellStyle name="Normal 3 10 14 2 12" xfId="12300"/>
    <cellStyle name="Normal 3 10 14 2 12 2" xfId="12301"/>
    <cellStyle name="Normal 3 10 14 2 13" xfId="12302"/>
    <cellStyle name="Normal 3 10 14 2 13 2" xfId="12303"/>
    <cellStyle name="Normal 3 10 14 2 14" xfId="12304"/>
    <cellStyle name="Normal 3 10 14 2 14 2" xfId="12305"/>
    <cellStyle name="Normal 3 10 14 2 15" xfId="12306"/>
    <cellStyle name="Normal 3 10 14 2 2" xfId="12307"/>
    <cellStyle name="Normal 3 10 14 2 2 2" xfId="12308"/>
    <cellStyle name="Normal 3 10 14 2 3" xfId="12309"/>
    <cellStyle name="Normal 3 10 14 2 3 2" xfId="12310"/>
    <cellStyle name="Normal 3 10 14 2 4" xfId="12311"/>
    <cellStyle name="Normal 3 10 14 2 4 2" xfId="12312"/>
    <cellStyle name="Normal 3 10 14 2 5" xfId="12313"/>
    <cellStyle name="Normal 3 10 14 2 5 2" xfId="12314"/>
    <cellStyle name="Normal 3 10 14 2 6" xfId="12315"/>
    <cellStyle name="Normal 3 10 14 2 6 2" xfId="12316"/>
    <cellStyle name="Normal 3 10 14 2 7" xfId="12317"/>
    <cellStyle name="Normal 3 10 14 2 7 2" xfId="12318"/>
    <cellStyle name="Normal 3 10 14 2 8" xfId="12319"/>
    <cellStyle name="Normal 3 10 14 2 8 2" xfId="12320"/>
    <cellStyle name="Normal 3 10 14 2 9" xfId="12321"/>
    <cellStyle name="Normal 3 10 14 2 9 2" xfId="12322"/>
    <cellStyle name="Normal 3 10 14 3" xfId="12323"/>
    <cellStyle name="Normal 3 10 14 3 2" xfId="12324"/>
    <cellStyle name="Normal 3 10 14 4" xfId="12325"/>
    <cellStyle name="Normal 3 10 14 4 2" xfId="12326"/>
    <cellStyle name="Normal 3 10 14 5" xfId="12327"/>
    <cellStyle name="Normal 3 10 14 5 2" xfId="12328"/>
    <cellStyle name="Normal 3 10 14 6" xfId="12329"/>
    <cellStyle name="Normal 3 10 14 6 2" xfId="12330"/>
    <cellStyle name="Normal 3 10 14 7" xfId="12331"/>
    <cellStyle name="Normal 3 10 14 7 2" xfId="12332"/>
    <cellStyle name="Normal 3 10 14 8" xfId="12333"/>
    <cellStyle name="Normal 3 10 14 8 2" xfId="12334"/>
    <cellStyle name="Normal 3 10 14 9" xfId="12335"/>
    <cellStyle name="Normal 3 10 14 9 2" xfId="12336"/>
    <cellStyle name="Normal 3 10 15" xfId="12337"/>
    <cellStyle name="Normal 3 10 15 10" xfId="12338"/>
    <cellStyle name="Normal 3 10 15 10 2" xfId="12339"/>
    <cellStyle name="Normal 3 10 15 11" xfId="12340"/>
    <cellStyle name="Normal 3 10 15 11 2" xfId="12341"/>
    <cellStyle name="Normal 3 10 15 12" xfId="12342"/>
    <cellStyle name="Normal 3 10 15 12 2" xfId="12343"/>
    <cellStyle name="Normal 3 10 15 13" xfId="12344"/>
    <cellStyle name="Normal 3 10 15 13 2" xfId="12345"/>
    <cellStyle name="Normal 3 10 15 14" xfId="12346"/>
    <cellStyle name="Normal 3 10 15 14 2" xfId="12347"/>
    <cellStyle name="Normal 3 10 15 15" xfId="12348"/>
    <cellStyle name="Normal 3 10 15 15 2" xfId="12349"/>
    <cellStyle name="Normal 3 10 15 16" xfId="12350"/>
    <cellStyle name="Normal 3 10 15 2" xfId="12351"/>
    <cellStyle name="Normal 3 10 15 2 10" xfId="12352"/>
    <cellStyle name="Normal 3 10 15 2 10 2" xfId="12353"/>
    <cellStyle name="Normal 3 10 15 2 11" xfId="12354"/>
    <cellStyle name="Normal 3 10 15 2 11 2" xfId="12355"/>
    <cellStyle name="Normal 3 10 15 2 12" xfId="12356"/>
    <cellStyle name="Normal 3 10 15 2 12 2" xfId="12357"/>
    <cellStyle name="Normal 3 10 15 2 13" xfId="12358"/>
    <cellStyle name="Normal 3 10 15 2 13 2" xfId="12359"/>
    <cellStyle name="Normal 3 10 15 2 14" xfId="12360"/>
    <cellStyle name="Normal 3 10 15 2 14 2" xfId="12361"/>
    <cellStyle name="Normal 3 10 15 2 15" xfId="12362"/>
    <cellStyle name="Normal 3 10 15 2 2" xfId="12363"/>
    <cellStyle name="Normal 3 10 15 2 2 2" xfId="12364"/>
    <cellStyle name="Normal 3 10 15 2 3" xfId="12365"/>
    <cellStyle name="Normal 3 10 15 2 3 2" xfId="12366"/>
    <cellStyle name="Normal 3 10 15 2 4" xfId="12367"/>
    <cellStyle name="Normal 3 10 15 2 4 2" xfId="12368"/>
    <cellStyle name="Normal 3 10 15 2 5" xfId="12369"/>
    <cellStyle name="Normal 3 10 15 2 5 2" xfId="12370"/>
    <cellStyle name="Normal 3 10 15 2 6" xfId="12371"/>
    <cellStyle name="Normal 3 10 15 2 6 2" xfId="12372"/>
    <cellStyle name="Normal 3 10 15 2 7" xfId="12373"/>
    <cellStyle name="Normal 3 10 15 2 7 2" xfId="12374"/>
    <cellStyle name="Normal 3 10 15 2 8" xfId="12375"/>
    <cellStyle name="Normal 3 10 15 2 8 2" xfId="12376"/>
    <cellStyle name="Normal 3 10 15 2 9" xfId="12377"/>
    <cellStyle name="Normal 3 10 15 2 9 2" xfId="12378"/>
    <cellStyle name="Normal 3 10 15 3" xfId="12379"/>
    <cellStyle name="Normal 3 10 15 3 2" xfId="12380"/>
    <cellStyle name="Normal 3 10 15 4" xfId="12381"/>
    <cellStyle name="Normal 3 10 15 4 2" xfId="12382"/>
    <cellStyle name="Normal 3 10 15 5" xfId="12383"/>
    <cellStyle name="Normal 3 10 15 5 2" xfId="12384"/>
    <cellStyle name="Normal 3 10 15 6" xfId="12385"/>
    <cellStyle name="Normal 3 10 15 6 2" xfId="12386"/>
    <cellStyle name="Normal 3 10 15 7" xfId="12387"/>
    <cellStyle name="Normal 3 10 15 7 2" xfId="12388"/>
    <cellStyle name="Normal 3 10 15 8" xfId="12389"/>
    <cellStyle name="Normal 3 10 15 8 2" xfId="12390"/>
    <cellStyle name="Normal 3 10 15 9" xfId="12391"/>
    <cellStyle name="Normal 3 10 15 9 2" xfId="12392"/>
    <cellStyle name="Normal 3 10 16" xfId="12393"/>
    <cellStyle name="Normal 3 10 16 10" xfId="12394"/>
    <cellStyle name="Normal 3 10 16 10 2" xfId="12395"/>
    <cellStyle name="Normal 3 10 16 11" xfId="12396"/>
    <cellStyle name="Normal 3 10 16 11 2" xfId="12397"/>
    <cellStyle name="Normal 3 10 16 12" xfId="12398"/>
    <cellStyle name="Normal 3 10 16 12 2" xfId="12399"/>
    <cellStyle name="Normal 3 10 16 13" xfId="12400"/>
    <cellStyle name="Normal 3 10 16 13 2" xfId="12401"/>
    <cellStyle name="Normal 3 10 16 14" xfId="12402"/>
    <cellStyle name="Normal 3 10 16 14 2" xfId="12403"/>
    <cellStyle name="Normal 3 10 16 15" xfId="12404"/>
    <cellStyle name="Normal 3 10 16 15 2" xfId="12405"/>
    <cellStyle name="Normal 3 10 16 16" xfId="12406"/>
    <cellStyle name="Normal 3 10 16 2" xfId="12407"/>
    <cellStyle name="Normal 3 10 16 2 10" xfId="12408"/>
    <cellStyle name="Normal 3 10 16 2 10 2" xfId="12409"/>
    <cellStyle name="Normal 3 10 16 2 11" xfId="12410"/>
    <cellStyle name="Normal 3 10 16 2 11 2" xfId="12411"/>
    <cellStyle name="Normal 3 10 16 2 12" xfId="12412"/>
    <cellStyle name="Normal 3 10 16 2 12 2" xfId="12413"/>
    <cellStyle name="Normal 3 10 16 2 13" xfId="12414"/>
    <cellStyle name="Normal 3 10 16 2 13 2" xfId="12415"/>
    <cellStyle name="Normal 3 10 16 2 14" xfId="12416"/>
    <cellStyle name="Normal 3 10 16 2 14 2" xfId="12417"/>
    <cellStyle name="Normal 3 10 16 2 15" xfId="12418"/>
    <cellStyle name="Normal 3 10 16 2 2" xfId="12419"/>
    <cellStyle name="Normal 3 10 16 2 2 2" xfId="12420"/>
    <cellStyle name="Normal 3 10 16 2 3" xfId="12421"/>
    <cellStyle name="Normal 3 10 16 2 3 2" xfId="12422"/>
    <cellStyle name="Normal 3 10 16 2 4" xfId="12423"/>
    <cellStyle name="Normal 3 10 16 2 4 2" xfId="12424"/>
    <cellStyle name="Normal 3 10 16 2 5" xfId="12425"/>
    <cellStyle name="Normal 3 10 16 2 5 2" xfId="12426"/>
    <cellStyle name="Normal 3 10 16 2 6" xfId="12427"/>
    <cellStyle name="Normal 3 10 16 2 6 2" xfId="12428"/>
    <cellStyle name="Normal 3 10 16 2 7" xfId="12429"/>
    <cellStyle name="Normal 3 10 16 2 7 2" xfId="12430"/>
    <cellStyle name="Normal 3 10 16 2 8" xfId="12431"/>
    <cellStyle name="Normal 3 10 16 2 8 2" xfId="12432"/>
    <cellStyle name="Normal 3 10 16 2 9" xfId="12433"/>
    <cellStyle name="Normal 3 10 16 2 9 2" xfId="12434"/>
    <cellStyle name="Normal 3 10 16 3" xfId="12435"/>
    <cellStyle name="Normal 3 10 16 3 2" xfId="12436"/>
    <cellStyle name="Normal 3 10 16 4" xfId="12437"/>
    <cellStyle name="Normal 3 10 16 4 2" xfId="12438"/>
    <cellStyle name="Normal 3 10 16 5" xfId="12439"/>
    <cellStyle name="Normal 3 10 16 5 2" xfId="12440"/>
    <cellStyle name="Normal 3 10 16 6" xfId="12441"/>
    <cellStyle name="Normal 3 10 16 6 2" xfId="12442"/>
    <cellStyle name="Normal 3 10 16 7" xfId="12443"/>
    <cellStyle name="Normal 3 10 16 7 2" xfId="12444"/>
    <cellStyle name="Normal 3 10 16 8" xfId="12445"/>
    <cellStyle name="Normal 3 10 16 8 2" xfId="12446"/>
    <cellStyle name="Normal 3 10 16 9" xfId="12447"/>
    <cellStyle name="Normal 3 10 16 9 2" xfId="12448"/>
    <cellStyle name="Normal 3 10 17" xfId="12449"/>
    <cellStyle name="Normal 3 10 17 10" xfId="12450"/>
    <cellStyle name="Normal 3 10 17 10 2" xfId="12451"/>
    <cellStyle name="Normal 3 10 17 11" xfId="12452"/>
    <cellStyle name="Normal 3 10 17 11 2" xfId="12453"/>
    <cellStyle name="Normal 3 10 17 12" xfId="12454"/>
    <cellStyle name="Normal 3 10 17 12 2" xfId="12455"/>
    <cellStyle name="Normal 3 10 17 13" xfId="12456"/>
    <cellStyle name="Normal 3 10 17 13 2" xfId="12457"/>
    <cellStyle name="Normal 3 10 17 14" xfId="12458"/>
    <cellStyle name="Normal 3 10 17 14 2" xfId="12459"/>
    <cellStyle name="Normal 3 10 17 15" xfId="12460"/>
    <cellStyle name="Normal 3 10 17 2" xfId="12461"/>
    <cellStyle name="Normal 3 10 17 2 2" xfId="12462"/>
    <cellStyle name="Normal 3 10 17 3" xfId="12463"/>
    <cellStyle name="Normal 3 10 17 3 2" xfId="12464"/>
    <cellStyle name="Normal 3 10 17 4" xfId="12465"/>
    <cellStyle name="Normal 3 10 17 4 2" xfId="12466"/>
    <cellStyle name="Normal 3 10 17 5" xfId="12467"/>
    <cellStyle name="Normal 3 10 17 5 2" xfId="12468"/>
    <cellStyle name="Normal 3 10 17 6" xfId="12469"/>
    <cellStyle name="Normal 3 10 17 6 2" xfId="12470"/>
    <cellStyle name="Normal 3 10 17 7" xfId="12471"/>
    <cellStyle name="Normal 3 10 17 7 2" xfId="12472"/>
    <cellStyle name="Normal 3 10 17 8" xfId="12473"/>
    <cellStyle name="Normal 3 10 17 8 2" xfId="12474"/>
    <cellStyle name="Normal 3 10 17 9" xfId="12475"/>
    <cellStyle name="Normal 3 10 17 9 2" xfId="12476"/>
    <cellStyle name="Normal 3 10 18" xfId="12477"/>
    <cellStyle name="Normal 3 10 18 10" xfId="12478"/>
    <cellStyle name="Normal 3 10 18 10 2" xfId="12479"/>
    <cellStyle name="Normal 3 10 18 11" xfId="12480"/>
    <cellStyle name="Normal 3 10 18 11 2" xfId="12481"/>
    <cellStyle name="Normal 3 10 18 12" xfId="12482"/>
    <cellStyle name="Normal 3 10 18 12 2" xfId="12483"/>
    <cellStyle name="Normal 3 10 18 13" xfId="12484"/>
    <cellStyle name="Normal 3 10 18 13 2" xfId="12485"/>
    <cellStyle name="Normal 3 10 18 14" xfId="12486"/>
    <cellStyle name="Normal 3 10 18 14 2" xfId="12487"/>
    <cellStyle name="Normal 3 10 18 15" xfId="12488"/>
    <cellStyle name="Normal 3 10 18 2" xfId="12489"/>
    <cellStyle name="Normal 3 10 18 2 2" xfId="12490"/>
    <cellStyle name="Normal 3 10 18 3" xfId="12491"/>
    <cellStyle name="Normal 3 10 18 3 2" xfId="12492"/>
    <cellStyle name="Normal 3 10 18 4" xfId="12493"/>
    <cellStyle name="Normal 3 10 18 4 2" xfId="12494"/>
    <cellStyle name="Normal 3 10 18 5" xfId="12495"/>
    <cellStyle name="Normal 3 10 18 5 2" xfId="12496"/>
    <cellStyle name="Normal 3 10 18 6" xfId="12497"/>
    <cellStyle name="Normal 3 10 18 6 2" xfId="12498"/>
    <cellStyle name="Normal 3 10 18 7" xfId="12499"/>
    <cellStyle name="Normal 3 10 18 7 2" xfId="12500"/>
    <cellStyle name="Normal 3 10 18 8" xfId="12501"/>
    <cellStyle name="Normal 3 10 18 8 2" xfId="12502"/>
    <cellStyle name="Normal 3 10 18 9" xfId="12503"/>
    <cellStyle name="Normal 3 10 18 9 2" xfId="12504"/>
    <cellStyle name="Normal 3 10 19" xfId="12505"/>
    <cellStyle name="Normal 3 10 19 10" xfId="12506"/>
    <cellStyle name="Normal 3 10 19 10 2" xfId="12507"/>
    <cellStyle name="Normal 3 10 19 11" xfId="12508"/>
    <cellStyle name="Normal 3 10 19 11 2" xfId="12509"/>
    <cellStyle name="Normal 3 10 19 12" xfId="12510"/>
    <cellStyle name="Normal 3 10 19 12 2" xfId="12511"/>
    <cellStyle name="Normal 3 10 19 13" xfId="12512"/>
    <cellStyle name="Normal 3 10 19 13 2" xfId="12513"/>
    <cellStyle name="Normal 3 10 19 14" xfId="12514"/>
    <cellStyle name="Normal 3 10 19 14 2" xfId="12515"/>
    <cellStyle name="Normal 3 10 19 15" xfId="12516"/>
    <cellStyle name="Normal 3 10 19 2" xfId="12517"/>
    <cellStyle name="Normal 3 10 19 2 2" xfId="12518"/>
    <cellStyle name="Normal 3 10 19 3" xfId="12519"/>
    <cellStyle name="Normal 3 10 19 3 2" xfId="12520"/>
    <cellStyle name="Normal 3 10 19 4" xfId="12521"/>
    <cellStyle name="Normal 3 10 19 4 2" xfId="12522"/>
    <cellStyle name="Normal 3 10 19 5" xfId="12523"/>
    <cellStyle name="Normal 3 10 19 5 2" xfId="12524"/>
    <cellStyle name="Normal 3 10 19 6" xfId="12525"/>
    <cellStyle name="Normal 3 10 19 6 2" xfId="12526"/>
    <cellStyle name="Normal 3 10 19 7" xfId="12527"/>
    <cellStyle name="Normal 3 10 19 7 2" xfId="12528"/>
    <cellStyle name="Normal 3 10 19 8" xfId="12529"/>
    <cellStyle name="Normal 3 10 19 8 2" xfId="12530"/>
    <cellStyle name="Normal 3 10 19 9" xfId="12531"/>
    <cellStyle name="Normal 3 10 19 9 2" xfId="12532"/>
    <cellStyle name="Normal 3 10 2" xfId="12533"/>
    <cellStyle name="Normal 3 10 20" xfId="12534"/>
    <cellStyle name="Normal 3 10 20 10" xfId="12535"/>
    <cellStyle name="Normal 3 10 20 10 2" xfId="12536"/>
    <cellStyle name="Normal 3 10 20 11" xfId="12537"/>
    <cellStyle name="Normal 3 10 20 11 2" xfId="12538"/>
    <cellStyle name="Normal 3 10 20 12" xfId="12539"/>
    <cellStyle name="Normal 3 10 20 12 2" xfId="12540"/>
    <cellStyle name="Normal 3 10 20 13" xfId="12541"/>
    <cellStyle name="Normal 3 10 20 13 2" xfId="12542"/>
    <cellStyle name="Normal 3 10 20 14" xfId="12543"/>
    <cellStyle name="Normal 3 10 20 14 2" xfId="12544"/>
    <cellStyle name="Normal 3 10 20 15" xfId="12545"/>
    <cellStyle name="Normal 3 10 20 2" xfId="12546"/>
    <cellStyle name="Normal 3 10 20 2 2" xfId="12547"/>
    <cellStyle name="Normal 3 10 20 3" xfId="12548"/>
    <cellStyle name="Normal 3 10 20 3 2" xfId="12549"/>
    <cellStyle name="Normal 3 10 20 4" xfId="12550"/>
    <cellStyle name="Normal 3 10 20 4 2" xfId="12551"/>
    <cellStyle name="Normal 3 10 20 5" xfId="12552"/>
    <cellStyle name="Normal 3 10 20 5 2" xfId="12553"/>
    <cellStyle name="Normal 3 10 20 6" xfId="12554"/>
    <cellStyle name="Normal 3 10 20 6 2" xfId="12555"/>
    <cellStyle name="Normal 3 10 20 7" xfId="12556"/>
    <cellStyle name="Normal 3 10 20 7 2" xfId="12557"/>
    <cellStyle name="Normal 3 10 20 8" xfId="12558"/>
    <cellStyle name="Normal 3 10 20 8 2" xfId="12559"/>
    <cellStyle name="Normal 3 10 20 9" xfId="12560"/>
    <cellStyle name="Normal 3 10 20 9 2" xfId="12561"/>
    <cellStyle name="Normal 3 10 21" xfId="12562"/>
    <cellStyle name="Normal 3 10 21 10" xfId="12563"/>
    <cellStyle name="Normal 3 10 21 10 2" xfId="12564"/>
    <cellStyle name="Normal 3 10 21 11" xfId="12565"/>
    <cellStyle name="Normal 3 10 21 11 2" xfId="12566"/>
    <cellStyle name="Normal 3 10 21 12" xfId="12567"/>
    <cellStyle name="Normal 3 10 21 12 2" xfId="12568"/>
    <cellStyle name="Normal 3 10 21 13" xfId="12569"/>
    <cellStyle name="Normal 3 10 21 13 2" xfId="12570"/>
    <cellStyle name="Normal 3 10 21 14" xfId="12571"/>
    <cellStyle name="Normal 3 10 21 14 2" xfId="12572"/>
    <cellStyle name="Normal 3 10 21 15" xfId="12573"/>
    <cellStyle name="Normal 3 10 21 2" xfId="12574"/>
    <cellStyle name="Normal 3 10 21 2 2" xfId="12575"/>
    <cellStyle name="Normal 3 10 21 3" xfId="12576"/>
    <cellStyle name="Normal 3 10 21 3 2" xfId="12577"/>
    <cellStyle name="Normal 3 10 21 4" xfId="12578"/>
    <cellStyle name="Normal 3 10 21 4 2" xfId="12579"/>
    <cellStyle name="Normal 3 10 21 5" xfId="12580"/>
    <cellStyle name="Normal 3 10 21 5 2" xfId="12581"/>
    <cellStyle name="Normal 3 10 21 6" xfId="12582"/>
    <cellStyle name="Normal 3 10 21 6 2" xfId="12583"/>
    <cellStyle name="Normal 3 10 21 7" xfId="12584"/>
    <cellStyle name="Normal 3 10 21 7 2" xfId="12585"/>
    <cellStyle name="Normal 3 10 21 8" xfId="12586"/>
    <cellStyle name="Normal 3 10 21 8 2" xfId="12587"/>
    <cellStyle name="Normal 3 10 21 9" xfId="12588"/>
    <cellStyle name="Normal 3 10 21 9 2" xfId="12589"/>
    <cellStyle name="Normal 3 10 22" xfId="12590"/>
    <cellStyle name="Normal 3 10 22 10" xfId="12591"/>
    <cellStyle name="Normal 3 10 22 10 2" xfId="12592"/>
    <cellStyle name="Normal 3 10 22 11" xfId="12593"/>
    <cellStyle name="Normal 3 10 22 11 2" xfId="12594"/>
    <cellStyle name="Normal 3 10 22 12" xfId="12595"/>
    <cellStyle name="Normal 3 10 22 12 2" xfId="12596"/>
    <cellStyle name="Normal 3 10 22 13" xfId="12597"/>
    <cellStyle name="Normal 3 10 22 13 2" xfId="12598"/>
    <cellStyle name="Normal 3 10 22 14" xfId="12599"/>
    <cellStyle name="Normal 3 10 22 14 2" xfId="12600"/>
    <cellStyle name="Normal 3 10 22 15" xfId="12601"/>
    <cellStyle name="Normal 3 10 22 2" xfId="12602"/>
    <cellStyle name="Normal 3 10 22 2 2" xfId="12603"/>
    <cellStyle name="Normal 3 10 22 3" xfId="12604"/>
    <cellStyle name="Normal 3 10 22 3 2" xfId="12605"/>
    <cellStyle name="Normal 3 10 22 4" xfId="12606"/>
    <cellStyle name="Normal 3 10 22 4 2" xfId="12607"/>
    <cellStyle name="Normal 3 10 22 5" xfId="12608"/>
    <cellStyle name="Normal 3 10 22 5 2" xfId="12609"/>
    <cellStyle name="Normal 3 10 22 6" xfId="12610"/>
    <cellStyle name="Normal 3 10 22 6 2" xfId="12611"/>
    <cellStyle name="Normal 3 10 22 7" xfId="12612"/>
    <cellStyle name="Normal 3 10 22 7 2" xfId="12613"/>
    <cellStyle name="Normal 3 10 22 8" xfId="12614"/>
    <cellStyle name="Normal 3 10 22 8 2" xfId="12615"/>
    <cellStyle name="Normal 3 10 22 9" xfId="12616"/>
    <cellStyle name="Normal 3 10 22 9 2" xfId="12617"/>
    <cellStyle name="Normal 3 10 23" xfId="12618"/>
    <cellStyle name="Normal 3 10 24" xfId="12619"/>
    <cellStyle name="Normal 3 10 25" xfId="12620"/>
    <cellStyle name="Normal 3 10 25 10" xfId="12621"/>
    <cellStyle name="Normal 3 10 25 10 2" xfId="12622"/>
    <cellStyle name="Normal 3 10 25 11" xfId="12623"/>
    <cellStyle name="Normal 3 10 25 11 2" xfId="12624"/>
    <cellStyle name="Normal 3 10 25 12" xfId="12625"/>
    <cellStyle name="Normal 3 10 25 12 2" xfId="12626"/>
    <cellStyle name="Normal 3 10 25 13" xfId="12627"/>
    <cellStyle name="Normal 3 10 25 13 2" xfId="12628"/>
    <cellStyle name="Normal 3 10 25 14" xfId="12629"/>
    <cellStyle name="Normal 3 10 25 14 2" xfId="12630"/>
    <cellStyle name="Normal 3 10 25 15" xfId="12631"/>
    <cellStyle name="Normal 3 10 25 2" xfId="12632"/>
    <cellStyle name="Normal 3 10 25 2 2" xfId="12633"/>
    <cellStyle name="Normal 3 10 25 3" xfId="12634"/>
    <cellStyle name="Normal 3 10 25 3 2" xfId="12635"/>
    <cellStyle name="Normal 3 10 25 4" xfId="12636"/>
    <cellStyle name="Normal 3 10 25 4 2" xfId="12637"/>
    <cellStyle name="Normal 3 10 25 5" xfId="12638"/>
    <cellStyle name="Normal 3 10 25 5 2" xfId="12639"/>
    <cellStyle name="Normal 3 10 25 6" xfId="12640"/>
    <cellStyle name="Normal 3 10 25 6 2" xfId="12641"/>
    <cellStyle name="Normal 3 10 25 7" xfId="12642"/>
    <cellStyle name="Normal 3 10 25 7 2" xfId="12643"/>
    <cellStyle name="Normal 3 10 25 8" xfId="12644"/>
    <cellStyle name="Normal 3 10 25 8 2" xfId="12645"/>
    <cellStyle name="Normal 3 10 25 9" xfId="12646"/>
    <cellStyle name="Normal 3 10 25 9 2" xfId="12647"/>
    <cellStyle name="Normal 3 10 26" xfId="12648"/>
    <cellStyle name="Normal 3 10 26 10" xfId="12649"/>
    <cellStyle name="Normal 3 10 26 10 2" xfId="12650"/>
    <cellStyle name="Normal 3 10 26 11" xfId="12651"/>
    <cellStyle name="Normal 3 10 26 11 2" xfId="12652"/>
    <cellStyle name="Normal 3 10 26 12" xfId="12653"/>
    <cellStyle name="Normal 3 10 26 12 2" xfId="12654"/>
    <cellStyle name="Normal 3 10 26 13" xfId="12655"/>
    <cellStyle name="Normal 3 10 26 13 2" xfId="12656"/>
    <cellStyle name="Normal 3 10 26 14" xfId="12657"/>
    <cellStyle name="Normal 3 10 26 14 2" xfId="12658"/>
    <cellStyle name="Normal 3 10 26 15" xfId="12659"/>
    <cellStyle name="Normal 3 10 26 2" xfId="12660"/>
    <cellStyle name="Normal 3 10 26 2 2" xfId="12661"/>
    <cellStyle name="Normal 3 10 26 3" xfId="12662"/>
    <cellStyle name="Normal 3 10 26 3 2" xfId="12663"/>
    <cellStyle name="Normal 3 10 26 4" xfId="12664"/>
    <cellStyle name="Normal 3 10 26 4 2" xfId="12665"/>
    <cellStyle name="Normal 3 10 26 5" xfId="12666"/>
    <cellStyle name="Normal 3 10 26 5 2" xfId="12667"/>
    <cellStyle name="Normal 3 10 26 6" xfId="12668"/>
    <cellStyle name="Normal 3 10 26 6 2" xfId="12669"/>
    <cellStyle name="Normal 3 10 26 7" xfId="12670"/>
    <cellStyle name="Normal 3 10 26 7 2" xfId="12671"/>
    <cellStyle name="Normal 3 10 26 8" xfId="12672"/>
    <cellStyle name="Normal 3 10 26 8 2" xfId="12673"/>
    <cellStyle name="Normal 3 10 26 9" xfId="12674"/>
    <cellStyle name="Normal 3 10 26 9 2" xfId="12675"/>
    <cellStyle name="Normal 3 10 3" xfId="12676"/>
    <cellStyle name="Normal 3 10 4" xfId="12677"/>
    <cellStyle name="Normal 3 10 5" xfId="12678"/>
    <cellStyle name="Normal 3 10 6" xfId="12679"/>
    <cellStyle name="Normal 3 10 7" xfId="12680"/>
    <cellStyle name="Normal 3 10 8" xfId="12681"/>
    <cellStyle name="Normal 3 10 9" xfId="12682"/>
    <cellStyle name="Normal 3 11" xfId="12683"/>
    <cellStyle name="Normal 3 11 10" xfId="12684"/>
    <cellStyle name="Normal 3 11 11" xfId="12685"/>
    <cellStyle name="Normal 3 11 11 10" xfId="12686"/>
    <cellStyle name="Normal 3 11 11 10 2" xfId="12687"/>
    <cellStyle name="Normal 3 11 11 11" xfId="12688"/>
    <cellStyle name="Normal 3 11 11 11 2" xfId="12689"/>
    <cellStyle name="Normal 3 11 11 12" xfId="12690"/>
    <cellStyle name="Normal 3 11 11 12 2" xfId="12691"/>
    <cellStyle name="Normal 3 11 11 13" xfId="12692"/>
    <cellStyle name="Normal 3 11 11 13 2" xfId="12693"/>
    <cellStyle name="Normal 3 11 11 14" xfId="12694"/>
    <cellStyle name="Normal 3 11 11 14 2" xfId="12695"/>
    <cellStyle name="Normal 3 11 11 15" xfId="12696"/>
    <cellStyle name="Normal 3 11 11 15 2" xfId="12697"/>
    <cellStyle name="Normal 3 11 11 16" xfId="12698"/>
    <cellStyle name="Normal 3 11 11 16 2" xfId="12699"/>
    <cellStyle name="Normal 3 11 11 17" xfId="12700"/>
    <cellStyle name="Normal 3 11 11 17 2" xfId="12701"/>
    <cellStyle name="Normal 3 11 11 18" xfId="12702"/>
    <cellStyle name="Normal 3 11 11 2" xfId="12703"/>
    <cellStyle name="Normal 3 11 11 3" xfId="12704"/>
    <cellStyle name="Normal 3 11 11 4" xfId="12705"/>
    <cellStyle name="Normal 3 11 11 5" xfId="12706"/>
    <cellStyle name="Normal 3 11 11 5 2" xfId="12707"/>
    <cellStyle name="Normal 3 11 11 6" xfId="12708"/>
    <cellStyle name="Normal 3 11 11 6 2" xfId="12709"/>
    <cellStyle name="Normal 3 11 11 7" xfId="12710"/>
    <cellStyle name="Normal 3 11 11 7 2" xfId="12711"/>
    <cellStyle name="Normal 3 11 11 8" xfId="12712"/>
    <cellStyle name="Normal 3 11 11 8 2" xfId="12713"/>
    <cellStyle name="Normal 3 11 11 9" xfId="12714"/>
    <cellStyle name="Normal 3 11 11 9 2" xfId="12715"/>
    <cellStyle name="Normal 3 11 12" xfId="12716"/>
    <cellStyle name="Normal 3 11 13" xfId="12717"/>
    <cellStyle name="Normal 3 11 14" xfId="12718"/>
    <cellStyle name="Normal 3 11 14 10" xfId="12719"/>
    <cellStyle name="Normal 3 11 14 10 2" xfId="12720"/>
    <cellStyle name="Normal 3 11 14 11" xfId="12721"/>
    <cellStyle name="Normal 3 11 14 11 2" xfId="12722"/>
    <cellStyle name="Normal 3 11 14 12" xfId="12723"/>
    <cellStyle name="Normal 3 11 14 12 2" xfId="12724"/>
    <cellStyle name="Normal 3 11 14 13" xfId="12725"/>
    <cellStyle name="Normal 3 11 14 13 2" xfId="12726"/>
    <cellStyle name="Normal 3 11 14 14" xfId="12727"/>
    <cellStyle name="Normal 3 11 14 14 2" xfId="12728"/>
    <cellStyle name="Normal 3 11 14 15" xfId="12729"/>
    <cellStyle name="Normal 3 11 14 15 2" xfId="12730"/>
    <cellStyle name="Normal 3 11 14 16" xfId="12731"/>
    <cellStyle name="Normal 3 11 14 2" xfId="12732"/>
    <cellStyle name="Normal 3 11 14 2 10" xfId="12733"/>
    <cellStyle name="Normal 3 11 14 2 10 2" xfId="12734"/>
    <cellStyle name="Normal 3 11 14 2 11" xfId="12735"/>
    <cellStyle name="Normal 3 11 14 2 11 2" xfId="12736"/>
    <cellStyle name="Normal 3 11 14 2 12" xfId="12737"/>
    <cellStyle name="Normal 3 11 14 2 12 2" xfId="12738"/>
    <cellStyle name="Normal 3 11 14 2 13" xfId="12739"/>
    <cellStyle name="Normal 3 11 14 2 13 2" xfId="12740"/>
    <cellStyle name="Normal 3 11 14 2 14" xfId="12741"/>
    <cellStyle name="Normal 3 11 14 2 14 2" xfId="12742"/>
    <cellStyle name="Normal 3 11 14 2 15" xfId="12743"/>
    <cellStyle name="Normal 3 11 14 2 2" xfId="12744"/>
    <cellStyle name="Normal 3 11 14 2 2 2" xfId="12745"/>
    <cellStyle name="Normal 3 11 14 2 3" xfId="12746"/>
    <cellStyle name="Normal 3 11 14 2 3 2" xfId="12747"/>
    <cellStyle name="Normal 3 11 14 2 4" xfId="12748"/>
    <cellStyle name="Normal 3 11 14 2 4 2" xfId="12749"/>
    <cellStyle name="Normal 3 11 14 2 5" xfId="12750"/>
    <cellStyle name="Normal 3 11 14 2 5 2" xfId="12751"/>
    <cellStyle name="Normal 3 11 14 2 6" xfId="12752"/>
    <cellStyle name="Normal 3 11 14 2 6 2" xfId="12753"/>
    <cellStyle name="Normal 3 11 14 2 7" xfId="12754"/>
    <cellStyle name="Normal 3 11 14 2 7 2" xfId="12755"/>
    <cellStyle name="Normal 3 11 14 2 8" xfId="12756"/>
    <cellStyle name="Normal 3 11 14 2 8 2" xfId="12757"/>
    <cellStyle name="Normal 3 11 14 2 9" xfId="12758"/>
    <cellStyle name="Normal 3 11 14 2 9 2" xfId="12759"/>
    <cellStyle name="Normal 3 11 14 3" xfId="12760"/>
    <cellStyle name="Normal 3 11 14 3 2" xfId="12761"/>
    <cellStyle name="Normal 3 11 14 4" xfId="12762"/>
    <cellStyle name="Normal 3 11 14 4 2" xfId="12763"/>
    <cellStyle name="Normal 3 11 14 5" xfId="12764"/>
    <cellStyle name="Normal 3 11 14 5 2" xfId="12765"/>
    <cellStyle name="Normal 3 11 14 6" xfId="12766"/>
    <cellStyle name="Normal 3 11 14 6 2" xfId="12767"/>
    <cellStyle name="Normal 3 11 14 7" xfId="12768"/>
    <cellStyle name="Normal 3 11 14 7 2" xfId="12769"/>
    <cellStyle name="Normal 3 11 14 8" xfId="12770"/>
    <cellStyle name="Normal 3 11 14 8 2" xfId="12771"/>
    <cellStyle name="Normal 3 11 14 9" xfId="12772"/>
    <cellStyle name="Normal 3 11 14 9 2" xfId="12773"/>
    <cellStyle name="Normal 3 11 15" xfId="12774"/>
    <cellStyle name="Normal 3 11 15 10" xfId="12775"/>
    <cellStyle name="Normal 3 11 15 10 2" xfId="12776"/>
    <cellStyle name="Normal 3 11 15 11" xfId="12777"/>
    <cellStyle name="Normal 3 11 15 11 2" xfId="12778"/>
    <cellStyle name="Normal 3 11 15 12" xfId="12779"/>
    <cellStyle name="Normal 3 11 15 12 2" xfId="12780"/>
    <cellStyle name="Normal 3 11 15 13" xfId="12781"/>
    <cellStyle name="Normal 3 11 15 13 2" xfId="12782"/>
    <cellStyle name="Normal 3 11 15 14" xfId="12783"/>
    <cellStyle name="Normal 3 11 15 14 2" xfId="12784"/>
    <cellStyle name="Normal 3 11 15 15" xfId="12785"/>
    <cellStyle name="Normal 3 11 15 15 2" xfId="12786"/>
    <cellStyle name="Normal 3 11 15 16" xfId="12787"/>
    <cellStyle name="Normal 3 11 15 2" xfId="12788"/>
    <cellStyle name="Normal 3 11 15 2 10" xfId="12789"/>
    <cellStyle name="Normal 3 11 15 2 10 2" xfId="12790"/>
    <cellStyle name="Normal 3 11 15 2 11" xfId="12791"/>
    <cellStyle name="Normal 3 11 15 2 11 2" xfId="12792"/>
    <cellStyle name="Normal 3 11 15 2 12" xfId="12793"/>
    <cellStyle name="Normal 3 11 15 2 12 2" xfId="12794"/>
    <cellStyle name="Normal 3 11 15 2 13" xfId="12795"/>
    <cellStyle name="Normal 3 11 15 2 13 2" xfId="12796"/>
    <cellStyle name="Normal 3 11 15 2 14" xfId="12797"/>
    <cellStyle name="Normal 3 11 15 2 14 2" xfId="12798"/>
    <cellStyle name="Normal 3 11 15 2 15" xfId="12799"/>
    <cellStyle name="Normal 3 11 15 2 2" xfId="12800"/>
    <cellStyle name="Normal 3 11 15 2 2 2" xfId="12801"/>
    <cellStyle name="Normal 3 11 15 2 3" xfId="12802"/>
    <cellStyle name="Normal 3 11 15 2 3 2" xfId="12803"/>
    <cellStyle name="Normal 3 11 15 2 4" xfId="12804"/>
    <cellStyle name="Normal 3 11 15 2 4 2" xfId="12805"/>
    <cellStyle name="Normal 3 11 15 2 5" xfId="12806"/>
    <cellStyle name="Normal 3 11 15 2 5 2" xfId="12807"/>
    <cellStyle name="Normal 3 11 15 2 6" xfId="12808"/>
    <cellStyle name="Normal 3 11 15 2 6 2" xfId="12809"/>
    <cellStyle name="Normal 3 11 15 2 7" xfId="12810"/>
    <cellStyle name="Normal 3 11 15 2 7 2" xfId="12811"/>
    <cellStyle name="Normal 3 11 15 2 8" xfId="12812"/>
    <cellStyle name="Normal 3 11 15 2 8 2" xfId="12813"/>
    <cellStyle name="Normal 3 11 15 2 9" xfId="12814"/>
    <cellStyle name="Normal 3 11 15 2 9 2" xfId="12815"/>
    <cellStyle name="Normal 3 11 15 3" xfId="12816"/>
    <cellStyle name="Normal 3 11 15 3 2" xfId="12817"/>
    <cellStyle name="Normal 3 11 15 4" xfId="12818"/>
    <cellStyle name="Normal 3 11 15 4 2" xfId="12819"/>
    <cellStyle name="Normal 3 11 15 5" xfId="12820"/>
    <cellStyle name="Normal 3 11 15 5 2" xfId="12821"/>
    <cellStyle name="Normal 3 11 15 6" xfId="12822"/>
    <cellStyle name="Normal 3 11 15 6 2" xfId="12823"/>
    <cellStyle name="Normal 3 11 15 7" xfId="12824"/>
    <cellStyle name="Normal 3 11 15 7 2" xfId="12825"/>
    <cellStyle name="Normal 3 11 15 8" xfId="12826"/>
    <cellStyle name="Normal 3 11 15 8 2" xfId="12827"/>
    <cellStyle name="Normal 3 11 15 9" xfId="12828"/>
    <cellStyle name="Normal 3 11 15 9 2" xfId="12829"/>
    <cellStyle name="Normal 3 11 16" xfId="12830"/>
    <cellStyle name="Normal 3 11 16 10" xfId="12831"/>
    <cellStyle name="Normal 3 11 16 10 2" xfId="12832"/>
    <cellStyle name="Normal 3 11 16 11" xfId="12833"/>
    <cellStyle name="Normal 3 11 16 11 2" xfId="12834"/>
    <cellStyle name="Normal 3 11 16 12" xfId="12835"/>
    <cellStyle name="Normal 3 11 16 12 2" xfId="12836"/>
    <cellStyle name="Normal 3 11 16 13" xfId="12837"/>
    <cellStyle name="Normal 3 11 16 13 2" xfId="12838"/>
    <cellStyle name="Normal 3 11 16 14" xfId="12839"/>
    <cellStyle name="Normal 3 11 16 14 2" xfId="12840"/>
    <cellStyle name="Normal 3 11 16 15" xfId="12841"/>
    <cellStyle name="Normal 3 11 16 15 2" xfId="12842"/>
    <cellStyle name="Normal 3 11 16 16" xfId="12843"/>
    <cellStyle name="Normal 3 11 16 2" xfId="12844"/>
    <cellStyle name="Normal 3 11 16 2 10" xfId="12845"/>
    <cellStyle name="Normal 3 11 16 2 10 2" xfId="12846"/>
    <cellStyle name="Normal 3 11 16 2 11" xfId="12847"/>
    <cellStyle name="Normal 3 11 16 2 11 2" xfId="12848"/>
    <cellStyle name="Normal 3 11 16 2 12" xfId="12849"/>
    <cellStyle name="Normal 3 11 16 2 12 2" xfId="12850"/>
    <cellStyle name="Normal 3 11 16 2 13" xfId="12851"/>
    <cellStyle name="Normal 3 11 16 2 13 2" xfId="12852"/>
    <cellStyle name="Normal 3 11 16 2 14" xfId="12853"/>
    <cellStyle name="Normal 3 11 16 2 14 2" xfId="12854"/>
    <cellStyle name="Normal 3 11 16 2 15" xfId="12855"/>
    <cellStyle name="Normal 3 11 16 2 2" xfId="12856"/>
    <cellStyle name="Normal 3 11 16 2 2 2" xfId="12857"/>
    <cellStyle name="Normal 3 11 16 2 3" xfId="12858"/>
    <cellStyle name="Normal 3 11 16 2 3 2" xfId="12859"/>
    <cellStyle name="Normal 3 11 16 2 4" xfId="12860"/>
    <cellStyle name="Normal 3 11 16 2 4 2" xfId="12861"/>
    <cellStyle name="Normal 3 11 16 2 5" xfId="12862"/>
    <cellStyle name="Normal 3 11 16 2 5 2" xfId="12863"/>
    <cellStyle name="Normal 3 11 16 2 6" xfId="12864"/>
    <cellStyle name="Normal 3 11 16 2 6 2" xfId="12865"/>
    <cellStyle name="Normal 3 11 16 2 7" xfId="12866"/>
    <cellStyle name="Normal 3 11 16 2 7 2" xfId="12867"/>
    <cellStyle name="Normal 3 11 16 2 8" xfId="12868"/>
    <cellStyle name="Normal 3 11 16 2 8 2" xfId="12869"/>
    <cellStyle name="Normal 3 11 16 2 9" xfId="12870"/>
    <cellStyle name="Normal 3 11 16 2 9 2" xfId="12871"/>
    <cellStyle name="Normal 3 11 16 3" xfId="12872"/>
    <cellStyle name="Normal 3 11 16 3 2" xfId="12873"/>
    <cellStyle name="Normal 3 11 16 4" xfId="12874"/>
    <cellStyle name="Normal 3 11 16 4 2" xfId="12875"/>
    <cellStyle name="Normal 3 11 16 5" xfId="12876"/>
    <cellStyle name="Normal 3 11 16 5 2" xfId="12877"/>
    <cellStyle name="Normal 3 11 16 6" xfId="12878"/>
    <cellStyle name="Normal 3 11 16 6 2" xfId="12879"/>
    <cellStyle name="Normal 3 11 16 7" xfId="12880"/>
    <cellStyle name="Normal 3 11 16 7 2" xfId="12881"/>
    <cellStyle name="Normal 3 11 16 8" xfId="12882"/>
    <cellStyle name="Normal 3 11 16 8 2" xfId="12883"/>
    <cellStyle name="Normal 3 11 16 9" xfId="12884"/>
    <cellStyle name="Normal 3 11 16 9 2" xfId="12885"/>
    <cellStyle name="Normal 3 11 17" xfId="12886"/>
    <cellStyle name="Normal 3 11 17 10" xfId="12887"/>
    <cellStyle name="Normal 3 11 17 10 2" xfId="12888"/>
    <cellStyle name="Normal 3 11 17 11" xfId="12889"/>
    <cellStyle name="Normal 3 11 17 11 2" xfId="12890"/>
    <cellStyle name="Normal 3 11 17 12" xfId="12891"/>
    <cellStyle name="Normal 3 11 17 12 2" xfId="12892"/>
    <cellStyle name="Normal 3 11 17 13" xfId="12893"/>
    <cellStyle name="Normal 3 11 17 13 2" xfId="12894"/>
    <cellStyle name="Normal 3 11 17 14" xfId="12895"/>
    <cellStyle name="Normal 3 11 17 14 2" xfId="12896"/>
    <cellStyle name="Normal 3 11 17 15" xfId="12897"/>
    <cellStyle name="Normal 3 11 17 2" xfId="12898"/>
    <cellStyle name="Normal 3 11 17 2 2" xfId="12899"/>
    <cellStyle name="Normal 3 11 17 3" xfId="12900"/>
    <cellStyle name="Normal 3 11 17 3 2" xfId="12901"/>
    <cellStyle name="Normal 3 11 17 4" xfId="12902"/>
    <cellStyle name="Normal 3 11 17 4 2" xfId="12903"/>
    <cellStyle name="Normal 3 11 17 5" xfId="12904"/>
    <cellStyle name="Normal 3 11 17 5 2" xfId="12905"/>
    <cellStyle name="Normal 3 11 17 6" xfId="12906"/>
    <cellStyle name="Normal 3 11 17 6 2" xfId="12907"/>
    <cellStyle name="Normal 3 11 17 7" xfId="12908"/>
    <cellStyle name="Normal 3 11 17 7 2" xfId="12909"/>
    <cellStyle name="Normal 3 11 17 8" xfId="12910"/>
    <cellStyle name="Normal 3 11 17 8 2" xfId="12911"/>
    <cellStyle name="Normal 3 11 17 9" xfId="12912"/>
    <cellStyle name="Normal 3 11 17 9 2" xfId="12913"/>
    <cellStyle name="Normal 3 11 18" xfId="12914"/>
    <cellStyle name="Normal 3 11 18 10" xfId="12915"/>
    <cellStyle name="Normal 3 11 18 10 2" xfId="12916"/>
    <cellStyle name="Normal 3 11 18 11" xfId="12917"/>
    <cellStyle name="Normal 3 11 18 11 2" xfId="12918"/>
    <cellStyle name="Normal 3 11 18 12" xfId="12919"/>
    <cellStyle name="Normal 3 11 18 12 2" xfId="12920"/>
    <cellStyle name="Normal 3 11 18 13" xfId="12921"/>
    <cellStyle name="Normal 3 11 18 13 2" xfId="12922"/>
    <cellStyle name="Normal 3 11 18 14" xfId="12923"/>
    <cellStyle name="Normal 3 11 18 14 2" xfId="12924"/>
    <cellStyle name="Normal 3 11 18 15" xfId="12925"/>
    <cellStyle name="Normal 3 11 18 2" xfId="12926"/>
    <cellStyle name="Normal 3 11 18 2 2" xfId="12927"/>
    <cellStyle name="Normal 3 11 18 3" xfId="12928"/>
    <cellStyle name="Normal 3 11 18 3 2" xfId="12929"/>
    <cellStyle name="Normal 3 11 18 4" xfId="12930"/>
    <cellStyle name="Normal 3 11 18 4 2" xfId="12931"/>
    <cellStyle name="Normal 3 11 18 5" xfId="12932"/>
    <cellStyle name="Normal 3 11 18 5 2" xfId="12933"/>
    <cellStyle name="Normal 3 11 18 6" xfId="12934"/>
    <cellStyle name="Normal 3 11 18 6 2" xfId="12935"/>
    <cellStyle name="Normal 3 11 18 7" xfId="12936"/>
    <cellStyle name="Normal 3 11 18 7 2" xfId="12937"/>
    <cellStyle name="Normal 3 11 18 8" xfId="12938"/>
    <cellStyle name="Normal 3 11 18 8 2" xfId="12939"/>
    <cellStyle name="Normal 3 11 18 9" xfId="12940"/>
    <cellStyle name="Normal 3 11 18 9 2" xfId="12941"/>
    <cellStyle name="Normal 3 11 19" xfId="12942"/>
    <cellStyle name="Normal 3 11 19 10" xfId="12943"/>
    <cellStyle name="Normal 3 11 19 10 2" xfId="12944"/>
    <cellStyle name="Normal 3 11 19 11" xfId="12945"/>
    <cellStyle name="Normal 3 11 19 11 2" xfId="12946"/>
    <cellStyle name="Normal 3 11 19 12" xfId="12947"/>
    <cellStyle name="Normal 3 11 19 12 2" xfId="12948"/>
    <cellStyle name="Normal 3 11 19 13" xfId="12949"/>
    <cellStyle name="Normal 3 11 19 13 2" xfId="12950"/>
    <cellStyle name="Normal 3 11 19 14" xfId="12951"/>
    <cellStyle name="Normal 3 11 19 14 2" xfId="12952"/>
    <cellStyle name="Normal 3 11 19 15" xfId="12953"/>
    <cellStyle name="Normal 3 11 19 2" xfId="12954"/>
    <cellStyle name="Normal 3 11 19 2 2" xfId="12955"/>
    <cellStyle name="Normal 3 11 19 3" xfId="12956"/>
    <cellStyle name="Normal 3 11 19 3 2" xfId="12957"/>
    <cellStyle name="Normal 3 11 19 4" xfId="12958"/>
    <cellStyle name="Normal 3 11 19 4 2" xfId="12959"/>
    <cellStyle name="Normal 3 11 19 5" xfId="12960"/>
    <cellStyle name="Normal 3 11 19 5 2" xfId="12961"/>
    <cellStyle name="Normal 3 11 19 6" xfId="12962"/>
    <cellStyle name="Normal 3 11 19 6 2" xfId="12963"/>
    <cellStyle name="Normal 3 11 19 7" xfId="12964"/>
    <cellStyle name="Normal 3 11 19 7 2" xfId="12965"/>
    <cellStyle name="Normal 3 11 19 8" xfId="12966"/>
    <cellStyle name="Normal 3 11 19 8 2" xfId="12967"/>
    <cellStyle name="Normal 3 11 19 9" xfId="12968"/>
    <cellStyle name="Normal 3 11 19 9 2" xfId="12969"/>
    <cellStyle name="Normal 3 11 2" xfId="12970"/>
    <cellStyle name="Normal 3 11 20" xfId="12971"/>
    <cellStyle name="Normal 3 11 20 10" xfId="12972"/>
    <cellStyle name="Normal 3 11 20 10 2" xfId="12973"/>
    <cellStyle name="Normal 3 11 20 11" xfId="12974"/>
    <cellStyle name="Normal 3 11 20 11 2" xfId="12975"/>
    <cellStyle name="Normal 3 11 20 12" xfId="12976"/>
    <cellStyle name="Normal 3 11 20 12 2" xfId="12977"/>
    <cellStyle name="Normal 3 11 20 13" xfId="12978"/>
    <cellStyle name="Normal 3 11 20 13 2" xfId="12979"/>
    <cellStyle name="Normal 3 11 20 14" xfId="12980"/>
    <cellStyle name="Normal 3 11 20 14 2" xfId="12981"/>
    <cellStyle name="Normal 3 11 20 15" xfId="12982"/>
    <cellStyle name="Normal 3 11 20 2" xfId="12983"/>
    <cellStyle name="Normal 3 11 20 2 2" xfId="12984"/>
    <cellStyle name="Normal 3 11 20 3" xfId="12985"/>
    <cellStyle name="Normal 3 11 20 3 2" xfId="12986"/>
    <cellStyle name="Normal 3 11 20 4" xfId="12987"/>
    <cellStyle name="Normal 3 11 20 4 2" xfId="12988"/>
    <cellStyle name="Normal 3 11 20 5" xfId="12989"/>
    <cellStyle name="Normal 3 11 20 5 2" xfId="12990"/>
    <cellStyle name="Normal 3 11 20 6" xfId="12991"/>
    <cellStyle name="Normal 3 11 20 6 2" xfId="12992"/>
    <cellStyle name="Normal 3 11 20 7" xfId="12993"/>
    <cellStyle name="Normal 3 11 20 7 2" xfId="12994"/>
    <cellStyle name="Normal 3 11 20 8" xfId="12995"/>
    <cellStyle name="Normal 3 11 20 8 2" xfId="12996"/>
    <cellStyle name="Normal 3 11 20 9" xfId="12997"/>
    <cellStyle name="Normal 3 11 20 9 2" xfId="12998"/>
    <cellStyle name="Normal 3 11 21" xfId="12999"/>
    <cellStyle name="Normal 3 11 21 10" xfId="13000"/>
    <cellStyle name="Normal 3 11 21 10 2" xfId="13001"/>
    <cellStyle name="Normal 3 11 21 11" xfId="13002"/>
    <cellStyle name="Normal 3 11 21 11 2" xfId="13003"/>
    <cellStyle name="Normal 3 11 21 12" xfId="13004"/>
    <cellStyle name="Normal 3 11 21 12 2" xfId="13005"/>
    <cellStyle name="Normal 3 11 21 13" xfId="13006"/>
    <cellStyle name="Normal 3 11 21 13 2" xfId="13007"/>
    <cellStyle name="Normal 3 11 21 14" xfId="13008"/>
    <cellStyle name="Normal 3 11 21 14 2" xfId="13009"/>
    <cellStyle name="Normal 3 11 21 15" xfId="13010"/>
    <cellStyle name="Normal 3 11 21 2" xfId="13011"/>
    <cellStyle name="Normal 3 11 21 2 2" xfId="13012"/>
    <cellStyle name="Normal 3 11 21 3" xfId="13013"/>
    <cellStyle name="Normal 3 11 21 3 2" xfId="13014"/>
    <cellStyle name="Normal 3 11 21 4" xfId="13015"/>
    <cellStyle name="Normal 3 11 21 4 2" xfId="13016"/>
    <cellStyle name="Normal 3 11 21 5" xfId="13017"/>
    <cellStyle name="Normal 3 11 21 5 2" xfId="13018"/>
    <cellStyle name="Normal 3 11 21 6" xfId="13019"/>
    <cellStyle name="Normal 3 11 21 6 2" xfId="13020"/>
    <cellStyle name="Normal 3 11 21 7" xfId="13021"/>
    <cellStyle name="Normal 3 11 21 7 2" xfId="13022"/>
    <cellStyle name="Normal 3 11 21 8" xfId="13023"/>
    <cellStyle name="Normal 3 11 21 8 2" xfId="13024"/>
    <cellStyle name="Normal 3 11 21 9" xfId="13025"/>
    <cellStyle name="Normal 3 11 21 9 2" xfId="13026"/>
    <cellStyle name="Normal 3 11 22" xfId="13027"/>
    <cellStyle name="Normal 3 11 22 10" xfId="13028"/>
    <cellStyle name="Normal 3 11 22 10 2" xfId="13029"/>
    <cellStyle name="Normal 3 11 22 11" xfId="13030"/>
    <cellStyle name="Normal 3 11 22 11 2" xfId="13031"/>
    <cellStyle name="Normal 3 11 22 12" xfId="13032"/>
    <cellStyle name="Normal 3 11 22 12 2" xfId="13033"/>
    <cellStyle name="Normal 3 11 22 13" xfId="13034"/>
    <cellStyle name="Normal 3 11 22 13 2" xfId="13035"/>
    <cellStyle name="Normal 3 11 22 14" xfId="13036"/>
    <cellStyle name="Normal 3 11 22 14 2" xfId="13037"/>
    <cellStyle name="Normal 3 11 22 15" xfId="13038"/>
    <cellStyle name="Normal 3 11 22 2" xfId="13039"/>
    <cellStyle name="Normal 3 11 22 2 2" xfId="13040"/>
    <cellStyle name="Normal 3 11 22 3" xfId="13041"/>
    <cellStyle name="Normal 3 11 22 3 2" xfId="13042"/>
    <cellStyle name="Normal 3 11 22 4" xfId="13043"/>
    <cellStyle name="Normal 3 11 22 4 2" xfId="13044"/>
    <cellStyle name="Normal 3 11 22 5" xfId="13045"/>
    <cellStyle name="Normal 3 11 22 5 2" xfId="13046"/>
    <cellStyle name="Normal 3 11 22 6" xfId="13047"/>
    <cellStyle name="Normal 3 11 22 6 2" xfId="13048"/>
    <cellStyle name="Normal 3 11 22 7" xfId="13049"/>
    <cellStyle name="Normal 3 11 22 7 2" xfId="13050"/>
    <cellStyle name="Normal 3 11 22 8" xfId="13051"/>
    <cellStyle name="Normal 3 11 22 8 2" xfId="13052"/>
    <cellStyle name="Normal 3 11 22 9" xfId="13053"/>
    <cellStyle name="Normal 3 11 22 9 2" xfId="13054"/>
    <cellStyle name="Normal 3 11 23" xfId="13055"/>
    <cellStyle name="Normal 3 11 24" xfId="13056"/>
    <cellStyle name="Normal 3 11 25" xfId="13057"/>
    <cellStyle name="Normal 3 11 25 10" xfId="13058"/>
    <cellStyle name="Normal 3 11 25 10 2" xfId="13059"/>
    <cellStyle name="Normal 3 11 25 11" xfId="13060"/>
    <cellStyle name="Normal 3 11 25 11 2" xfId="13061"/>
    <cellStyle name="Normal 3 11 25 12" xfId="13062"/>
    <cellStyle name="Normal 3 11 25 12 2" xfId="13063"/>
    <cellStyle name="Normal 3 11 25 13" xfId="13064"/>
    <cellStyle name="Normal 3 11 25 13 2" xfId="13065"/>
    <cellStyle name="Normal 3 11 25 14" xfId="13066"/>
    <cellStyle name="Normal 3 11 25 14 2" xfId="13067"/>
    <cellStyle name="Normal 3 11 25 15" xfId="13068"/>
    <cellStyle name="Normal 3 11 25 2" xfId="13069"/>
    <cellStyle name="Normal 3 11 25 2 2" xfId="13070"/>
    <cellStyle name="Normal 3 11 25 3" xfId="13071"/>
    <cellStyle name="Normal 3 11 25 3 2" xfId="13072"/>
    <cellStyle name="Normal 3 11 25 4" xfId="13073"/>
    <cellStyle name="Normal 3 11 25 4 2" xfId="13074"/>
    <cellStyle name="Normal 3 11 25 5" xfId="13075"/>
    <cellStyle name="Normal 3 11 25 5 2" xfId="13076"/>
    <cellStyle name="Normal 3 11 25 6" xfId="13077"/>
    <cellStyle name="Normal 3 11 25 6 2" xfId="13078"/>
    <cellStyle name="Normal 3 11 25 7" xfId="13079"/>
    <cellStyle name="Normal 3 11 25 7 2" xfId="13080"/>
    <cellStyle name="Normal 3 11 25 8" xfId="13081"/>
    <cellStyle name="Normal 3 11 25 8 2" xfId="13082"/>
    <cellStyle name="Normal 3 11 25 9" xfId="13083"/>
    <cellStyle name="Normal 3 11 25 9 2" xfId="13084"/>
    <cellStyle name="Normal 3 11 26" xfId="13085"/>
    <cellStyle name="Normal 3 11 26 10" xfId="13086"/>
    <cellStyle name="Normal 3 11 26 10 2" xfId="13087"/>
    <cellStyle name="Normal 3 11 26 11" xfId="13088"/>
    <cellStyle name="Normal 3 11 26 11 2" xfId="13089"/>
    <cellStyle name="Normal 3 11 26 12" xfId="13090"/>
    <cellStyle name="Normal 3 11 26 12 2" xfId="13091"/>
    <cellStyle name="Normal 3 11 26 13" xfId="13092"/>
    <cellStyle name="Normal 3 11 26 13 2" xfId="13093"/>
    <cellStyle name="Normal 3 11 26 14" xfId="13094"/>
    <cellStyle name="Normal 3 11 26 14 2" xfId="13095"/>
    <cellStyle name="Normal 3 11 26 15" xfId="13096"/>
    <cellStyle name="Normal 3 11 26 2" xfId="13097"/>
    <cellStyle name="Normal 3 11 26 2 2" xfId="13098"/>
    <cellStyle name="Normal 3 11 26 3" xfId="13099"/>
    <cellStyle name="Normal 3 11 26 3 2" xfId="13100"/>
    <cellStyle name="Normal 3 11 26 4" xfId="13101"/>
    <cellStyle name="Normal 3 11 26 4 2" xfId="13102"/>
    <cellStyle name="Normal 3 11 26 5" xfId="13103"/>
    <cellStyle name="Normal 3 11 26 5 2" xfId="13104"/>
    <cellStyle name="Normal 3 11 26 6" xfId="13105"/>
    <cellStyle name="Normal 3 11 26 6 2" xfId="13106"/>
    <cellStyle name="Normal 3 11 26 7" xfId="13107"/>
    <cellStyle name="Normal 3 11 26 7 2" xfId="13108"/>
    <cellStyle name="Normal 3 11 26 8" xfId="13109"/>
    <cellStyle name="Normal 3 11 26 8 2" xfId="13110"/>
    <cellStyle name="Normal 3 11 26 9" xfId="13111"/>
    <cellStyle name="Normal 3 11 26 9 2" xfId="13112"/>
    <cellStyle name="Normal 3 11 3" xfId="13113"/>
    <cellStyle name="Normal 3 11 4" xfId="13114"/>
    <cellStyle name="Normal 3 11 5" xfId="13115"/>
    <cellStyle name="Normal 3 11 6" xfId="13116"/>
    <cellStyle name="Normal 3 11 7" xfId="13117"/>
    <cellStyle name="Normal 3 11 8" xfId="13118"/>
    <cellStyle name="Normal 3 11 9" xfId="13119"/>
    <cellStyle name="Normal 3 12" xfId="13120"/>
    <cellStyle name="Normal 3 12 10" xfId="13121"/>
    <cellStyle name="Normal 3 12 10 10" xfId="13122"/>
    <cellStyle name="Normal 3 12 10 10 2" xfId="13123"/>
    <cellStyle name="Normal 3 12 10 11" xfId="13124"/>
    <cellStyle name="Normal 3 12 10 11 2" xfId="13125"/>
    <cellStyle name="Normal 3 12 10 12" xfId="13126"/>
    <cellStyle name="Normal 3 12 10 12 2" xfId="13127"/>
    <cellStyle name="Normal 3 12 10 13" xfId="13128"/>
    <cellStyle name="Normal 3 12 10 13 2" xfId="13129"/>
    <cellStyle name="Normal 3 12 10 14" xfId="13130"/>
    <cellStyle name="Normal 3 12 10 14 2" xfId="13131"/>
    <cellStyle name="Normal 3 12 10 15" xfId="13132"/>
    <cellStyle name="Normal 3 12 10 2" xfId="13133"/>
    <cellStyle name="Normal 3 12 10 2 2" xfId="13134"/>
    <cellStyle name="Normal 3 12 10 3" xfId="13135"/>
    <cellStyle name="Normal 3 12 10 3 2" xfId="13136"/>
    <cellStyle name="Normal 3 12 10 4" xfId="13137"/>
    <cellStyle name="Normal 3 12 10 4 2" xfId="13138"/>
    <cellStyle name="Normal 3 12 10 5" xfId="13139"/>
    <cellStyle name="Normal 3 12 10 5 2" xfId="13140"/>
    <cellStyle name="Normal 3 12 10 6" xfId="13141"/>
    <cellStyle name="Normal 3 12 10 6 2" xfId="13142"/>
    <cellStyle name="Normal 3 12 10 7" xfId="13143"/>
    <cellStyle name="Normal 3 12 10 7 2" xfId="13144"/>
    <cellStyle name="Normal 3 12 10 8" xfId="13145"/>
    <cellStyle name="Normal 3 12 10 8 2" xfId="13146"/>
    <cellStyle name="Normal 3 12 10 9" xfId="13147"/>
    <cellStyle name="Normal 3 12 10 9 2" xfId="13148"/>
    <cellStyle name="Normal 3 12 11" xfId="13149"/>
    <cellStyle name="Normal 3 12 11 10" xfId="13150"/>
    <cellStyle name="Normal 3 12 11 10 2" xfId="13151"/>
    <cellStyle name="Normal 3 12 11 11" xfId="13152"/>
    <cellStyle name="Normal 3 12 11 11 2" xfId="13153"/>
    <cellStyle name="Normal 3 12 11 12" xfId="13154"/>
    <cellStyle name="Normal 3 12 11 12 2" xfId="13155"/>
    <cellStyle name="Normal 3 12 11 13" xfId="13156"/>
    <cellStyle name="Normal 3 12 11 13 2" xfId="13157"/>
    <cellStyle name="Normal 3 12 11 14" xfId="13158"/>
    <cellStyle name="Normal 3 12 11 14 2" xfId="13159"/>
    <cellStyle name="Normal 3 12 11 15" xfId="13160"/>
    <cellStyle name="Normal 3 12 11 2" xfId="13161"/>
    <cellStyle name="Normal 3 12 11 2 2" xfId="13162"/>
    <cellStyle name="Normal 3 12 11 3" xfId="13163"/>
    <cellStyle name="Normal 3 12 11 3 2" xfId="13164"/>
    <cellStyle name="Normal 3 12 11 4" xfId="13165"/>
    <cellStyle name="Normal 3 12 11 4 2" xfId="13166"/>
    <cellStyle name="Normal 3 12 11 5" xfId="13167"/>
    <cellStyle name="Normal 3 12 11 5 2" xfId="13168"/>
    <cellStyle name="Normal 3 12 11 6" xfId="13169"/>
    <cellStyle name="Normal 3 12 11 6 2" xfId="13170"/>
    <cellStyle name="Normal 3 12 11 7" xfId="13171"/>
    <cellStyle name="Normal 3 12 11 7 2" xfId="13172"/>
    <cellStyle name="Normal 3 12 11 8" xfId="13173"/>
    <cellStyle name="Normal 3 12 11 8 2" xfId="13174"/>
    <cellStyle name="Normal 3 12 11 9" xfId="13175"/>
    <cellStyle name="Normal 3 12 11 9 2" xfId="13176"/>
    <cellStyle name="Normal 3 12 12" xfId="13177"/>
    <cellStyle name="Normal 3 12 12 10" xfId="13178"/>
    <cellStyle name="Normal 3 12 12 10 2" xfId="13179"/>
    <cellStyle name="Normal 3 12 12 11" xfId="13180"/>
    <cellStyle name="Normal 3 12 12 11 2" xfId="13181"/>
    <cellStyle name="Normal 3 12 12 12" xfId="13182"/>
    <cellStyle name="Normal 3 12 12 12 2" xfId="13183"/>
    <cellStyle name="Normal 3 12 12 13" xfId="13184"/>
    <cellStyle name="Normal 3 12 12 13 2" xfId="13185"/>
    <cellStyle name="Normal 3 12 12 14" xfId="13186"/>
    <cellStyle name="Normal 3 12 12 14 2" xfId="13187"/>
    <cellStyle name="Normal 3 12 12 15" xfId="13188"/>
    <cellStyle name="Normal 3 12 12 2" xfId="13189"/>
    <cellStyle name="Normal 3 12 12 2 2" xfId="13190"/>
    <cellStyle name="Normal 3 12 12 3" xfId="13191"/>
    <cellStyle name="Normal 3 12 12 3 2" xfId="13192"/>
    <cellStyle name="Normal 3 12 12 4" xfId="13193"/>
    <cellStyle name="Normal 3 12 12 4 2" xfId="13194"/>
    <cellStyle name="Normal 3 12 12 5" xfId="13195"/>
    <cellStyle name="Normal 3 12 12 5 2" xfId="13196"/>
    <cellStyle name="Normal 3 12 12 6" xfId="13197"/>
    <cellStyle name="Normal 3 12 12 6 2" xfId="13198"/>
    <cellStyle name="Normal 3 12 12 7" xfId="13199"/>
    <cellStyle name="Normal 3 12 12 7 2" xfId="13200"/>
    <cellStyle name="Normal 3 12 12 8" xfId="13201"/>
    <cellStyle name="Normal 3 12 12 8 2" xfId="13202"/>
    <cellStyle name="Normal 3 12 12 9" xfId="13203"/>
    <cellStyle name="Normal 3 12 12 9 2" xfId="13204"/>
    <cellStyle name="Normal 3 12 13" xfId="13205"/>
    <cellStyle name="Normal 3 12 13 10" xfId="13206"/>
    <cellStyle name="Normal 3 12 13 10 2" xfId="13207"/>
    <cellStyle name="Normal 3 12 13 11" xfId="13208"/>
    <cellStyle name="Normal 3 12 13 11 2" xfId="13209"/>
    <cellStyle name="Normal 3 12 13 12" xfId="13210"/>
    <cellStyle name="Normal 3 12 13 12 2" xfId="13211"/>
    <cellStyle name="Normal 3 12 13 13" xfId="13212"/>
    <cellStyle name="Normal 3 12 13 13 2" xfId="13213"/>
    <cellStyle name="Normal 3 12 13 14" xfId="13214"/>
    <cellStyle name="Normal 3 12 13 14 2" xfId="13215"/>
    <cellStyle name="Normal 3 12 13 15" xfId="13216"/>
    <cellStyle name="Normal 3 12 13 2" xfId="13217"/>
    <cellStyle name="Normal 3 12 13 2 2" xfId="13218"/>
    <cellStyle name="Normal 3 12 13 3" xfId="13219"/>
    <cellStyle name="Normal 3 12 13 3 2" xfId="13220"/>
    <cellStyle name="Normal 3 12 13 4" xfId="13221"/>
    <cellStyle name="Normal 3 12 13 4 2" xfId="13222"/>
    <cellStyle name="Normal 3 12 13 5" xfId="13223"/>
    <cellStyle name="Normal 3 12 13 5 2" xfId="13224"/>
    <cellStyle name="Normal 3 12 13 6" xfId="13225"/>
    <cellStyle name="Normal 3 12 13 6 2" xfId="13226"/>
    <cellStyle name="Normal 3 12 13 7" xfId="13227"/>
    <cellStyle name="Normal 3 12 13 7 2" xfId="13228"/>
    <cellStyle name="Normal 3 12 13 8" xfId="13229"/>
    <cellStyle name="Normal 3 12 13 8 2" xfId="13230"/>
    <cellStyle name="Normal 3 12 13 9" xfId="13231"/>
    <cellStyle name="Normal 3 12 13 9 2" xfId="13232"/>
    <cellStyle name="Normal 3 12 14" xfId="13233"/>
    <cellStyle name="Normal 3 12 14 10" xfId="13234"/>
    <cellStyle name="Normal 3 12 14 10 2" xfId="13235"/>
    <cellStyle name="Normal 3 12 14 11" xfId="13236"/>
    <cellStyle name="Normal 3 12 14 11 2" xfId="13237"/>
    <cellStyle name="Normal 3 12 14 12" xfId="13238"/>
    <cellStyle name="Normal 3 12 14 12 2" xfId="13239"/>
    <cellStyle name="Normal 3 12 14 13" xfId="13240"/>
    <cellStyle name="Normal 3 12 14 13 2" xfId="13241"/>
    <cellStyle name="Normal 3 12 14 14" xfId="13242"/>
    <cellStyle name="Normal 3 12 14 14 2" xfId="13243"/>
    <cellStyle name="Normal 3 12 14 15" xfId="13244"/>
    <cellStyle name="Normal 3 12 14 2" xfId="13245"/>
    <cellStyle name="Normal 3 12 14 2 2" xfId="13246"/>
    <cellStyle name="Normal 3 12 14 3" xfId="13247"/>
    <cellStyle name="Normal 3 12 14 3 2" xfId="13248"/>
    <cellStyle name="Normal 3 12 14 4" xfId="13249"/>
    <cellStyle name="Normal 3 12 14 4 2" xfId="13250"/>
    <cellStyle name="Normal 3 12 14 5" xfId="13251"/>
    <cellStyle name="Normal 3 12 14 5 2" xfId="13252"/>
    <cellStyle name="Normal 3 12 14 6" xfId="13253"/>
    <cellStyle name="Normal 3 12 14 6 2" xfId="13254"/>
    <cellStyle name="Normal 3 12 14 7" xfId="13255"/>
    <cellStyle name="Normal 3 12 14 7 2" xfId="13256"/>
    <cellStyle name="Normal 3 12 14 8" xfId="13257"/>
    <cellStyle name="Normal 3 12 14 8 2" xfId="13258"/>
    <cellStyle name="Normal 3 12 14 9" xfId="13259"/>
    <cellStyle name="Normal 3 12 14 9 2" xfId="13260"/>
    <cellStyle name="Normal 3 12 15" xfId="13261"/>
    <cellStyle name="Normal 3 12 16" xfId="13262"/>
    <cellStyle name="Normal 3 12 17" xfId="13263"/>
    <cellStyle name="Normal 3 12 17 10" xfId="13264"/>
    <cellStyle name="Normal 3 12 17 10 2" xfId="13265"/>
    <cellStyle name="Normal 3 12 17 11" xfId="13266"/>
    <cellStyle name="Normal 3 12 17 11 2" xfId="13267"/>
    <cellStyle name="Normal 3 12 17 12" xfId="13268"/>
    <cellStyle name="Normal 3 12 17 12 2" xfId="13269"/>
    <cellStyle name="Normal 3 12 17 13" xfId="13270"/>
    <cellStyle name="Normal 3 12 17 13 2" xfId="13271"/>
    <cellStyle name="Normal 3 12 17 14" xfId="13272"/>
    <cellStyle name="Normal 3 12 17 14 2" xfId="13273"/>
    <cellStyle name="Normal 3 12 17 15" xfId="13274"/>
    <cellStyle name="Normal 3 12 17 2" xfId="13275"/>
    <cellStyle name="Normal 3 12 17 2 2" xfId="13276"/>
    <cellStyle name="Normal 3 12 17 3" xfId="13277"/>
    <cellStyle name="Normal 3 12 17 3 2" xfId="13278"/>
    <cellStyle name="Normal 3 12 17 4" xfId="13279"/>
    <cellStyle name="Normal 3 12 17 4 2" xfId="13280"/>
    <cellStyle name="Normal 3 12 17 5" xfId="13281"/>
    <cellStyle name="Normal 3 12 17 5 2" xfId="13282"/>
    <cellStyle name="Normal 3 12 17 6" xfId="13283"/>
    <cellStyle name="Normal 3 12 17 6 2" xfId="13284"/>
    <cellStyle name="Normal 3 12 17 7" xfId="13285"/>
    <cellStyle name="Normal 3 12 17 7 2" xfId="13286"/>
    <cellStyle name="Normal 3 12 17 8" xfId="13287"/>
    <cellStyle name="Normal 3 12 17 8 2" xfId="13288"/>
    <cellStyle name="Normal 3 12 17 9" xfId="13289"/>
    <cellStyle name="Normal 3 12 17 9 2" xfId="13290"/>
    <cellStyle name="Normal 3 12 18" xfId="13291"/>
    <cellStyle name="Normal 3 12 18 10" xfId="13292"/>
    <cellStyle name="Normal 3 12 18 10 2" xfId="13293"/>
    <cellStyle name="Normal 3 12 18 11" xfId="13294"/>
    <cellStyle name="Normal 3 12 18 11 2" xfId="13295"/>
    <cellStyle name="Normal 3 12 18 12" xfId="13296"/>
    <cellStyle name="Normal 3 12 18 12 2" xfId="13297"/>
    <cellStyle name="Normal 3 12 18 13" xfId="13298"/>
    <cellStyle name="Normal 3 12 18 13 2" xfId="13299"/>
    <cellStyle name="Normal 3 12 18 14" xfId="13300"/>
    <cellStyle name="Normal 3 12 18 14 2" xfId="13301"/>
    <cellStyle name="Normal 3 12 18 15" xfId="13302"/>
    <cellStyle name="Normal 3 12 18 2" xfId="13303"/>
    <cellStyle name="Normal 3 12 18 2 2" xfId="13304"/>
    <cellStyle name="Normal 3 12 18 3" xfId="13305"/>
    <cellStyle name="Normal 3 12 18 3 2" xfId="13306"/>
    <cellStyle name="Normal 3 12 18 4" xfId="13307"/>
    <cellStyle name="Normal 3 12 18 4 2" xfId="13308"/>
    <cellStyle name="Normal 3 12 18 5" xfId="13309"/>
    <cellStyle name="Normal 3 12 18 5 2" xfId="13310"/>
    <cellStyle name="Normal 3 12 18 6" xfId="13311"/>
    <cellStyle name="Normal 3 12 18 6 2" xfId="13312"/>
    <cellStyle name="Normal 3 12 18 7" xfId="13313"/>
    <cellStyle name="Normal 3 12 18 7 2" xfId="13314"/>
    <cellStyle name="Normal 3 12 18 8" xfId="13315"/>
    <cellStyle name="Normal 3 12 18 8 2" xfId="13316"/>
    <cellStyle name="Normal 3 12 18 9" xfId="13317"/>
    <cellStyle name="Normal 3 12 18 9 2" xfId="13318"/>
    <cellStyle name="Normal 3 12 2" xfId="13319"/>
    <cellStyle name="Normal 3 12 2 10" xfId="13320"/>
    <cellStyle name="Normal 3 12 2 10 2" xfId="13321"/>
    <cellStyle name="Normal 3 12 2 11" xfId="13322"/>
    <cellStyle name="Normal 3 12 2 11 2" xfId="13323"/>
    <cellStyle name="Normal 3 12 2 12" xfId="13324"/>
    <cellStyle name="Normal 3 12 2 12 2" xfId="13325"/>
    <cellStyle name="Normal 3 12 2 13" xfId="13326"/>
    <cellStyle name="Normal 3 12 2 13 2" xfId="13327"/>
    <cellStyle name="Normal 3 12 2 14" xfId="13328"/>
    <cellStyle name="Normal 3 12 2 14 2" xfId="13329"/>
    <cellStyle name="Normal 3 12 2 15" xfId="13330"/>
    <cellStyle name="Normal 3 12 2 15 2" xfId="13331"/>
    <cellStyle name="Normal 3 12 2 16" xfId="13332"/>
    <cellStyle name="Normal 3 12 2 16 2" xfId="13333"/>
    <cellStyle name="Normal 3 12 2 17" xfId="13334"/>
    <cellStyle name="Normal 3 12 2 17 2" xfId="13335"/>
    <cellStyle name="Normal 3 12 2 18" xfId="13336"/>
    <cellStyle name="Normal 3 12 2 2" xfId="13337"/>
    <cellStyle name="Normal 3 12 2 3" xfId="13338"/>
    <cellStyle name="Normal 3 12 2 4" xfId="13339"/>
    <cellStyle name="Normal 3 12 2 5" xfId="13340"/>
    <cellStyle name="Normal 3 12 2 5 2" xfId="13341"/>
    <cellStyle name="Normal 3 12 2 6" xfId="13342"/>
    <cellStyle name="Normal 3 12 2 6 2" xfId="13343"/>
    <cellStyle name="Normal 3 12 2 7" xfId="13344"/>
    <cellStyle name="Normal 3 12 2 7 2" xfId="13345"/>
    <cellStyle name="Normal 3 12 2 8" xfId="13346"/>
    <cellStyle name="Normal 3 12 2 8 2" xfId="13347"/>
    <cellStyle name="Normal 3 12 2 9" xfId="13348"/>
    <cellStyle name="Normal 3 12 2 9 2" xfId="13349"/>
    <cellStyle name="Normal 3 12 3" xfId="13350"/>
    <cellStyle name="Normal 3 12 4" xfId="13351"/>
    <cellStyle name="Normal 3 12 5" xfId="13352"/>
    <cellStyle name="Normal 3 12 6" xfId="13353"/>
    <cellStyle name="Normal 3 12 6 10" xfId="13354"/>
    <cellStyle name="Normal 3 12 6 10 2" xfId="13355"/>
    <cellStyle name="Normal 3 12 6 11" xfId="13356"/>
    <cellStyle name="Normal 3 12 6 11 2" xfId="13357"/>
    <cellStyle name="Normal 3 12 6 12" xfId="13358"/>
    <cellStyle name="Normal 3 12 6 12 2" xfId="13359"/>
    <cellStyle name="Normal 3 12 6 13" xfId="13360"/>
    <cellStyle name="Normal 3 12 6 13 2" xfId="13361"/>
    <cellStyle name="Normal 3 12 6 14" xfId="13362"/>
    <cellStyle name="Normal 3 12 6 14 2" xfId="13363"/>
    <cellStyle name="Normal 3 12 6 15" xfId="13364"/>
    <cellStyle name="Normal 3 12 6 15 2" xfId="13365"/>
    <cellStyle name="Normal 3 12 6 16" xfId="13366"/>
    <cellStyle name="Normal 3 12 6 2" xfId="13367"/>
    <cellStyle name="Normal 3 12 6 2 10" xfId="13368"/>
    <cellStyle name="Normal 3 12 6 2 10 2" xfId="13369"/>
    <cellStyle name="Normal 3 12 6 2 11" xfId="13370"/>
    <cellStyle name="Normal 3 12 6 2 11 2" xfId="13371"/>
    <cellStyle name="Normal 3 12 6 2 12" xfId="13372"/>
    <cellStyle name="Normal 3 12 6 2 12 2" xfId="13373"/>
    <cellStyle name="Normal 3 12 6 2 13" xfId="13374"/>
    <cellStyle name="Normal 3 12 6 2 13 2" xfId="13375"/>
    <cellStyle name="Normal 3 12 6 2 14" xfId="13376"/>
    <cellStyle name="Normal 3 12 6 2 14 2" xfId="13377"/>
    <cellStyle name="Normal 3 12 6 2 15" xfId="13378"/>
    <cellStyle name="Normal 3 12 6 2 2" xfId="13379"/>
    <cellStyle name="Normal 3 12 6 2 2 2" xfId="13380"/>
    <cellStyle name="Normal 3 12 6 2 3" xfId="13381"/>
    <cellStyle name="Normal 3 12 6 2 3 2" xfId="13382"/>
    <cellStyle name="Normal 3 12 6 2 4" xfId="13383"/>
    <cellStyle name="Normal 3 12 6 2 4 2" xfId="13384"/>
    <cellStyle name="Normal 3 12 6 2 5" xfId="13385"/>
    <cellStyle name="Normal 3 12 6 2 5 2" xfId="13386"/>
    <cellStyle name="Normal 3 12 6 2 6" xfId="13387"/>
    <cellStyle name="Normal 3 12 6 2 6 2" xfId="13388"/>
    <cellStyle name="Normal 3 12 6 2 7" xfId="13389"/>
    <cellStyle name="Normal 3 12 6 2 7 2" xfId="13390"/>
    <cellStyle name="Normal 3 12 6 2 8" xfId="13391"/>
    <cellStyle name="Normal 3 12 6 2 8 2" xfId="13392"/>
    <cellStyle name="Normal 3 12 6 2 9" xfId="13393"/>
    <cellStyle name="Normal 3 12 6 2 9 2" xfId="13394"/>
    <cellStyle name="Normal 3 12 6 3" xfId="13395"/>
    <cellStyle name="Normal 3 12 6 3 2" xfId="13396"/>
    <cellStyle name="Normal 3 12 6 4" xfId="13397"/>
    <cellStyle name="Normal 3 12 6 4 2" xfId="13398"/>
    <cellStyle name="Normal 3 12 6 5" xfId="13399"/>
    <cellStyle name="Normal 3 12 6 5 2" xfId="13400"/>
    <cellStyle name="Normal 3 12 6 6" xfId="13401"/>
    <cellStyle name="Normal 3 12 6 6 2" xfId="13402"/>
    <cellStyle name="Normal 3 12 6 7" xfId="13403"/>
    <cellStyle name="Normal 3 12 6 7 2" xfId="13404"/>
    <cellStyle name="Normal 3 12 6 8" xfId="13405"/>
    <cellStyle name="Normal 3 12 6 8 2" xfId="13406"/>
    <cellStyle name="Normal 3 12 6 9" xfId="13407"/>
    <cellStyle name="Normal 3 12 6 9 2" xfId="13408"/>
    <cellStyle name="Normal 3 12 7" xfId="13409"/>
    <cellStyle name="Normal 3 12 7 10" xfId="13410"/>
    <cellStyle name="Normal 3 12 7 10 2" xfId="13411"/>
    <cellStyle name="Normal 3 12 7 11" xfId="13412"/>
    <cellStyle name="Normal 3 12 7 11 2" xfId="13413"/>
    <cellStyle name="Normal 3 12 7 12" xfId="13414"/>
    <cellStyle name="Normal 3 12 7 12 2" xfId="13415"/>
    <cellStyle name="Normal 3 12 7 13" xfId="13416"/>
    <cellStyle name="Normal 3 12 7 13 2" xfId="13417"/>
    <cellStyle name="Normal 3 12 7 14" xfId="13418"/>
    <cellStyle name="Normal 3 12 7 14 2" xfId="13419"/>
    <cellStyle name="Normal 3 12 7 15" xfId="13420"/>
    <cellStyle name="Normal 3 12 7 15 2" xfId="13421"/>
    <cellStyle name="Normal 3 12 7 16" xfId="13422"/>
    <cellStyle name="Normal 3 12 7 2" xfId="13423"/>
    <cellStyle name="Normal 3 12 7 2 10" xfId="13424"/>
    <cellStyle name="Normal 3 12 7 2 10 2" xfId="13425"/>
    <cellStyle name="Normal 3 12 7 2 11" xfId="13426"/>
    <cellStyle name="Normal 3 12 7 2 11 2" xfId="13427"/>
    <cellStyle name="Normal 3 12 7 2 12" xfId="13428"/>
    <cellStyle name="Normal 3 12 7 2 12 2" xfId="13429"/>
    <cellStyle name="Normal 3 12 7 2 13" xfId="13430"/>
    <cellStyle name="Normal 3 12 7 2 13 2" xfId="13431"/>
    <cellStyle name="Normal 3 12 7 2 14" xfId="13432"/>
    <cellStyle name="Normal 3 12 7 2 14 2" xfId="13433"/>
    <cellStyle name="Normal 3 12 7 2 15" xfId="13434"/>
    <cellStyle name="Normal 3 12 7 2 2" xfId="13435"/>
    <cellStyle name="Normal 3 12 7 2 2 2" xfId="13436"/>
    <cellStyle name="Normal 3 12 7 2 3" xfId="13437"/>
    <cellStyle name="Normal 3 12 7 2 3 2" xfId="13438"/>
    <cellStyle name="Normal 3 12 7 2 4" xfId="13439"/>
    <cellStyle name="Normal 3 12 7 2 4 2" xfId="13440"/>
    <cellStyle name="Normal 3 12 7 2 5" xfId="13441"/>
    <cellStyle name="Normal 3 12 7 2 5 2" xfId="13442"/>
    <cellStyle name="Normal 3 12 7 2 6" xfId="13443"/>
    <cellStyle name="Normal 3 12 7 2 6 2" xfId="13444"/>
    <cellStyle name="Normal 3 12 7 2 7" xfId="13445"/>
    <cellStyle name="Normal 3 12 7 2 7 2" xfId="13446"/>
    <cellStyle name="Normal 3 12 7 2 8" xfId="13447"/>
    <cellStyle name="Normal 3 12 7 2 8 2" xfId="13448"/>
    <cellStyle name="Normal 3 12 7 2 9" xfId="13449"/>
    <cellStyle name="Normal 3 12 7 2 9 2" xfId="13450"/>
    <cellStyle name="Normal 3 12 7 3" xfId="13451"/>
    <cellStyle name="Normal 3 12 7 3 2" xfId="13452"/>
    <cellStyle name="Normal 3 12 7 4" xfId="13453"/>
    <cellStyle name="Normal 3 12 7 4 2" xfId="13454"/>
    <cellStyle name="Normal 3 12 7 5" xfId="13455"/>
    <cellStyle name="Normal 3 12 7 5 2" xfId="13456"/>
    <cellStyle name="Normal 3 12 7 6" xfId="13457"/>
    <cellStyle name="Normal 3 12 7 6 2" xfId="13458"/>
    <cellStyle name="Normal 3 12 7 7" xfId="13459"/>
    <cellStyle name="Normal 3 12 7 7 2" xfId="13460"/>
    <cellStyle name="Normal 3 12 7 8" xfId="13461"/>
    <cellStyle name="Normal 3 12 7 8 2" xfId="13462"/>
    <cellStyle name="Normal 3 12 7 9" xfId="13463"/>
    <cellStyle name="Normal 3 12 7 9 2" xfId="13464"/>
    <cellStyle name="Normal 3 12 8" xfId="13465"/>
    <cellStyle name="Normal 3 12 8 10" xfId="13466"/>
    <cellStyle name="Normal 3 12 8 10 2" xfId="13467"/>
    <cellStyle name="Normal 3 12 8 11" xfId="13468"/>
    <cellStyle name="Normal 3 12 8 11 2" xfId="13469"/>
    <cellStyle name="Normal 3 12 8 12" xfId="13470"/>
    <cellStyle name="Normal 3 12 8 12 2" xfId="13471"/>
    <cellStyle name="Normal 3 12 8 13" xfId="13472"/>
    <cellStyle name="Normal 3 12 8 13 2" xfId="13473"/>
    <cellStyle name="Normal 3 12 8 14" xfId="13474"/>
    <cellStyle name="Normal 3 12 8 14 2" xfId="13475"/>
    <cellStyle name="Normal 3 12 8 15" xfId="13476"/>
    <cellStyle name="Normal 3 12 8 15 2" xfId="13477"/>
    <cellStyle name="Normal 3 12 8 16" xfId="13478"/>
    <cellStyle name="Normal 3 12 8 2" xfId="13479"/>
    <cellStyle name="Normal 3 12 8 2 10" xfId="13480"/>
    <cellStyle name="Normal 3 12 8 2 10 2" xfId="13481"/>
    <cellStyle name="Normal 3 12 8 2 11" xfId="13482"/>
    <cellStyle name="Normal 3 12 8 2 11 2" xfId="13483"/>
    <cellStyle name="Normal 3 12 8 2 12" xfId="13484"/>
    <cellStyle name="Normal 3 12 8 2 12 2" xfId="13485"/>
    <cellStyle name="Normal 3 12 8 2 13" xfId="13486"/>
    <cellStyle name="Normal 3 12 8 2 13 2" xfId="13487"/>
    <cellStyle name="Normal 3 12 8 2 14" xfId="13488"/>
    <cellStyle name="Normal 3 12 8 2 14 2" xfId="13489"/>
    <cellStyle name="Normal 3 12 8 2 15" xfId="13490"/>
    <cellStyle name="Normal 3 12 8 2 2" xfId="13491"/>
    <cellStyle name="Normal 3 12 8 2 2 2" xfId="13492"/>
    <cellStyle name="Normal 3 12 8 2 3" xfId="13493"/>
    <cellStyle name="Normal 3 12 8 2 3 2" xfId="13494"/>
    <cellStyle name="Normal 3 12 8 2 4" xfId="13495"/>
    <cellStyle name="Normal 3 12 8 2 4 2" xfId="13496"/>
    <cellStyle name="Normal 3 12 8 2 5" xfId="13497"/>
    <cellStyle name="Normal 3 12 8 2 5 2" xfId="13498"/>
    <cellStyle name="Normal 3 12 8 2 6" xfId="13499"/>
    <cellStyle name="Normal 3 12 8 2 6 2" xfId="13500"/>
    <cellStyle name="Normal 3 12 8 2 7" xfId="13501"/>
    <cellStyle name="Normal 3 12 8 2 7 2" xfId="13502"/>
    <cellStyle name="Normal 3 12 8 2 8" xfId="13503"/>
    <cellStyle name="Normal 3 12 8 2 8 2" xfId="13504"/>
    <cellStyle name="Normal 3 12 8 2 9" xfId="13505"/>
    <cellStyle name="Normal 3 12 8 2 9 2" xfId="13506"/>
    <cellStyle name="Normal 3 12 8 3" xfId="13507"/>
    <cellStyle name="Normal 3 12 8 3 2" xfId="13508"/>
    <cellStyle name="Normal 3 12 8 4" xfId="13509"/>
    <cellStyle name="Normal 3 12 8 4 2" xfId="13510"/>
    <cellStyle name="Normal 3 12 8 5" xfId="13511"/>
    <cellStyle name="Normal 3 12 8 5 2" xfId="13512"/>
    <cellStyle name="Normal 3 12 8 6" xfId="13513"/>
    <cellStyle name="Normal 3 12 8 6 2" xfId="13514"/>
    <cellStyle name="Normal 3 12 8 7" xfId="13515"/>
    <cellStyle name="Normal 3 12 8 7 2" xfId="13516"/>
    <cellStyle name="Normal 3 12 8 8" xfId="13517"/>
    <cellStyle name="Normal 3 12 8 8 2" xfId="13518"/>
    <cellStyle name="Normal 3 12 8 9" xfId="13519"/>
    <cellStyle name="Normal 3 12 8 9 2" xfId="13520"/>
    <cellStyle name="Normal 3 12 9" xfId="13521"/>
    <cellStyle name="Normal 3 12 9 10" xfId="13522"/>
    <cellStyle name="Normal 3 12 9 10 2" xfId="13523"/>
    <cellStyle name="Normal 3 12 9 11" xfId="13524"/>
    <cellStyle name="Normal 3 12 9 11 2" xfId="13525"/>
    <cellStyle name="Normal 3 12 9 12" xfId="13526"/>
    <cellStyle name="Normal 3 12 9 12 2" xfId="13527"/>
    <cellStyle name="Normal 3 12 9 13" xfId="13528"/>
    <cellStyle name="Normal 3 12 9 13 2" xfId="13529"/>
    <cellStyle name="Normal 3 12 9 14" xfId="13530"/>
    <cellStyle name="Normal 3 12 9 14 2" xfId="13531"/>
    <cellStyle name="Normal 3 12 9 15" xfId="13532"/>
    <cellStyle name="Normal 3 12 9 2" xfId="13533"/>
    <cellStyle name="Normal 3 12 9 2 2" xfId="13534"/>
    <cellStyle name="Normal 3 12 9 3" xfId="13535"/>
    <cellStyle name="Normal 3 12 9 3 2" xfId="13536"/>
    <cellStyle name="Normal 3 12 9 4" xfId="13537"/>
    <cellStyle name="Normal 3 12 9 4 2" xfId="13538"/>
    <cellStyle name="Normal 3 12 9 5" xfId="13539"/>
    <cellStyle name="Normal 3 12 9 5 2" xfId="13540"/>
    <cellStyle name="Normal 3 12 9 6" xfId="13541"/>
    <cellStyle name="Normal 3 12 9 6 2" xfId="13542"/>
    <cellStyle name="Normal 3 12 9 7" xfId="13543"/>
    <cellStyle name="Normal 3 12 9 7 2" xfId="13544"/>
    <cellStyle name="Normal 3 12 9 8" xfId="13545"/>
    <cellStyle name="Normal 3 12 9 8 2" xfId="13546"/>
    <cellStyle name="Normal 3 12 9 9" xfId="13547"/>
    <cellStyle name="Normal 3 12 9 9 2" xfId="13548"/>
    <cellStyle name="Normal 3 13" xfId="13549"/>
    <cellStyle name="Normal 3 13 10" xfId="13550"/>
    <cellStyle name="Normal 3 13 10 10" xfId="13551"/>
    <cellStyle name="Normal 3 13 10 10 2" xfId="13552"/>
    <cellStyle name="Normal 3 13 10 11" xfId="13553"/>
    <cellStyle name="Normal 3 13 10 11 2" xfId="13554"/>
    <cellStyle name="Normal 3 13 10 12" xfId="13555"/>
    <cellStyle name="Normal 3 13 10 12 2" xfId="13556"/>
    <cellStyle name="Normal 3 13 10 13" xfId="13557"/>
    <cellStyle name="Normal 3 13 10 13 2" xfId="13558"/>
    <cellStyle name="Normal 3 13 10 14" xfId="13559"/>
    <cellStyle name="Normal 3 13 10 14 2" xfId="13560"/>
    <cellStyle name="Normal 3 13 10 15" xfId="13561"/>
    <cellStyle name="Normal 3 13 10 2" xfId="13562"/>
    <cellStyle name="Normal 3 13 10 2 2" xfId="13563"/>
    <cellStyle name="Normal 3 13 10 3" xfId="13564"/>
    <cellStyle name="Normal 3 13 10 3 2" xfId="13565"/>
    <cellStyle name="Normal 3 13 10 4" xfId="13566"/>
    <cellStyle name="Normal 3 13 10 4 2" xfId="13567"/>
    <cellStyle name="Normal 3 13 10 5" xfId="13568"/>
    <cellStyle name="Normal 3 13 10 5 2" xfId="13569"/>
    <cellStyle name="Normal 3 13 10 6" xfId="13570"/>
    <cellStyle name="Normal 3 13 10 6 2" xfId="13571"/>
    <cellStyle name="Normal 3 13 10 7" xfId="13572"/>
    <cellStyle name="Normal 3 13 10 7 2" xfId="13573"/>
    <cellStyle name="Normal 3 13 10 8" xfId="13574"/>
    <cellStyle name="Normal 3 13 10 8 2" xfId="13575"/>
    <cellStyle name="Normal 3 13 10 9" xfId="13576"/>
    <cellStyle name="Normal 3 13 10 9 2" xfId="13577"/>
    <cellStyle name="Normal 3 13 11" xfId="13578"/>
    <cellStyle name="Normal 3 13 11 10" xfId="13579"/>
    <cellStyle name="Normal 3 13 11 10 2" xfId="13580"/>
    <cellStyle name="Normal 3 13 11 11" xfId="13581"/>
    <cellStyle name="Normal 3 13 11 11 2" xfId="13582"/>
    <cellStyle name="Normal 3 13 11 12" xfId="13583"/>
    <cellStyle name="Normal 3 13 11 12 2" xfId="13584"/>
    <cellStyle name="Normal 3 13 11 13" xfId="13585"/>
    <cellStyle name="Normal 3 13 11 13 2" xfId="13586"/>
    <cellStyle name="Normal 3 13 11 14" xfId="13587"/>
    <cellStyle name="Normal 3 13 11 14 2" xfId="13588"/>
    <cellStyle name="Normal 3 13 11 15" xfId="13589"/>
    <cellStyle name="Normal 3 13 11 2" xfId="13590"/>
    <cellStyle name="Normal 3 13 11 2 2" xfId="13591"/>
    <cellStyle name="Normal 3 13 11 3" xfId="13592"/>
    <cellStyle name="Normal 3 13 11 3 2" xfId="13593"/>
    <cellStyle name="Normal 3 13 11 4" xfId="13594"/>
    <cellStyle name="Normal 3 13 11 4 2" xfId="13595"/>
    <cellStyle name="Normal 3 13 11 5" xfId="13596"/>
    <cellStyle name="Normal 3 13 11 5 2" xfId="13597"/>
    <cellStyle name="Normal 3 13 11 6" xfId="13598"/>
    <cellStyle name="Normal 3 13 11 6 2" xfId="13599"/>
    <cellStyle name="Normal 3 13 11 7" xfId="13600"/>
    <cellStyle name="Normal 3 13 11 7 2" xfId="13601"/>
    <cellStyle name="Normal 3 13 11 8" xfId="13602"/>
    <cellStyle name="Normal 3 13 11 8 2" xfId="13603"/>
    <cellStyle name="Normal 3 13 11 9" xfId="13604"/>
    <cellStyle name="Normal 3 13 11 9 2" xfId="13605"/>
    <cellStyle name="Normal 3 13 12" xfId="13606"/>
    <cellStyle name="Normal 3 13 12 10" xfId="13607"/>
    <cellStyle name="Normal 3 13 12 10 2" xfId="13608"/>
    <cellStyle name="Normal 3 13 12 11" xfId="13609"/>
    <cellStyle name="Normal 3 13 12 11 2" xfId="13610"/>
    <cellStyle name="Normal 3 13 12 12" xfId="13611"/>
    <cellStyle name="Normal 3 13 12 12 2" xfId="13612"/>
    <cellStyle name="Normal 3 13 12 13" xfId="13613"/>
    <cellStyle name="Normal 3 13 12 13 2" xfId="13614"/>
    <cellStyle name="Normal 3 13 12 14" xfId="13615"/>
    <cellStyle name="Normal 3 13 12 14 2" xfId="13616"/>
    <cellStyle name="Normal 3 13 12 15" xfId="13617"/>
    <cellStyle name="Normal 3 13 12 2" xfId="13618"/>
    <cellStyle name="Normal 3 13 12 2 2" xfId="13619"/>
    <cellStyle name="Normal 3 13 12 3" xfId="13620"/>
    <cellStyle name="Normal 3 13 12 3 2" xfId="13621"/>
    <cellStyle name="Normal 3 13 12 4" xfId="13622"/>
    <cellStyle name="Normal 3 13 12 4 2" xfId="13623"/>
    <cellStyle name="Normal 3 13 12 5" xfId="13624"/>
    <cellStyle name="Normal 3 13 12 5 2" xfId="13625"/>
    <cellStyle name="Normal 3 13 12 6" xfId="13626"/>
    <cellStyle name="Normal 3 13 12 6 2" xfId="13627"/>
    <cellStyle name="Normal 3 13 12 7" xfId="13628"/>
    <cellStyle name="Normal 3 13 12 7 2" xfId="13629"/>
    <cellStyle name="Normal 3 13 12 8" xfId="13630"/>
    <cellStyle name="Normal 3 13 12 8 2" xfId="13631"/>
    <cellStyle name="Normal 3 13 12 9" xfId="13632"/>
    <cellStyle name="Normal 3 13 12 9 2" xfId="13633"/>
    <cellStyle name="Normal 3 13 13" xfId="13634"/>
    <cellStyle name="Normal 3 13 13 10" xfId="13635"/>
    <cellStyle name="Normal 3 13 13 10 2" xfId="13636"/>
    <cellStyle name="Normal 3 13 13 11" xfId="13637"/>
    <cellStyle name="Normal 3 13 13 11 2" xfId="13638"/>
    <cellStyle name="Normal 3 13 13 12" xfId="13639"/>
    <cellStyle name="Normal 3 13 13 12 2" xfId="13640"/>
    <cellStyle name="Normal 3 13 13 13" xfId="13641"/>
    <cellStyle name="Normal 3 13 13 13 2" xfId="13642"/>
    <cellStyle name="Normal 3 13 13 14" xfId="13643"/>
    <cellStyle name="Normal 3 13 13 14 2" xfId="13644"/>
    <cellStyle name="Normal 3 13 13 15" xfId="13645"/>
    <cellStyle name="Normal 3 13 13 2" xfId="13646"/>
    <cellStyle name="Normal 3 13 13 2 2" xfId="13647"/>
    <cellStyle name="Normal 3 13 13 3" xfId="13648"/>
    <cellStyle name="Normal 3 13 13 3 2" xfId="13649"/>
    <cellStyle name="Normal 3 13 13 4" xfId="13650"/>
    <cellStyle name="Normal 3 13 13 4 2" xfId="13651"/>
    <cellStyle name="Normal 3 13 13 5" xfId="13652"/>
    <cellStyle name="Normal 3 13 13 5 2" xfId="13653"/>
    <cellStyle name="Normal 3 13 13 6" xfId="13654"/>
    <cellStyle name="Normal 3 13 13 6 2" xfId="13655"/>
    <cellStyle name="Normal 3 13 13 7" xfId="13656"/>
    <cellStyle name="Normal 3 13 13 7 2" xfId="13657"/>
    <cellStyle name="Normal 3 13 13 8" xfId="13658"/>
    <cellStyle name="Normal 3 13 13 8 2" xfId="13659"/>
    <cellStyle name="Normal 3 13 13 9" xfId="13660"/>
    <cellStyle name="Normal 3 13 13 9 2" xfId="13661"/>
    <cellStyle name="Normal 3 13 14" xfId="13662"/>
    <cellStyle name="Normal 3 13 14 10" xfId="13663"/>
    <cellStyle name="Normal 3 13 14 10 2" xfId="13664"/>
    <cellStyle name="Normal 3 13 14 11" xfId="13665"/>
    <cellStyle name="Normal 3 13 14 11 2" xfId="13666"/>
    <cellStyle name="Normal 3 13 14 12" xfId="13667"/>
    <cellStyle name="Normal 3 13 14 12 2" xfId="13668"/>
    <cellStyle name="Normal 3 13 14 13" xfId="13669"/>
    <cellStyle name="Normal 3 13 14 13 2" xfId="13670"/>
    <cellStyle name="Normal 3 13 14 14" xfId="13671"/>
    <cellStyle name="Normal 3 13 14 14 2" xfId="13672"/>
    <cellStyle name="Normal 3 13 14 15" xfId="13673"/>
    <cellStyle name="Normal 3 13 14 2" xfId="13674"/>
    <cellStyle name="Normal 3 13 14 2 2" xfId="13675"/>
    <cellStyle name="Normal 3 13 14 3" xfId="13676"/>
    <cellStyle name="Normal 3 13 14 3 2" xfId="13677"/>
    <cellStyle name="Normal 3 13 14 4" xfId="13678"/>
    <cellStyle name="Normal 3 13 14 4 2" xfId="13679"/>
    <cellStyle name="Normal 3 13 14 5" xfId="13680"/>
    <cellStyle name="Normal 3 13 14 5 2" xfId="13681"/>
    <cellStyle name="Normal 3 13 14 6" xfId="13682"/>
    <cellStyle name="Normal 3 13 14 6 2" xfId="13683"/>
    <cellStyle name="Normal 3 13 14 7" xfId="13684"/>
    <cellStyle name="Normal 3 13 14 7 2" xfId="13685"/>
    <cellStyle name="Normal 3 13 14 8" xfId="13686"/>
    <cellStyle name="Normal 3 13 14 8 2" xfId="13687"/>
    <cellStyle name="Normal 3 13 14 9" xfId="13688"/>
    <cellStyle name="Normal 3 13 14 9 2" xfId="13689"/>
    <cellStyle name="Normal 3 13 15" xfId="13690"/>
    <cellStyle name="Normal 3 13 16" xfId="13691"/>
    <cellStyle name="Normal 3 13 17" xfId="13692"/>
    <cellStyle name="Normal 3 13 17 10" xfId="13693"/>
    <cellStyle name="Normal 3 13 17 10 2" xfId="13694"/>
    <cellStyle name="Normal 3 13 17 11" xfId="13695"/>
    <cellStyle name="Normal 3 13 17 11 2" xfId="13696"/>
    <cellStyle name="Normal 3 13 17 12" xfId="13697"/>
    <cellStyle name="Normal 3 13 17 12 2" xfId="13698"/>
    <cellStyle name="Normal 3 13 17 13" xfId="13699"/>
    <cellStyle name="Normal 3 13 17 13 2" xfId="13700"/>
    <cellStyle name="Normal 3 13 17 14" xfId="13701"/>
    <cellStyle name="Normal 3 13 17 14 2" xfId="13702"/>
    <cellStyle name="Normal 3 13 17 15" xfId="13703"/>
    <cellStyle name="Normal 3 13 17 2" xfId="13704"/>
    <cellStyle name="Normal 3 13 17 2 2" xfId="13705"/>
    <cellStyle name="Normal 3 13 17 3" xfId="13706"/>
    <cellStyle name="Normal 3 13 17 3 2" xfId="13707"/>
    <cellStyle name="Normal 3 13 17 4" xfId="13708"/>
    <cellStyle name="Normal 3 13 17 4 2" xfId="13709"/>
    <cellStyle name="Normal 3 13 17 5" xfId="13710"/>
    <cellStyle name="Normal 3 13 17 5 2" xfId="13711"/>
    <cellStyle name="Normal 3 13 17 6" xfId="13712"/>
    <cellStyle name="Normal 3 13 17 6 2" xfId="13713"/>
    <cellStyle name="Normal 3 13 17 7" xfId="13714"/>
    <cellStyle name="Normal 3 13 17 7 2" xfId="13715"/>
    <cellStyle name="Normal 3 13 17 8" xfId="13716"/>
    <cellStyle name="Normal 3 13 17 8 2" xfId="13717"/>
    <cellStyle name="Normal 3 13 17 9" xfId="13718"/>
    <cellStyle name="Normal 3 13 17 9 2" xfId="13719"/>
    <cellStyle name="Normal 3 13 18" xfId="13720"/>
    <cellStyle name="Normal 3 13 18 10" xfId="13721"/>
    <cellStyle name="Normal 3 13 18 10 2" xfId="13722"/>
    <cellStyle name="Normal 3 13 18 11" xfId="13723"/>
    <cellStyle name="Normal 3 13 18 11 2" xfId="13724"/>
    <cellStyle name="Normal 3 13 18 12" xfId="13725"/>
    <cellStyle name="Normal 3 13 18 12 2" xfId="13726"/>
    <cellStyle name="Normal 3 13 18 13" xfId="13727"/>
    <cellStyle name="Normal 3 13 18 13 2" xfId="13728"/>
    <cellStyle name="Normal 3 13 18 14" xfId="13729"/>
    <cellStyle name="Normal 3 13 18 14 2" xfId="13730"/>
    <cellStyle name="Normal 3 13 18 15" xfId="13731"/>
    <cellStyle name="Normal 3 13 18 2" xfId="13732"/>
    <cellStyle name="Normal 3 13 18 2 2" xfId="13733"/>
    <cellStyle name="Normal 3 13 18 3" xfId="13734"/>
    <cellStyle name="Normal 3 13 18 3 2" xfId="13735"/>
    <cellStyle name="Normal 3 13 18 4" xfId="13736"/>
    <cellStyle name="Normal 3 13 18 4 2" xfId="13737"/>
    <cellStyle name="Normal 3 13 18 5" xfId="13738"/>
    <cellStyle name="Normal 3 13 18 5 2" xfId="13739"/>
    <cellStyle name="Normal 3 13 18 6" xfId="13740"/>
    <cellStyle name="Normal 3 13 18 6 2" xfId="13741"/>
    <cellStyle name="Normal 3 13 18 7" xfId="13742"/>
    <cellStyle name="Normal 3 13 18 7 2" xfId="13743"/>
    <cellStyle name="Normal 3 13 18 8" xfId="13744"/>
    <cellStyle name="Normal 3 13 18 8 2" xfId="13745"/>
    <cellStyle name="Normal 3 13 18 9" xfId="13746"/>
    <cellStyle name="Normal 3 13 18 9 2" xfId="13747"/>
    <cellStyle name="Normal 3 13 2" xfId="13748"/>
    <cellStyle name="Normal 3 13 2 10" xfId="13749"/>
    <cellStyle name="Normal 3 13 2 10 2" xfId="13750"/>
    <cellStyle name="Normal 3 13 2 11" xfId="13751"/>
    <cellStyle name="Normal 3 13 2 11 2" xfId="13752"/>
    <cellStyle name="Normal 3 13 2 12" xfId="13753"/>
    <cellStyle name="Normal 3 13 2 12 2" xfId="13754"/>
    <cellStyle name="Normal 3 13 2 13" xfId="13755"/>
    <cellStyle name="Normal 3 13 2 13 2" xfId="13756"/>
    <cellStyle name="Normal 3 13 2 14" xfId="13757"/>
    <cellStyle name="Normal 3 13 2 14 2" xfId="13758"/>
    <cellStyle name="Normal 3 13 2 15" xfId="13759"/>
    <cellStyle name="Normal 3 13 2 15 2" xfId="13760"/>
    <cellStyle name="Normal 3 13 2 16" xfId="13761"/>
    <cellStyle name="Normal 3 13 2 16 2" xfId="13762"/>
    <cellStyle name="Normal 3 13 2 17" xfId="13763"/>
    <cellStyle name="Normal 3 13 2 17 2" xfId="13764"/>
    <cellStyle name="Normal 3 13 2 18" xfId="13765"/>
    <cellStyle name="Normal 3 13 2 2" xfId="13766"/>
    <cellStyle name="Normal 3 13 2 3" xfId="13767"/>
    <cellStyle name="Normal 3 13 2 4" xfId="13768"/>
    <cellStyle name="Normal 3 13 2 5" xfId="13769"/>
    <cellStyle name="Normal 3 13 2 5 2" xfId="13770"/>
    <cellStyle name="Normal 3 13 2 6" xfId="13771"/>
    <cellStyle name="Normal 3 13 2 6 2" xfId="13772"/>
    <cellStyle name="Normal 3 13 2 7" xfId="13773"/>
    <cellStyle name="Normal 3 13 2 7 2" xfId="13774"/>
    <cellStyle name="Normal 3 13 2 8" xfId="13775"/>
    <cellStyle name="Normal 3 13 2 8 2" xfId="13776"/>
    <cellStyle name="Normal 3 13 2 9" xfId="13777"/>
    <cellStyle name="Normal 3 13 2 9 2" xfId="13778"/>
    <cellStyle name="Normal 3 13 3" xfId="13779"/>
    <cellStyle name="Normal 3 13 4" xfId="13780"/>
    <cellStyle name="Normal 3 13 5" xfId="13781"/>
    <cellStyle name="Normal 3 13 6" xfId="13782"/>
    <cellStyle name="Normal 3 13 6 10" xfId="13783"/>
    <cellStyle name="Normal 3 13 6 10 2" xfId="13784"/>
    <cellStyle name="Normal 3 13 6 11" xfId="13785"/>
    <cellStyle name="Normal 3 13 6 11 2" xfId="13786"/>
    <cellStyle name="Normal 3 13 6 12" xfId="13787"/>
    <cellStyle name="Normal 3 13 6 12 2" xfId="13788"/>
    <cellStyle name="Normal 3 13 6 13" xfId="13789"/>
    <cellStyle name="Normal 3 13 6 13 2" xfId="13790"/>
    <cellStyle name="Normal 3 13 6 14" xfId="13791"/>
    <cellStyle name="Normal 3 13 6 14 2" xfId="13792"/>
    <cellStyle name="Normal 3 13 6 15" xfId="13793"/>
    <cellStyle name="Normal 3 13 6 15 2" xfId="13794"/>
    <cellStyle name="Normal 3 13 6 16" xfId="13795"/>
    <cellStyle name="Normal 3 13 6 2" xfId="13796"/>
    <cellStyle name="Normal 3 13 6 2 10" xfId="13797"/>
    <cellStyle name="Normal 3 13 6 2 10 2" xfId="13798"/>
    <cellStyle name="Normal 3 13 6 2 11" xfId="13799"/>
    <cellStyle name="Normal 3 13 6 2 11 2" xfId="13800"/>
    <cellStyle name="Normal 3 13 6 2 12" xfId="13801"/>
    <cellStyle name="Normal 3 13 6 2 12 2" xfId="13802"/>
    <cellStyle name="Normal 3 13 6 2 13" xfId="13803"/>
    <cellStyle name="Normal 3 13 6 2 13 2" xfId="13804"/>
    <cellStyle name="Normal 3 13 6 2 14" xfId="13805"/>
    <cellStyle name="Normal 3 13 6 2 14 2" xfId="13806"/>
    <cellStyle name="Normal 3 13 6 2 15" xfId="13807"/>
    <cellStyle name="Normal 3 13 6 2 2" xfId="13808"/>
    <cellStyle name="Normal 3 13 6 2 2 2" xfId="13809"/>
    <cellStyle name="Normal 3 13 6 2 3" xfId="13810"/>
    <cellStyle name="Normal 3 13 6 2 3 2" xfId="13811"/>
    <cellStyle name="Normal 3 13 6 2 4" xfId="13812"/>
    <cellStyle name="Normal 3 13 6 2 4 2" xfId="13813"/>
    <cellStyle name="Normal 3 13 6 2 5" xfId="13814"/>
    <cellStyle name="Normal 3 13 6 2 5 2" xfId="13815"/>
    <cellStyle name="Normal 3 13 6 2 6" xfId="13816"/>
    <cellStyle name="Normal 3 13 6 2 6 2" xfId="13817"/>
    <cellStyle name="Normal 3 13 6 2 7" xfId="13818"/>
    <cellStyle name="Normal 3 13 6 2 7 2" xfId="13819"/>
    <cellStyle name="Normal 3 13 6 2 8" xfId="13820"/>
    <cellStyle name="Normal 3 13 6 2 8 2" xfId="13821"/>
    <cellStyle name="Normal 3 13 6 2 9" xfId="13822"/>
    <cellStyle name="Normal 3 13 6 2 9 2" xfId="13823"/>
    <cellStyle name="Normal 3 13 6 3" xfId="13824"/>
    <cellStyle name="Normal 3 13 6 3 2" xfId="13825"/>
    <cellStyle name="Normal 3 13 6 4" xfId="13826"/>
    <cellStyle name="Normal 3 13 6 4 2" xfId="13827"/>
    <cellStyle name="Normal 3 13 6 5" xfId="13828"/>
    <cellStyle name="Normal 3 13 6 5 2" xfId="13829"/>
    <cellStyle name="Normal 3 13 6 6" xfId="13830"/>
    <cellStyle name="Normal 3 13 6 6 2" xfId="13831"/>
    <cellStyle name="Normal 3 13 6 7" xfId="13832"/>
    <cellStyle name="Normal 3 13 6 7 2" xfId="13833"/>
    <cellStyle name="Normal 3 13 6 8" xfId="13834"/>
    <cellStyle name="Normal 3 13 6 8 2" xfId="13835"/>
    <cellStyle name="Normal 3 13 6 9" xfId="13836"/>
    <cellStyle name="Normal 3 13 6 9 2" xfId="13837"/>
    <cellStyle name="Normal 3 13 7" xfId="13838"/>
    <cellStyle name="Normal 3 13 7 10" xfId="13839"/>
    <cellStyle name="Normal 3 13 7 10 2" xfId="13840"/>
    <cellStyle name="Normal 3 13 7 11" xfId="13841"/>
    <cellStyle name="Normal 3 13 7 11 2" xfId="13842"/>
    <cellStyle name="Normal 3 13 7 12" xfId="13843"/>
    <cellStyle name="Normal 3 13 7 12 2" xfId="13844"/>
    <cellStyle name="Normal 3 13 7 13" xfId="13845"/>
    <cellStyle name="Normal 3 13 7 13 2" xfId="13846"/>
    <cellStyle name="Normal 3 13 7 14" xfId="13847"/>
    <cellStyle name="Normal 3 13 7 14 2" xfId="13848"/>
    <cellStyle name="Normal 3 13 7 15" xfId="13849"/>
    <cellStyle name="Normal 3 13 7 15 2" xfId="13850"/>
    <cellStyle name="Normal 3 13 7 16" xfId="13851"/>
    <cellStyle name="Normal 3 13 7 2" xfId="13852"/>
    <cellStyle name="Normal 3 13 7 2 10" xfId="13853"/>
    <cellStyle name="Normal 3 13 7 2 10 2" xfId="13854"/>
    <cellStyle name="Normal 3 13 7 2 11" xfId="13855"/>
    <cellStyle name="Normal 3 13 7 2 11 2" xfId="13856"/>
    <cellStyle name="Normal 3 13 7 2 12" xfId="13857"/>
    <cellStyle name="Normal 3 13 7 2 12 2" xfId="13858"/>
    <cellStyle name="Normal 3 13 7 2 13" xfId="13859"/>
    <cellStyle name="Normal 3 13 7 2 13 2" xfId="13860"/>
    <cellStyle name="Normal 3 13 7 2 14" xfId="13861"/>
    <cellStyle name="Normal 3 13 7 2 14 2" xfId="13862"/>
    <cellStyle name="Normal 3 13 7 2 15" xfId="13863"/>
    <cellStyle name="Normal 3 13 7 2 2" xfId="13864"/>
    <cellStyle name="Normal 3 13 7 2 2 2" xfId="13865"/>
    <cellStyle name="Normal 3 13 7 2 3" xfId="13866"/>
    <cellStyle name="Normal 3 13 7 2 3 2" xfId="13867"/>
    <cellStyle name="Normal 3 13 7 2 4" xfId="13868"/>
    <cellStyle name="Normal 3 13 7 2 4 2" xfId="13869"/>
    <cellStyle name="Normal 3 13 7 2 5" xfId="13870"/>
    <cellStyle name="Normal 3 13 7 2 5 2" xfId="13871"/>
    <cellStyle name="Normal 3 13 7 2 6" xfId="13872"/>
    <cellStyle name="Normal 3 13 7 2 6 2" xfId="13873"/>
    <cellStyle name="Normal 3 13 7 2 7" xfId="13874"/>
    <cellStyle name="Normal 3 13 7 2 7 2" xfId="13875"/>
    <cellStyle name="Normal 3 13 7 2 8" xfId="13876"/>
    <cellStyle name="Normal 3 13 7 2 8 2" xfId="13877"/>
    <cellStyle name="Normal 3 13 7 2 9" xfId="13878"/>
    <cellStyle name="Normal 3 13 7 2 9 2" xfId="13879"/>
    <cellStyle name="Normal 3 13 7 3" xfId="13880"/>
    <cellStyle name="Normal 3 13 7 3 2" xfId="13881"/>
    <cellStyle name="Normal 3 13 7 4" xfId="13882"/>
    <cellStyle name="Normal 3 13 7 4 2" xfId="13883"/>
    <cellStyle name="Normal 3 13 7 5" xfId="13884"/>
    <cellStyle name="Normal 3 13 7 5 2" xfId="13885"/>
    <cellStyle name="Normal 3 13 7 6" xfId="13886"/>
    <cellStyle name="Normal 3 13 7 6 2" xfId="13887"/>
    <cellStyle name="Normal 3 13 7 7" xfId="13888"/>
    <cellStyle name="Normal 3 13 7 7 2" xfId="13889"/>
    <cellStyle name="Normal 3 13 7 8" xfId="13890"/>
    <cellStyle name="Normal 3 13 7 8 2" xfId="13891"/>
    <cellStyle name="Normal 3 13 7 9" xfId="13892"/>
    <cellStyle name="Normal 3 13 7 9 2" xfId="13893"/>
    <cellStyle name="Normal 3 13 8" xfId="13894"/>
    <cellStyle name="Normal 3 13 8 10" xfId="13895"/>
    <cellStyle name="Normal 3 13 8 10 2" xfId="13896"/>
    <cellStyle name="Normal 3 13 8 11" xfId="13897"/>
    <cellStyle name="Normal 3 13 8 11 2" xfId="13898"/>
    <cellStyle name="Normal 3 13 8 12" xfId="13899"/>
    <cellStyle name="Normal 3 13 8 12 2" xfId="13900"/>
    <cellStyle name="Normal 3 13 8 13" xfId="13901"/>
    <cellStyle name="Normal 3 13 8 13 2" xfId="13902"/>
    <cellStyle name="Normal 3 13 8 14" xfId="13903"/>
    <cellStyle name="Normal 3 13 8 14 2" xfId="13904"/>
    <cellStyle name="Normal 3 13 8 15" xfId="13905"/>
    <cellStyle name="Normal 3 13 8 15 2" xfId="13906"/>
    <cellStyle name="Normal 3 13 8 16" xfId="13907"/>
    <cellStyle name="Normal 3 13 8 2" xfId="13908"/>
    <cellStyle name="Normal 3 13 8 2 10" xfId="13909"/>
    <cellStyle name="Normal 3 13 8 2 10 2" xfId="13910"/>
    <cellStyle name="Normal 3 13 8 2 11" xfId="13911"/>
    <cellStyle name="Normal 3 13 8 2 11 2" xfId="13912"/>
    <cellStyle name="Normal 3 13 8 2 12" xfId="13913"/>
    <cellStyle name="Normal 3 13 8 2 12 2" xfId="13914"/>
    <cellStyle name="Normal 3 13 8 2 13" xfId="13915"/>
    <cellStyle name="Normal 3 13 8 2 13 2" xfId="13916"/>
    <cellStyle name="Normal 3 13 8 2 14" xfId="13917"/>
    <cellStyle name="Normal 3 13 8 2 14 2" xfId="13918"/>
    <cellStyle name="Normal 3 13 8 2 15" xfId="13919"/>
    <cellStyle name="Normal 3 13 8 2 2" xfId="13920"/>
    <cellStyle name="Normal 3 13 8 2 2 2" xfId="13921"/>
    <cellStyle name="Normal 3 13 8 2 3" xfId="13922"/>
    <cellStyle name="Normal 3 13 8 2 3 2" xfId="13923"/>
    <cellStyle name="Normal 3 13 8 2 4" xfId="13924"/>
    <cellStyle name="Normal 3 13 8 2 4 2" xfId="13925"/>
    <cellStyle name="Normal 3 13 8 2 5" xfId="13926"/>
    <cellStyle name="Normal 3 13 8 2 5 2" xfId="13927"/>
    <cellStyle name="Normal 3 13 8 2 6" xfId="13928"/>
    <cellStyle name="Normal 3 13 8 2 6 2" xfId="13929"/>
    <cellStyle name="Normal 3 13 8 2 7" xfId="13930"/>
    <cellStyle name="Normal 3 13 8 2 7 2" xfId="13931"/>
    <cellStyle name="Normal 3 13 8 2 8" xfId="13932"/>
    <cellStyle name="Normal 3 13 8 2 8 2" xfId="13933"/>
    <cellStyle name="Normal 3 13 8 2 9" xfId="13934"/>
    <cellStyle name="Normal 3 13 8 2 9 2" xfId="13935"/>
    <cellStyle name="Normal 3 13 8 3" xfId="13936"/>
    <cellStyle name="Normal 3 13 8 3 2" xfId="13937"/>
    <cellStyle name="Normal 3 13 8 4" xfId="13938"/>
    <cellStyle name="Normal 3 13 8 4 2" xfId="13939"/>
    <cellStyle name="Normal 3 13 8 5" xfId="13940"/>
    <cellStyle name="Normal 3 13 8 5 2" xfId="13941"/>
    <cellStyle name="Normal 3 13 8 6" xfId="13942"/>
    <cellStyle name="Normal 3 13 8 6 2" xfId="13943"/>
    <cellStyle name="Normal 3 13 8 7" xfId="13944"/>
    <cellStyle name="Normal 3 13 8 7 2" xfId="13945"/>
    <cellStyle name="Normal 3 13 8 8" xfId="13946"/>
    <cellStyle name="Normal 3 13 8 8 2" xfId="13947"/>
    <cellStyle name="Normal 3 13 8 9" xfId="13948"/>
    <cellStyle name="Normal 3 13 8 9 2" xfId="13949"/>
    <cellStyle name="Normal 3 13 9" xfId="13950"/>
    <cellStyle name="Normal 3 13 9 10" xfId="13951"/>
    <cellStyle name="Normal 3 13 9 10 2" xfId="13952"/>
    <cellStyle name="Normal 3 13 9 11" xfId="13953"/>
    <cellStyle name="Normal 3 13 9 11 2" xfId="13954"/>
    <cellStyle name="Normal 3 13 9 12" xfId="13955"/>
    <cellStyle name="Normal 3 13 9 12 2" xfId="13956"/>
    <cellStyle name="Normal 3 13 9 13" xfId="13957"/>
    <cellStyle name="Normal 3 13 9 13 2" xfId="13958"/>
    <cellStyle name="Normal 3 13 9 14" xfId="13959"/>
    <cellStyle name="Normal 3 13 9 14 2" xfId="13960"/>
    <cellStyle name="Normal 3 13 9 15" xfId="13961"/>
    <cellStyle name="Normal 3 13 9 2" xfId="13962"/>
    <cellStyle name="Normal 3 13 9 2 2" xfId="13963"/>
    <cellStyle name="Normal 3 13 9 3" xfId="13964"/>
    <cellStyle name="Normal 3 13 9 3 2" xfId="13965"/>
    <cellStyle name="Normal 3 13 9 4" xfId="13966"/>
    <cellStyle name="Normal 3 13 9 4 2" xfId="13967"/>
    <cellStyle name="Normal 3 13 9 5" xfId="13968"/>
    <cellStyle name="Normal 3 13 9 5 2" xfId="13969"/>
    <cellStyle name="Normal 3 13 9 6" xfId="13970"/>
    <cellStyle name="Normal 3 13 9 6 2" xfId="13971"/>
    <cellStyle name="Normal 3 13 9 7" xfId="13972"/>
    <cellStyle name="Normal 3 13 9 7 2" xfId="13973"/>
    <cellStyle name="Normal 3 13 9 8" xfId="13974"/>
    <cellStyle name="Normal 3 13 9 8 2" xfId="13975"/>
    <cellStyle name="Normal 3 13 9 9" xfId="13976"/>
    <cellStyle name="Normal 3 13 9 9 2" xfId="13977"/>
    <cellStyle name="Normal 3 14" xfId="13978"/>
    <cellStyle name="Normal 3 14 10" xfId="13979"/>
    <cellStyle name="Normal 3 14 10 10" xfId="13980"/>
    <cellStyle name="Normal 3 14 10 10 2" xfId="13981"/>
    <cellStyle name="Normal 3 14 10 11" xfId="13982"/>
    <cellStyle name="Normal 3 14 10 11 2" xfId="13983"/>
    <cellStyle name="Normal 3 14 10 12" xfId="13984"/>
    <cellStyle name="Normal 3 14 10 12 2" xfId="13985"/>
    <cellStyle name="Normal 3 14 10 13" xfId="13986"/>
    <cellStyle name="Normal 3 14 10 13 2" xfId="13987"/>
    <cellStyle name="Normal 3 14 10 14" xfId="13988"/>
    <cellStyle name="Normal 3 14 10 14 2" xfId="13989"/>
    <cellStyle name="Normal 3 14 10 15" xfId="13990"/>
    <cellStyle name="Normal 3 14 10 2" xfId="13991"/>
    <cellStyle name="Normal 3 14 10 2 2" xfId="13992"/>
    <cellStyle name="Normal 3 14 10 3" xfId="13993"/>
    <cellStyle name="Normal 3 14 10 3 2" xfId="13994"/>
    <cellStyle name="Normal 3 14 10 4" xfId="13995"/>
    <cellStyle name="Normal 3 14 10 4 2" xfId="13996"/>
    <cellStyle name="Normal 3 14 10 5" xfId="13997"/>
    <cellStyle name="Normal 3 14 10 5 2" xfId="13998"/>
    <cellStyle name="Normal 3 14 10 6" xfId="13999"/>
    <cellStyle name="Normal 3 14 10 6 2" xfId="14000"/>
    <cellStyle name="Normal 3 14 10 7" xfId="14001"/>
    <cellStyle name="Normal 3 14 10 7 2" xfId="14002"/>
    <cellStyle name="Normal 3 14 10 8" xfId="14003"/>
    <cellStyle name="Normal 3 14 10 8 2" xfId="14004"/>
    <cellStyle name="Normal 3 14 10 9" xfId="14005"/>
    <cellStyle name="Normal 3 14 10 9 2" xfId="14006"/>
    <cellStyle name="Normal 3 14 11" xfId="14007"/>
    <cellStyle name="Normal 3 14 11 10" xfId="14008"/>
    <cellStyle name="Normal 3 14 11 10 2" xfId="14009"/>
    <cellStyle name="Normal 3 14 11 11" xfId="14010"/>
    <cellStyle name="Normal 3 14 11 11 2" xfId="14011"/>
    <cellStyle name="Normal 3 14 11 12" xfId="14012"/>
    <cellStyle name="Normal 3 14 11 12 2" xfId="14013"/>
    <cellStyle name="Normal 3 14 11 13" xfId="14014"/>
    <cellStyle name="Normal 3 14 11 13 2" xfId="14015"/>
    <cellStyle name="Normal 3 14 11 14" xfId="14016"/>
    <cellStyle name="Normal 3 14 11 14 2" xfId="14017"/>
    <cellStyle name="Normal 3 14 11 15" xfId="14018"/>
    <cellStyle name="Normal 3 14 11 2" xfId="14019"/>
    <cellStyle name="Normal 3 14 11 2 2" xfId="14020"/>
    <cellStyle name="Normal 3 14 11 3" xfId="14021"/>
    <cellStyle name="Normal 3 14 11 3 2" xfId="14022"/>
    <cellStyle name="Normal 3 14 11 4" xfId="14023"/>
    <cellStyle name="Normal 3 14 11 4 2" xfId="14024"/>
    <cellStyle name="Normal 3 14 11 5" xfId="14025"/>
    <cellStyle name="Normal 3 14 11 5 2" xfId="14026"/>
    <cellStyle name="Normal 3 14 11 6" xfId="14027"/>
    <cellStyle name="Normal 3 14 11 6 2" xfId="14028"/>
    <cellStyle name="Normal 3 14 11 7" xfId="14029"/>
    <cellStyle name="Normal 3 14 11 7 2" xfId="14030"/>
    <cellStyle name="Normal 3 14 11 8" xfId="14031"/>
    <cellStyle name="Normal 3 14 11 8 2" xfId="14032"/>
    <cellStyle name="Normal 3 14 11 9" xfId="14033"/>
    <cellStyle name="Normal 3 14 11 9 2" xfId="14034"/>
    <cellStyle name="Normal 3 14 12" xfId="14035"/>
    <cellStyle name="Normal 3 14 12 10" xfId="14036"/>
    <cellStyle name="Normal 3 14 12 10 2" xfId="14037"/>
    <cellStyle name="Normal 3 14 12 11" xfId="14038"/>
    <cellStyle name="Normal 3 14 12 11 2" xfId="14039"/>
    <cellStyle name="Normal 3 14 12 12" xfId="14040"/>
    <cellStyle name="Normal 3 14 12 12 2" xfId="14041"/>
    <cellStyle name="Normal 3 14 12 13" xfId="14042"/>
    <cellStyle name="Normal 3 14 12 13 2" xfId="14043"/>
    <cellStyle name="Normal 3 14 12 14" xfId="14044"/>
    <cellStyle name="Normal 3 14 12 14 2" xfId="14045"/>
    <cellStyle name="Normal 3 14 12 15" xfId="14046"/>
    <cellStyle name="Normal 3 14 12 2" xfId="14047"/>
    <cellStyle name="Normal 3 14 12 2 2" xfId="14048"/>
    <cellStyle name="Normal 3 14 12 3" xfId="14049"/>
    <cellStyle name="Normal 3 14 12 3 2" xfId="14050"/>
    <cellStyle name="Normal 3 14 12 4" xfId="14051"/>
    <cellStyle name="Normal 3 14 12 4 2" xfId="14052"/>
    <cellStyle name="Normal 3 14 12 5" xfId="14053"/>
    <cellStyle name="Normal 3 14 12 5 2" xfId="14054"/>
    <cellStyle name="Normal 3 14 12 6" xfId="14055"/>
    <cellStyle name="Normal 3 14 12 6 2" xfId="14056"/>
    <cellStyle name="Normal 3 14 12 7" xfId="14057"/>
    <cellStyle name="Normal 3 14 12 7 2" xfId="14058"/>
    <cellStyle name="Normal 3 14 12 8" xfId="14059"/>
    <cellStyle name="Normal 3 14 12 8 2" xfId="14060"/>
    <cellStyle name="Normal 3 14 12 9" xfId="14061"/>
    <cellStyle name="Normal 3 14 12 9 2" xfId="14062"/>
    <cellStyle name="Normal 3 14 13" xfId="14063"/>
    <cellStyle name="Normal 3 14 13 10" xfId="14064"/>
    <cellStyle name="Normal 3 14 13 10 2" xfId="14065"/>
    <cellStyle name="Normal 3 14 13 11" xfId="14066"/>
    <cellStyle name="Normal 3 14 13 11 2" xfId="14067"/>
    <cellStyle name="Normal 3 14 13 12" xfId="14068"/>
    <cellStyle name="Normal 3 14 13 12 2" xfId="14069"/>
    <cellStyle name="Normal 3 14 13 13" xfId="14070"/>
    <cellStyle name="Normal 3 14 13 13 2" xfId="14071"/>
    <cellStyle name="Normal 3 14 13 14" xfId="14072"/>
    <cellStyle name="Normal 3 14 13 14 2" xfId="14073"/>
    <cellStyle name="Normal 3 14 13 15" xfId="14074"/>
    <cellStyle name="Normal 3 14 13 2" xfId="14075"/>
    <cellStyle name="Normal 3 14 13 2 2" xfId="14076"/>
    <cellStyle name="Normal 3 14 13 3" xfId="14077"/>
    <cellStyle name="Normal 3 14 13 3 2" xfId="14078"/>
    <cellStyle name="Normal 3 14 13 4" xfId="14079"/>
    <cellStyle name="Normal 3 14 13 4 2" xfId="14080"/>
    <cellStyle name="Normal 3 14 13 5" xfId="14081"/>
    <cellStyle name="Normal 3 14 13 5 2" xfId="14082"/>
    <cellStyle name="Normal 3 14 13 6" xfId="14083"/>
    <cellStyle name="Normal 3 14 13 6 2" xfId="14084"/>
    <cellStyle name="Normal 3 14 13 7" xfId="14085"/>
    <cellStyle name="Normal 3 14 13 7 2" xfId="14086"/>
    <cellStyle name="Normal 3 14 13 8" xfId="14087"/>
    <cellStyle name="Normal 3 14 13 8 2" xfId="14088"/>
    <cellStyle name="Normal 3 14 13 9" xfId="14089"/>
    <cellStyle name="Normal 3 14 13 9 2" xfId="14090"/>
    <cellStyle name="Normal 3 14 14" xfId="14091"/>
    <cellStyle name="Normal 3 14 14 10" xfId="14092"/>
    <cellStyle name="Normal 3 14 14 10 2" xfId="14093"/>
    <cellStyle name="Normal 3 14 14 11" xfId="14094"/>
    <cellStyle name="Normal 3 14 14 11 2" xfId="14095"/>
    <cellStyle name="Normal 3 14 14 12" xfId="14096"/>
    <cellStyle name="Normal 3 14 14 12 2" xfId="14097"/>
    <cellStyle name="Normal 3 14 14 13" xfId="14098"/>
    <cellStyle name="Normal 3 14 14 13 2" xfId="14099"/>
    <cellStyle name="Normal 3 14 14 14" xfId="14100"/>
    <cellStyle name="Normal 3 14 14 14 2" xfId="14101"/>
    <cellStyle name="Normal 3 14 14 15" xfId="14102"/>
    <cellStyle name="Normal 3 14 14 2" xfId="14103"/>
    <cellStyle name="Normal 3 14 14 2 2" xfId="14104"/>
    <cellStyle name="Normal 3 14 14 3" xfId="14105"/>
    <cellStyle name="Normal 3 14 14 3 2" xfId="14106"/>
    <cellStyle name="Normal 3 14 14 4" xfId="14107"/>
    <cellStyle name="Normal 3 14 14 4 2" xfId="14108"/>
    <cellStyle name="Normal 3 14 14 5" xfId="14109"/>
    <cellStyle name="Normal 3 14 14 5 2" xfId="14110"/>
    <cellStyle name="Normal 3 14 14 6" xfId="14111"/>
    <cellStyle name="Normal 3 14 14 6 2" xfId="14112"/>
    <cellStyle name="Normal 3 14 14 7" xfId="14113"/>
    <cellStyle name="Normal 3 14 14 7 2" xfId="14114"/>
    <cellStyle name="Normal 3 14 14 8" xfId="14115"/>
    <cellStyle name="Normal 3 14 14 8 2" xfId="14116"/>
    <cellStyle name="Normal 3 14 14 9" xfId="14117"/>
    <cellStyle name="Normal 3 14 14 9 2" xfId="14118"/>
    <cellStyle name="Normal 3 14 15" xfId="14119"/>
    <cellStyle name="Normal 3 14 16" xfId="14120"/>
    <cellStyle name="Normal 3 14 17" xfId="14121"/>
    <cellStyle name="Normal 3 14 17 10" xfId="14122"/>
    <cellStyle name="Normal 3 14 17 10 2" xfId="14123"/>
    <cellStyle name="Normal 3 14 17 11" xfId="14124"/>
    <cellStyle name="Normal 3 14 17 11 2" xfId="14125"/>
    <cellStyle name="Normal 3 14 17 12" xfId="14126"/>
    <cellStyle name="Normal 3 14 17 12 2" xfId="14127"/>
    <cellStyle name="Normal 3 14 17 13" xfId="14128"/>
    <cellStyle name="Normal 3 14 17 13 2" xfId="14129"/>
    <cellStyle name="Normal 3 14 17 14" xfId="14130"/>
    <cellStyle name="Normal 3 14 17 14 2" xfId="14131"/>
    <cellStyle name="Normal 3 14 17 15" xfId="14132"/>
    <cellStyle name="Normal 3 14 17 2" xfId="14133"/>
    <cellStyle name="Normal 3 14 17 2 2" xfId="14134"/>
    <cellStyle name="Normal 3 14 17 3" xfId="14135"/>
    <cellStyle name="Normal 3 14 17 3 2" xfId="14136"/>
    <cellStyle name="Normal 3 14 17 4" xfId="14137"/>
    <cellStyle name="Normal 3 14 17 4 2" xfId="14138"/>
    <cellStyle name="Normal 3 14 17 5" xfId="14139"/>
    <cellStyle name="Normal 3 14 17 5 2" xfId="14140"/>
    <cellStyle name="Normal 3 14 17 6" xfId="14141"/>
    <cellStyle name="Normal 3 14 17 6 2" xfId="14142"/>
    <cellStyle name="Normal 3 14 17 7" xfId="14143"/>
    <cellStyle name="Normal 3 14 17 7 2" xfId="14144"/>
    <cellStyle name="Normal 3 14 17 8" xfId="14145"/>
    <cellStyle name="Normal 3 14 17 8 2" xfId="14146"/>
    <cellStyle name="Normal 3 14 17 9" xfId="14147"/>
    <cellStyle name="Normal 3 14 17 9 2" xfId="14148"/>
    <cellStyle name="Normal 3 14 18" xfId="14149"/>
    <cellStyle name="Normal 3 14 18 10" xfId="14150"/>
    <cellStyle name="Normal 3 14 18 10 2" xfId="14151"/>
    <cellStyle name="Normal 3 14 18 11" xfId="14152"/>
    <cellStyle name="Normal 3 14 18 11 2" xfId="14153"/>
    <cellStyle name="Normal 3 14 18 12" xfId="14154"/>
    <cellStyle name="Normal 3 14 18 12 2" xfId="14155"/>
    <cellStyle name="Normal 3 14 18 13" xfId="14156"/>
    <cellStyle name="Normal 3 14 18 13 2" xfId="14157"/>
    <cellStyle name="Normal 3 14 18 14" xfId="14158"/>
    <cellStyle name="Normal 3 14 18 14 2" xfId="14159"/>
    <cellStyle name="Normal 3 14 18 15" xfId="14160"/>
    <cellStyle name="Normal 3 14 18 2" xfId="14161"/>
    <cellStyle name="Normal 3 14 18 2 2" xfId="14162"/>
    <cellStyle name="Normal 3 14 18 3" xfId="14163"/>
    <cellStyle name="Normal 3 14 18 3 2" xfId="14164"/>
    <cellStyle name="Normal 3 14 18 4" xfId="14165"/>
    <cellStyle name="Normal 3 14 18 4 2" xfId="14166"/>
    <cellStyle name="Normal 3 14 18 5" xfId="14167"/>
    <cellStyle name="Normal 3 14 18 5 2" xfId="14168"/>
    <cellStyle name="Normal 3 14 18 6" xfId="14169"/>
    <cellStyle name="Normal 3 14 18 6 2" xfId="14170"/>
    <cellStyle name="Normal 3 14 18 7" xfId="14171"/>
    <cellStyle name="Normal 3 14 18 7 2" xfId="14172"/>
    <cellStyle name="Normal 3 14 18 8" xfId="14173"/>
    <cellStyle name="Normal 3 14 18 8 2" xfId="14174"/>
    <cellStyle name="Normal 3 14 18 9" xfId="14175"/>
    <cellStyle name="Normal 3 14 18 9 2" xfId="14176"/>
    <cellStyle name="Normal 3 14 2" xfId="14177"/>
    <cellStyle name="Normal 3 14 2 10" xfId="14178"/>
    <cellStyle name="Normal 3 14 2 10 2" xfId="14179"/>
    <cellStyle name="Normal 3 14 2 11" xfId="14180"/>
    <cellStyle name="Normal 3 14 2 11 2" xfId="14181"/>
    <cellStyle name="Normal 3 14 2 12" xfId="14182"/>
    <cellStyle name="Normal 3 14 2 12 2" xfId="14183"/>
    <cellStyle name="Normal 3 14 2 13" xfId="14184"/>
    <cellStyle name="Normal 3 14 2 13 2" xfId="14185"/>
    <cellStyle name="Normal 3 14 2 14" xfId="14186"/>
    <cellStyle name="Normal 3 14 2 14 2" xfId="14187"/>
    <cellStyle name="Normal 3 14 2 15" xfId="14188"/>
    <cellStyle name="Normal 3 14 2 15 2" xfId="14189"/>
    <cellStyle name="Normal 3 14 2 16" xfId="14190"/>
    <cellStyle name="Normal 3 14 2 16 2" xfId="14191"/>
    <cellStyle name="Normal 3 14 2 17" xfId="14192"/>
    <cellStyle name="Normal 3 14 2 17 2" xfId="14193"/>
    <cellStyle name="Normal 3 14 2 18" xfId="14194"/>
    <cellStyle name="Normal 3 14 2 2" xfId="14195"/>
    <cellStyle name="Normal 3 14 2 3" xfId="14196"/>
    <cellStyle name="Normal 3 14 2 4" xfId="14197"/>
    <cellStyle name="Normal 3 14 2 5" xfId="14198"/>
    <cellStyle name="Normal 3 14 2 5 2" xfId="14199"/>
    <cellStyle name="Normal 3 14 2 6" xfId="14200"/>
    <cellStyle name="Normal 3 14 2 6 2" xfId="14201"/>
    <cellStyle name="Normal 3 14 2 7" xfId="14202"/>
    <cellStyle name="Normal 3 14 2 7 2" xfId="14203"/>
    <cellStyle name="Normal 3 14 2 8" xfId="14204"/>
    <cellStyle name="Normal 3 14 2 8 2" xfId="14205"/>
    <cellStyle name="Normal 3 14 2 9" xfId="14206"/>
    <cellStyle name="Normal 3 14 2 9 2" xfId="14207"/>
    <cellStyle name="Normal 3 14 3" xfId="14208"/>
    <cellStyle name="Normal 3 14 4" xfId="14209"/>
    <cellStyle name="Normal 3 14 5" xfId="14210"/>
    <cellStyle name="Normal 3 14 6" xfId="14211"/>
    <cellStyle name="Normal 3 14 6 10" xfId="14212"/>
    <cellStyle name="Normal 3 14 6 10 2" xfId="14213"/>
    <cellStyle name="Normal 3 14 6 11" xfId="14214"/>
    <cellStyle name="Normal 3 14 6 11 2" xfId="14215"/>
    <cellStyle name="Normal 3 14 6 12" xfId="14216"/>
    <cellStyle name="Normal 3 14 6 12 2" xfId="14217"/>
    <cellStyle name="Normal 3 14 6 13" xfId="14218"/>
    <cellStyle name="Normal 3 14 6 13 2" xfId="14219"/>
    <cellStyle name="Normal 3 14 6 14" xfId="14220"/>
    <cellStyle name="Normal 3 14 6 14 2" xfId="14221"/>
    <cellStyle name="Normal 3 14 6 15" xfId="14222"/>
    <cellStyle name="Normal 3 14 6 15 2" xfId="14223"/>
    <cellStyle name="Normal 3 14 6 16" xfId="14224"/>
    <cellStyle name="Normal 3 14 6 2" xfId="14225"/>
    <cellStyle name="Normal 3 14 6 2 10" xfId="14226"/>
    <cellStyle name="Normal 3 14 6 2 10 2" xfId="14227"/>
    <cellStyle name="Normal 3 14 6 2 11" xfId="14228"/>
    <cellStyle name="Normal 3 14 6 2 11 2" xfId="14229"/>
    <cellStyle name="Normal 3 14 6 2 12" xfId="14230"/>
    <cellStyle name="Normal 3 14 6 2 12 2" xfId="14231"/>
    <cellStyle name="Normal 3 14 6 2 13" xfId="14232"/>
    <cellStyle name="Normal 3 14 6 2 13 2" xfId="14233"/>
    <cellStyle name="Normal 3 14 6 2 14" xfId="14234"/>
    <cellStyle name="Normal 3 14 6 2 14 2" xfId="14235"/>
    <cellStyle name="Normal 3 14 6 2 15" xfId="14236"/>
    <cellStyle name="Normal 3 14 6 2 2" xfId="14237"/>
    <cellStyle name="Normal 3 14 6 2 2 2" xfId="14238"/>
    <cellStyle name="Normal 3 14 6 2 3" xfId="14239"/>
    <cellStyle name="Normal 3 14 6 2 3 2" xfId="14240"/>
    <cellStyle name="Normal 3 14 6 2 4" xfId="14241"/>
    <cellStyle name="Normal 3 14 6 2 4 2" xfId="14242"/>
    <cellStyle name="Normal 3 14 6 2 5" xfId="14243"/>
    <cellStyle name="Normal 3 14 6 2 5 2" xfId="14244"/>
    <cellStyle name="Normal 3 14 6 2 6" xfId="14245"/>
    <cellStyle name="Normal 3 14 6 2 6 2" xfId="14246"/>
    <cellStyle name="Normal 3 14 6 2 7" xfId="14247"/>
    <cellStyle name="Normal 3 14 6 2 7 2" xfId="14248"/>
    <cellStyle name="Normal 3 14 6 2 8" xfId="14249"/>
    <cellStyle name="Normal 3 14 6 2 8 2" xfId="14250"/>
    <cellStyle name="Normal 3 14 6 2 9" xfId="14251"/>
    <cellStyle name="Normal 3 14 6 2 9 2" xfId="14252"/>
    <cellStyle name="Normal 3 14 6 3" xfId="14253"/>
    <cellStyle name="Normal 3 14 6 3 2" xfId="14254"/>
    <cellStyle name="Normal 3 14 6 4" xfId="14255"/>
    <cellStyle name="Normal 3 14 6 4 2" xfId="14256"/>
    <cellStyle name="Normal 3 14 6 5" xfId="14257"/>
    <cellStyle name="Normal 3 14 6 5 2" xfId="14258"/>
    <cellStyle name="Normal 3 14 6 6" xfId="14259"/>
    <cellStyle name="Normal 3 14 6 6 2" xfId="14260"/>
    <cellStyle name="Normal 3 14 6 7" xfId="14261"/>
    <cellStyle name="Normal 3 14 6 7 2" xfId="14262"/>
    <cellStyle name="Normal 3 14 6 8" xfId="14263"/>
    <cellStyle name="Normal 3 14 6 8 2" xfId="14264"/>
    <cellStyle name="Normal 3 14 6 9" xfId="14265"/>
    <cellStyle name="Normal 3 14 6 9 2" xfId="14266"/>
    <cellStyle name="Normal 3 14 7" xfId="14267"/>
    <cellStyle name="Normal 3 14 7 10" xfId="14268"/>
    <cellStyle name="Normal 3 14 7 10 2" xfId="14269"/>
    <cellStyle name="Normal 3 14 7 11" xfId="14270"/>
    <cellStyle name="Normal 3 14 7 11 2" xfId="14271"/>
    <cellStyle name="Normal 3 14 7 12" xfId="14272"/>
    <cellStyle name="Normal 3 14 7 12 2" xfId="14273"/>
    <cellStyle name="Normal 3 14 7 13" xfId="14274"/>
    <cellStyle name="Normal 3 14 7 13 2" xfId="14275"/>
    <cellStyle name="Normal 3 14 7 14" xfId="14276"/>
    <cellStyle name="Normal 3 14 7 14 2" xfId="14277"/>
    <cellStyle name="Normal 3 14 7 15" xfId="14278"/>
    <cellStyle name="Normal 3 14 7 15 2" xfId="14279"/>
    <cellStyle name="Normal 3 14 7 16" xfId="14280"/>
    <cellStyle name="Normal 3 14 7 2" xfId="14281"/>
    <cellStyle name="Normal 3 14 7 2 10" xfId="14282"/>
    <cellStyle name="Normal 3 14 7 2 10 2" xfId="14283"/>
    <cellStyle name="Normal 3 14 7 2 11" xfId="14284"/>
    <cellStyle name="Normal 3 14 7 2 11 2" xfId="14285"/>
    <cellStyle name="Normal 3 14 7 2 12" xfId="14286"/>
    <cellStyle name="Normal 3 14 7 2 12 2" xfId="14287"/>
    <cellStyle name="Normal 3 14 7 2 13" xfId="14288"/>
    <cellStyle name="Normal 3 14 7 2 13 2" xfId="14289"/>
    <cellStyle name="Normal 3 14 7 2 14" xfId="14290"/>
    <cellStyle name="Normal 3 14 7 2 14 2" xfId="14291"/>
    <cellStyle name="Normal 3 14 7 2 15" xfId="14292"/>
    <cellStyle name="Normal 3 14 7 2 2" xfId="14293"/>
    <cellStyle name="Normal 3 14 7 2 2 2" xfId="14294"/>
    <cellStyle name="Normal 3 14 7 2 3" xfId="14295"/>
    <cellStyle name="Normal 3 14 7 2 3 2" xfId="14296"/>
    <cellStyle name="Normal 3 14 7 2 4" xfId="14297"/>
    <cellStyle name="Normal 3 14 7 2 4 2" xfId="14298"/>
    <cellStyle name="Normal 3 14 7 2 5" xfId="14299"/>
    <cellStyle name="Normal 3 14 7 2 5 2" xfId="14300"/>
    <cellStyle name="Normal 3 14 7 2 6" xfId="14301"/>
    <cellStyle name="Normal 3 14 7 2 6 2" xfId="14302"/>
    <cellStyle name="Normal 3 14 7 2 7" xfId="14303"/>
    <cellStyle name="Normal 3 14 7 2 7 2" xfId="14304"/>
    <cellStyle name="Normal 3 14 7 2 8" xfId="14305"/>
    <cellStyle name="Normal 3 14 7 2 8 2" xfId="14306"/>
    <cellStyle name="Normal 3 14 7 2 9" xfId="14307"/>
    <cellStyle name="Normal 3 14 7 2 9 2" xfId="14308"/>
    <cellStyle name="Normal 3 14 7 3" xfId="14309"/>
    <cellStyle name="Normal 3 14 7 3 2" xfId="14310"/>
    <cellStyle name="Normal 3 14 7 4" xfId="14311"/>
    <cellStyle name="Normal 3 14 7 4 2" xfId="14312"/>
    <cellStyle name="Normal 3 14 7 5" xfId="14313"/>
    <cellStyle name="Normal 3 14 7 5 2" xfId="14314"/>
    <cellStyle name="Normal 3 14 7 6" xfId="14315"/>
    <cellStyle name="Normal 3 14 7 6 2" xfId="14316"/>
    <cellStyle name="Normal 3 14 7 7" xfId="14317"/>
    <cellStyle name="Normal 3 14 7 7 2" xfId="14318"/>
    <cellStyle name="Normal 3 14 7 8" xfId="14319"/>
    <cellStyle name="Normal 3 14 7 8 2" xfId="14320"/>
    <cellStyle name="Normal 3 14 7 9" xfId="14321"/>
    <cellStyle name="Normal 3 14 7 9 2" xfId="14322"/>
    <cellStyle name="Normal 3 14 8" xfId="14323"/>
    <cellStyle name="Normal 3 14 8 10" xfId="14324"/>
    <cellStyle name="Normal 3 14 8 10 2" xfId="14325"/>
    <cellStyle name="Normal 3 14 8 11" xfId="14326"/>
    <cellStyle name="Normal 3 14 8 11 2" xfId="14327"/>
    <cellStyle name="Normal 3 14 8 12" xfId="14328"/>
    <cellStyle name="Normal 3 14 8 12 2" xfId="14329"/>
    <cellStyle name="Normal 3 14 8 13" xfId="14330"/>
    <cellStyle name="Normal 3 14 8 13 2" xfId="14331"/>
    <cellStyle name="Normal 3 14 8 14" xfId="14332"/>
    <cellStyle name="Normal 3 14 8 14 2" xfId="14333"/>
    <cellStyle name="Normal 3 14 8 15" xfId="14334"/>
    <cellStyle name="Normal 3 14 8 15 2" xfId="14335"/>
    <cellStyle name="Normal 3 14 8 16" xfId="14336"/>
    <cellStyle name="Normal 3 14 8 2" xfId="14337"/>
    <cellStyle name="Normal 3 14 8 2 10" xfId="14338"/>
    <cellStyle name="Normal 3 14 8 2 10 2" xfId="14339"/>
    <cellStyle name="Normal 3 14 8 2 11" xfId="14340"/>
    <cellStyle name="Normal 3 14 8 2 11 2" xfId="14341"/>
    <cellStyle name="Normal 3 14 8 2 12" xfId="14342"/>
    <cellStyle name="Normal 3 14 8 2 12 2" xfId="14343"/>
    <cellStyle name="Normal 3 14 8 2 13" xfId="14344"/>
    <cellStyle name="Normal 3 14 8 2 13 2" xfId="14345"/>
    <cellStyle name="Normal 3 14 8 2 14" xfId="14346"/>
    <cellStyle name="Normal 3 14 8 2 14 2" xfId="14347"/>
    <cellStyle name="Normal 3 14 8 2 15" xfId="14348"/>
    <cellStyle name="Normal 3 14 8 2 2" xfId="14349"/>
    <cellStyle name="Normal 3 14 8 2 2 2" xfId="14350"/>
    <cellStyle name="Normal 3 14 8 2 3" xfId="14351"/>
    <cellStyle name="Normal 3 14 8 2 3 2" xfId="14352"/>
    <cellStyle name="Normal 3 14 8 2 4" xfId="14353"/>
    <cellStyle name="Normal 3 14 8 2 4 2" xfId="14354"/>
    <cellStyle name="Normal 3 14 8 2 5" xfId="14355"/>
    <cellStyle name="Normal 3 14 8 2 5 2" xfId="14356"/>
    <cellStyle name="Normal 3 14 8 2 6" xfId="14357"/>
    <cellStyle name="Normal 3 14 8 2 6 2" xfId="14358"/>
    <cellStyle name="Normal 3 14 8 2 7" xfId="14359"/>
    <cellStyle name="Normal 3 14 8 2 7 2" xfId="14360"/>
    <cellStyle name="Normal 3 14 8 2 8" xfId="14361"/>
    <cellStyle name="Normal 3 14 8 2 8 2" xfId="14362"/>
    <cellStyle name="Normal 3 14 8 2 9" xfId="14363"/>
    <cellStyle name="Normal 3 14 8 2 9 2" xfId="14364"/>
    <cellStyle name="Normal 3 14 8 3" xfId="14365"/>
    <cellStyle name="Normal 3 14 8 3 2" xfId="14366"/>
    <cellStyle name="Normal 3 14 8 4" xfId="14367"/>
    <cellStyle name="Normal 3 14 8 4 2" xfId="14368"/>
    <cellStyle name="Normal 3 14 8 5" xfId="14369"/>
    <cellStyle name="Normal 3 14 8 5 2" xfId="14370"/>
    <cellStyle name="Normal 3 14 8 6" xfId="14371"/>
    <cellStyle name="Normal 3 14 8 6 2" xfId="14372"/>
    <cellStyle name="Normal 3 14 8 7" xfId="14373"/>
    <cellStyle name="Normal 3 14 8 7 2" xfId="14374"/>
    <cellStyle name="Normal 3 14 8 8" xfId="14375"/>
    <cellStyle name="Normal 3 14 8 8 2" xfId="14376"/>
    <cellStyle name="Normal 3 14 8 9" xfId="14377"/>
    <cellStyle name="Normal 3 14 8 9 2" xfId="14378"/>
    <cellStyle name="Normal 3 14 9" xfId="14379"/>
    <cellStyle name="Normal 3 14 9 10" xfId="14380"/>
    <cellStyle name="Normal 3 14 9 10 2" xfId="14381"/>
    <cellStyle name="Normal 3 14 9 11" xfId="14382"/>
    <cellStyle name="Normal 3 14 9 11 2" xfId="14383"/>
    <cellStyle name="Normal 3 14 9 12" xfId="14384"/>
    <cellStyle name="Normal 3 14 9 12 2" xfId="14385"/>
    <cellStyle name="Normal 3 14 9 13" xfId="14386"/>
    <cellStyle name="Normal 3 14 9 13 2" xfId="14387"/>
    <cellStyle name="Normal 3 14 9 14" xfId="14388"/>
    <cellStyle name="Normal 3 14 9 14 2" xfId="14389"/>
    <cellStyle name="Normal 3 14 9 15" xfId="14390"/>
    <cellStyle name="Normal 3 14 9 2" xfId="14391"/>
    <cellStyle name="Normal 3 14 9 2 2" xfId="14392"/>
    <cellStyle name="Normal 3 14 9 3" xfId="14393"/>
    <cellStyle name="Normal 3 14 9 3 2" xfId="14394"/>
    <cellStyle name="Normal 3 14 9 4" xfId="14395"/>
    <cellStyle name="Normal 3 14 9 4 2" xfId="14396"/>
    <cellStyle name="Normal 3 14 9 5" xfId="14397"/>
    <cellStyle name="Normal 3 14 9 5 2" xfId="14398"/>
    <cellStyle name="Normal 3 14 9 6" xfId="14399"/>
    <cellStyle name="Normal 3 14 9 6 2" xfId="14400"/>
    <cellStyle name="Normal 3 14 9 7" xfId="14401"/>
    <cellStyle name="Normal 3 14 9 7 2" xfId="14402"/>
    <cellStyle name="Normal 3 14 9 8" xfId="14403"/>
    <cellStyle name="Normal 3 14 9 8 2" xfId="14404"/>
    <cellStyle name="Normal 3 14 9 9" xfId="14405"/>
    <cellStyle name="Normal 3 14 9 9 2" xfId="14406"/>
    <cellStyle name="Normal 3 15" xfId="14407"/>
    <cellStyle name="Normal 3 15 10" xfId="14408"/>
    <cellStyle name="Normal 3 15 10 10" xfId="14409"/>
    <cellStyle name="Normal 3 15 10 10 2" xfId="14410"/>
    <cellStyle name="Normal 3 15 10 11" xfId="14411"/>
    <cellStyle name="Normal 3 15 10 11 2" xfId="14412"/>
    <cellStyle name="Normal 3 15 10 12" xfId="14413"/>
    <cellStyle name="Normal 3 15 10 12 2" xfId="14414"/>
    <cellStyle name="Normal 3 15 10 13" xfId="14415"/>
    <cellStyle name="Normal 3 15 10 13 2" xfId="14416"/>
    <cellStyle name="Normal 3 15 10 14" xfId="14417"/>
    <cellStyle name="Normal 3 15 10 14 2" xfId="14418"/>
    <cellStyle name="Normal 3 15 10 15" xfId="14419"/>
    <cellStyle name="Normal 3 15 10 2" xfId="14420"/>
    <cellStyle name="Normal 3 15 10 2 2" xfId="14421"/>
    <cellStyle name="Normal 3 15 10 3" xfId="14422"/>
    <cellStyle name="Normal 3 15 10 3 2" xfId="14423"/>
    <cellStyle name="Normal 3 15 10 4" xfId="14424"/>
    <cellStyle name="Normal 3 15 10 4 2" xfId="14425"/>
    <cellStyle name="Normal 3 15 10 5" xfId="14426"/>
    <cellStyle name="Normal 3 15 10 5 2" xfId="14427"/>
    <cellStyle name="Normal 3 15 10 6" xfId="14428"/>
    <cellStyle name="Normal 3 15 10 6 2" xfId="14429"/>
    <cellStyle name="Normal 3 15 10 7" xfId="14430"/>
    <cellStyle name="Normal 3 15 10 7 2" xfId="14431"/>
    <cellStyle name="Normal 3 15 10 8" xfId="14432"/>
    <cellStyle name="Normal 3 15 10 8 2" xfId="14433"/>
    <cellStyle name="Normal 3 15 10 9" xfId="14434"/>
    <cellStyle name="Normal 3 15 10 9 2" xfId="14435"/>
    <cellStyle name="Normal 3 15 11" xfId="14436"/>
    <cellStyle name="Normal 3 15 11 10" xfId="14437"/>
    <cellStyle name="Normal 3 15 11 10 2" xfId="14438"/>
    <cellStyle name="Normal 3 15 11 11" xfId="14439"/>
    <cellStyle name="Normal 3 15 11 11 2" xfId="14440"/>
    <cellStyle name="Normal 3 15 11 12" xfId="14441"/>
    <cellStyle name="Normal 3 15 11 12 2" xfId="14442"/>
    <cellStyle name="Normal 3 15 11 13" xfId="14443"/>
    <cellStyle name="Normal 3 15 11 13 2" xfId="14444"/>
    <cellStyle name="Normal 3 15 11 14" xfId="14445"/>
    <cellStyle name="Normal 3 15 11 14 2" xfId="14446"/>
    <cellStyle name="Normal 3 15 11 15" xfId="14447"/>
    <cellStyle name="Normal 3 15 11 2" xfId="14448"/>
    <cellStyle name="Normal 3 15 11 2 2" xfId="14449"/>
    <cellStyle name="Normal 3 15 11 3" xfId="14450"/>
    <cellStyle name="Normal 3 15 11 3 2" xfId="14451"/>
    <cellStyle name="Normal 3 15 11 4" xfId="14452"/>
    <cellStyle name="Normal 3 15 11 4 2" xfId="14453"/>
    <cellStyle name="Normal 3 15 11 5" xfId="14454"/>
    <cellStyle name="Normal 3 15 11 5 2" xfId="14455"/>
    <cellStyle name="Normal 3 15 11 6" xfId="14456"/>
    <cellStyle name="Normal 3 15 11 6 2" xfId="14457"/>
    <cellStyle name="Normal 3 15 11 7" xfId="14458"/>
    <cellStyle name="Normal 3 15 11 7 2" xfId="14459"/>
    <cellStyle name="Normal 3 15 11 8" xfId="14460"/>
    <cellStyle name="Normal 3 15 11 8 2" xfId="14461"/>
    <cellStyle name="Normal 3 15 11 9" xfId="14462"/>
    <cellStyle name="Normal 3 15 11 9 2" xfId="14463"/>
    <cellStyle name="Normal 3 15 12" xfId="14464"/>
    <cellStyle name="Normal 3 15 12 10" xfId="14465"/>
    <cellStyle name="Normal 3 15 12 10 2" xfId="14466"/>
    <cellStyle name="Normal 3 15 12 11" xfId="14467"/>
    <cellStyle name="Normal 3 15 12 11 2" xfId="14468"/>
    <cellStyle name="Normal 3 15 12 12" xfId="14469"/>
    <cellStyle name="Normal 3 15 12 12 2" xfId="14470"/>
    <cellStyle name="Normal 3 15 12 13" xfId="14471"/>
    <cellStyle name="Normal 3 15 12 13 2" xfId="14472"/>
    <cellStyle name="Normal 3 15 12 14" xfId="14473"/>
    <cellStyle name="Normal 3 15 12 14 2" xfId="14474"/>
    <cellStyle name="Normal 3 15 12 15" xfId="14475"/>
    <cellStyle name="Normal 3 15 12 2" xfId="14476"/>
    <cellStyle name="Normal 3 15 12 2 2" xfId="14477"/>
    <cellStyle name="Normal 3 15 12 3" xfId="14478"/>
    <cellStyle name="Normal 3 15 12 3 2" xfId="14479"/>
    <cellStyle name="Normal 3 15 12 4" xfId="14480"/>
    <cellStyle name="Normal 3 15 12 4 2" xfId="14481"/>
    <cellStyle name="Normal 3 15 12 5" xfId="14482"/>
    <cellStyle name="Normal 3 15 12 5 2" xfId="14483"/>
    <cellStyle name="Normal 3 15 12 6" xfId="14484"/>
    <cellStyle name="Normal 3 15 12 6 2" xfId="14485"/>
    <cellStyle name="Normal 3 15 12 7" xfId="14486"/>
    <cellStyle name="Normal 3 15 12 7 2" xfId="14487"/>
    <cellStyle name="Normal 3 15 12 8" xfId="14488"/>
    <cellStyle name="Normal 3 15 12 8 2" xfId="14489"/>
    <cellStyle name="Normal 3 15 12 9" xfId="14490"/>
    <cellStyle name="Normal 3 15 12 9 2" xfId="14491"/>
    <cellStyle name="Normal 3 15 13" xfId="14492"/>
    <cellStyle name="Normal 3 15 13 10" xfId="14493"/>
    <cellStyle name="Normal 3 15 13 10 2" xfId="14494"/>
    <cellStyle name="Normal 3 15 13 11" xfId="14495"/>
    <cellStyle name="Normal 3 15 13 11 2" xfId="14496"/>
    <cellStyle name="Normal 3 15 13 12" xfId="14497"/>
    <cellStyle name="Normal 3 15 13 12 2" xfId="14498"/>
    <cellStyle name="Normal 3 15 13 13" xfId="14499"/>
    <cellStyle name="Normal 3 15 13 13 2" xfId="14500"/>
    <cellStyle name="Normal 3 15 13 14" xfId="14501"/>
    <cellStyle name="Normal 3 15 13 14 2" xfId="14502"/>
    <cellStyle name="Normal 3 15 13 15" xfId="14503"/>
    <cellStyle name="Normal 3 15 13 2" xfId="14504"/>
    <cellStyle name="Normal 3 15 13 2 2" xfId="14505"/>
    <cellStyle name="Normal 3 15 13 3" xfId="14506"/>
    <cellStyle name="Normal 3 15 13 3 2" xfId="14507"/>
    <cellStyle name="Normal 3 15 13 4" xfId="14508"/>
    <cellStyle name="Normal 3 15 13 4 2" xfId="14509"/>
    <cellStyle name="Normal 3 15 13 5" xfId="14510"/>
    <cellStyle name="Normal 3 15 13 5 2" xfId="14511"/>
    <cellStyle name="Normal 3 15 13 6" xfId="14512"/>
    <cellStyle name="Normal 3 15 13 6 2" xfId="14513"/>
    <cellStyle name="Normal 3 15 13 7" xfId="14514"/>
    <cellStyle name="Normal 3 15 13 7 2" xfId="14515"/>
    <cellStyle name="Normal 3 15 13 8" xfId="14516"/>
    <cellStyle name="Normal 3 15 13 8 2" xfId="14517"/>
    <cellStyle name="Normal 3 15 13 9" xfId="14518"/>
    <cellStyle name="Normal 3 15 13 9 2" xfId="14519"/>
    <cellStyle name="Normal 3 15 14" xfId="14520"/>
    <cellStyle name="Normal 3 15 14 10" xfId="14521"/>
    <cellStyle name="Normal 3 15 14 10 2" xfId="14522"/>
    <cellStyle name="Normal 3 15 14 11" xfId="14523"/>
    <cellStyle name="Normal 3 15 14 11 2" xfId="14524"/>
    <cellStyle name="Normal 3 15 14 12" xfId="14525"/>
    <cellStyle name="Normal 3 15 14 12 2" xfId="14526"/>
    <cellStyle name="Normal 3 15 14 13" xfId="14527"/>
    <cellStyle name="Normal 3 15 14 13 2" xfId="14528"/>
    <cellStyle name="Normal 3 15 14 14" xfId="14529"/>
    <cellStyle name="Normal 3 15 14 14 2" xfId="14530"/>
    <cellStyle name="Normal 3 15 14 15" xfId="14531"/>
    <cellStyle name="Normal 3 15 14 2" xfId="14532"/>
    <cellStyle name="Normal 3 15 14 2 2" xfId="14533"/>
    <cellStyle name="Normal 3 15 14 3" xfId="14534"/>
    <cellStyle name="Normal 3 15 14 3 2" xfId="14535"/>
    <cellStyle name="Normal 3 15 14 4" xfId="14536"/>
    <cellStyle name="Normal 3 15 14 4 2" xfId="14537"/>
    <cellStyle name="Normal 3 15 14 5" xfId="14538"/>
    <cellStyle name="Normal 3 15 14 5 2" xfId="14539"/>
    <cellStyle name="Normal 3 15 14 6" xfId="14540"/>
    <cellStyle name="Normal 3 15 14 6 2" xfId="14541"/>
    <cellStyle name="Normal 3 15 14 7" xfId="14542"/>
    <cellStyle name="Normal 3 15 14 7 2" xfId="14543"/>
    <cellStyle name="Normal 3 15 14 8" xfId="14544"/>
    <cellStyle name="Normal 3 15 14 8 2" xfId="14545"/>
    <cellStyle name="Normal 3 15 14 9" xfId="14546"/>
    <cellStyle name="Normal 3 15 14 9 2" xfId="14547"/>
    <cellStyle name="Normal 3 15 15" xfId="14548"/>
    <cellStyle name="Normal 3 15 16" xfId="14549"/>
    <cellStyle name="Normal 3 15 17" xfId="14550"/>
    <cellStyle name="Normal 3 15 17 10" xfId="14551"/>
    <cellStyle name="Normal 3 15 17 10 2" xfId="14552"/>
    <cellStyle name="Normal 3 15 17 11" xfId="14553"/>
    <cellStyle name="Normal 3 15 17 11 2" xfId="14554"/>
    <cellStyle name="Normal 3 15 17 12" xfId="14555"/>
    <cellStyle name="Normal 3 15 17 12 2" xfId="14556"/>
    <cellStyle name="Normal 3 15 17 13" xfId="14557"/>
    <cellStyle name="Normal 3 15 17 13 2" xfId="14558"/>
    <cellStyle name="Normal 3 15 17 14" xfId="14559"/>
    <cellStyle name="Normal 3 15 17 14 2" xfId="14560"/>
    <cellStyle name="Normal 3 15 17 15" xfId="14561"/>
    <cellStyle name="Normal 3 15 17 2" xfId="14562"/>
    <cellStyle name="Normal 3 15 17 2 2" xfId="14563"/>
    <cellStyle name="Normal 3 15 17 3" xfId="14564"/>
    <cellStyle name="Normal 3 15 17 3 2" xfId="14565"/>
    <cellStyle name="Normal 3 15 17 4" xfId="14566"/>
    <cellStyle name="Normal 3 15 17 4 2" xfId="14567"/>
    <cellStyle name="Normal 3 15 17 5" xfId="14568"/>
    <cellStyle name="Normal 3 15 17 5 2" xfId="14569"/>
    <cellStyle name="Normal 3 15 17 6" xfId="14570"/>
    <cellStyle name="Normal 3 15 17 6 2" xfId="14571"/>
    <cellStyle name="Normal 3 15 17 7" xfId="14572"/>
    <cellStyle name="Normal 3 15 17 7 2" xfId="14573"/>
    <cellStyle name="Normal 3 15 17 8" xfId="14574"/>
    <cellStyle name="Normal 3 15 17 8 2" xfId="14575"/>
    <cellStyle name="Normal 3 15 17 9" xfId="14576"/>
    <cellStyle name="Normal 3 15 17 9 2" xfId="14577"/>
    <cellStyle name="Normal 3 15 18" xfId="14578"/>
    <cellStyle name="Normal 3 15 18 10" xfId="14579"/>
    <cellStyle name="Normal 3 15 18 10 2" xfId="14580"/>
    <cellStyle name="Normal 3 15 18 11" xfId="14581"/>
    <cellStyle name="Normal 3 15 18 11 2" xfId="14582"/>
    <cellStyle name="Normal 3 15 18 12" xfId="14583"/>
    <cellStyle name="Normal 3 15 18 12 2" xfId="14584"/>
    <cellStyle name="Normal 3 15 18 13" xfId="14585"/>
    <cellStyle name="Normal 3 15 18 13 2" xfId="14586"/>
    <cellStyle name="Normal 3 15 18 14" xfId="14587"/>
    <cellStyle name="Normal 3 15 18 14 2" xfId="14588"/>
    <cellStyle name="Normal 3 15 18 15" xfId="14589"/>
    <cellStyle name="Normal 3 15 18 2" xfId="14590"/>
    <cellStyle name="Normal 3 15 18 2 2" xfId="14591"/>
    <cellStyle name="Normal 3 15 18 3" xfId="14592"/>
    <cellStyle name="Normal 3 15 18 3 2" xfId="14593"/>
    <cellStyle name="Normal 3 15 18 4" xfId="14594"/>
    <cellStyle name="Normal 3 15 18 4 2" xfId="14595"/>
    <cellStyle name="Normal 3 15 18 5" xfId="14596"/>
    <cellStyle name="Normal 3 15 18 5 2" xfId="14597"/>
    <cellStyle name="Normal 3 15 18 6" xfId="14598"/>
    <cellStyle name="Normal 3 15 18 6 2" xfId="14599"/>
    <cellStyle name="Normal 3 15 18 7" xfId="14600"/>
    <cellStyle name="Normal 3 15 18 7 2" xfId="14601"/>
    <cellStyle name="Normal 3 15 18 8" xfId="14602"/>
    <cellStyle name="Normal 3 15 18 8 2" xfId="14603"/>
    <cellStyle name="Normal 3 15 18 9" xfId="14604"/>
    <cellStyle name="Normal 3 15 18 9 2" xfId="14605"/>
    <cellStyle name="Normal 3 15 2" xfId="14606"/>
    <cellStyle name="Normal 3 15 2 10" xfId="14607"/>
    <cellStyle name="Normal 3 15 2 10 2" xfId="14608"/>
    <cellStyle name="Normal 3 15 2 11" xfId="14609"/>
    <cellStyle name="Normal 3 15 2 11 2" xfId="14610"/>
    <cellStyle name="Normal 3 15 2 12" xfId="14611"/>
    <cellStyle name="Normal 3 15 2 12 2" xfId="14612"/>
    <cellStyle name="Normal 3 15 2 13" xfId="14613"/>
    <cellStyle name="Normal 3 15 2 13 2" xfId="14614"/>
    <cellStyle name="Normal 3 15 2 14" xfId="14615"/>
    <cellStyle name="Normal 3 15 2 14 2" xfId="14616"/>
    <cellStyle name="Normal 3 15 2 15" xfId="14617"/>
    <cellStyle name="Normal 3 15 2 15 2" xfId="14618"/>
    <cellStyle name="Normal 3 15 2 16" xfId="14619"/>
    <cellStyle name="Normal 3 15 2 16 2" xfId="14620"/>
    <cellStyle name="Normal 3 15 2 17" xfId="14621"/>
    <cellStyle name="Normal 3 15 2 17 2" xfId="14622"/>
    <cellStyle name="Normal 3 15 2 18" xfId="14623"/>
    <cellStyle name="Normal 3 15 2 2" xfId="14624"/>
    <cellStyle name="Normal 3 15 2 3" xfId="14625"/>
    <cellStyle name="Normal 3 15 2 4" xfId="14626"/>
    <cellStyle name="Normal 3 15 2 5" xfId="14627"/>
    <cellStyle name="Normal 3 15 2 5 2" xfId="14628"/>
    <cellStyle name="Normal 3 15 2 6" xfId="14629"/>
    <cellStyle name="Normal 3 15 2 6 2" xfId="14630"/>
    <cellStyle name="Normal 3 15 2 7" xfId="14631"/>
    <cellStyle name="Normal 3 15 2 7 2" xfId="14632"/>
    <cellStyle name="Normal 3 15 2 8" xfId="14633"/>
    <cellStyle name="Normal 3 15 2 8 2" xfId="14634"/>
    <cellStyle name="Normal 3 15 2 9" xfId="14635"/>
    <cellStyle name="Normal 3 15 2 9 2" xfId="14636"/>
    <cellStyle name="Normal 3 15 3" xfId="14637"/>
    <cellStyle name="Normal 3 15 4" xfId="14638"/>
    <cellStyle name="Normal 3 15 5" xfId="14639"/>
    <cellStyle name="Normal 3 15 6" xfId="14640"/>
    <cellStyle name="Normal 3 15 6 10" xfId="14641"/>
    <cellStyle name="Normal 3 15 6 10 2" xfId="14642"/>
    <cellStyle name="Normal 3 15 6 11" xfId="14643"/>
    <cellStyle name="Normal 3 15 6 11 2" xfId="14644"/>
    <cellStyle name="Normal 3 15 6 12" xfId="14645"/>
    <cellStyle name="Normal 3 15 6 12 2" xfId="14646"/>
    <cellStyle name="Normal 3 15 6 13" xfId="14647"/>
    <cellStyle name="Normal 3 15 6 13 2" xfId="14648"/>
    <cellStyle name="Normal 3 15 6 14" xfId="14649"/>
    <cellStyle name="Normal 3 15 6 14 2" xfId="14650"/>
    <cellStyle name="Normal 3 15 6 15" xfId="14651"/>
    <cellStyle name="Normal 3 15 6 15 2" xfId="14652"/>
    <cellStyle name="Normal 3 15 6 16" xfId="14653"/>
    <cellStyle name="Normal 3 15 6 2" xfId="14654"/>
    <cellStyle name="Normal 3 15 6 2 10" xfId="14655"/>
    <cellStyle name="Normal 3 15 6 2 10 2" xfId="14656"/>
    <cellStyle name="Normal 3 15 6 2 11" xfId="14657"/>
    <cellStyle name="Normal 3 15 6 2 11 2" xfId="14658"/>
    <cellStyle name="Normal 3 15 6 2 12" xfId="14659"/>
    <cellStyle name="Normal 3 15 6 2 12 2" xfId="14660"/>
    <cellStyle name="Normal 3 15 6 2 13" xfId="14661"/>
    <cellStyle name="Normal 3 15 6 2 13 2" xfId="14662"/>
    <cellStyle name="Normal 3 15 6 2 14" xfId="14663"/>
    <cellStyle name="Normal 3 15 6 2 14 2" xfId="14664"/>
    <cellStyle name="Normal 3 15 6 2 15" xfId="14665"/>
    <cellStyle name="Normal 3 15 6 2 2" xfId="14666"/>
    <cellStyle name="Normal 3 15 6 2 2 2" xfId="14667"/>
    <cellStyle name="Normal 3 15 6 2 3" xfId="14668"/>
    <cellStyle name="Normal 3 15 6 2 3 2" xfId="14669"/>
    <cellStyle name="Normal 3 15 6 2 4" xfId="14670"/>
    <cellStyle name="Normal 3 15 6 2 4 2" xfId="14671"/>
    <cellStyle name="Normal 3 15 6 2 5" xfId="14672"/>
    <cellStyle name="Normal 3 15 6 2 5 2" xfId="14673"/>
    <cellStyle name="Normal 3 15 6 2 6" xfId="14674"/>
    <cellStyle name="Normal 3 15 6 2 6 2" xfId="14675"/>
    <cellStyle name="Normal 3 15 6 2 7" xfId="14676"/>
    <cellStyle name="Normal 3 15 6 2 7 2" xfId="14677"/>
    <cellStyle name="Normal 3 15 6 2 8" xfId="14678"/>
    <cellStyle name="Normal 3 15 6 2 8 2" xfId="14679"/>
    <cellStyle name="Normal 3 15 6 2 9" xfId="14680"/>
    <cellStyle name="Normal 3 15 6 2 9 2" xfId="14681"/>
    <cellStyle name="Normal 3 15 6 3" xfId="14682"/>
    <cellStyle name="Normal 3 15 6 3 2" xfId="14683"/>
    <cellStyle name="Normal 3 15 6 4" xfId="14684"/>
    <cellStyle name="Normal 3 15 6 4 2" xfId="14685"/>
    <cellStyle name="Normal 3 15 6 5" xfId="14686"/>
    <cellStyle name="Normal 3 15 6 5 2" xfId="14687"/>
    <cellStyle name="Normal 3 15 6 6" xfId="14688"/>
    <cellStyle name="Normal 3 15 6 6 2" xfId="14689"/>
    <cellStyle name="Normal 3 15 6 7" xfId="14690"/>
    <cellStyle name="Normal 3 15 6 7 2" xfId="14691"/>
    <cellStyle name="Normal 3 15 6 8" xfId="14692"/>
    <cellStyle name="Normal 3 15 6 8 2" xfId="14693"/>
    <cellStyle name="Normal 3 15 6 9" xfId="14694"/>
    <cellStyle name="Normal 3 15 6 9 2" xfId="14695"/>
    <cellStyle name="Normal 3 15 7" xfId="14696"/>
    <cellStyle name="Normal 3 15 7 10" xfId="14697"/>
    <cellStyle name="Normal 3 15 7 10 2" xfId="14698"/>
    <cellStyle name="Normal 3 15 7 11" xfId="14699"/>
    <cellStyle name="Normal 3 15 7 11 2" xfId="14700"/>
    <cellStyle name="Normal 3 15 7 12" xfId="14701"/>
    <cellStyle name="Normal 3 15 7 12 2" xfId="14702"/>
    <cellStyle name="Normal 3 15 7 13" xfId="14703"/>
    <cellStyle name="Normal 3 15 7 13 2" xfId="14704"/>
    <cellStyle name="Normal 3 15 7 14" xfId="14705"/>
    <cellStyle name="Normal 3 15 7 14 2" xfId="14706"/>
    <cellStyle name="Normal 3 15 7 15" xfId="14707"/>
    <cellStyle name="Normal 3 15 7 15 2" xfId="14708"/>
    <cellStyle name="Normal 3 15 7 16" xfId="14709"/>
    <cellStyle name="Normal 3 15 7 2" xfId="14710"/>
    <cellStyle name="Normal 3 15 7 2 10" xfId="14711"/>
    <cellStyle name="Normal 3 15 7 2 10 2" xfId="14712"/>
    <cellStyle name="Normal 3 15 7 2 11" xfId="14713"/>
    <cellStyle name="Normal 3 15 7 2 11 2" xfId="14714"/>
    <cellStyle name="Normal 3 15 7 2 12" xfId="14715"/>
    <cellStyle name="Normal 3 15 7 2 12 2" xfId="14716"/>
    <cellStyle name="Normal 3 15 7 2 13" xfId="14717"/>
    <cellStyle name="Normal 3 15 7 2 13 2" xfId="14718"/>
    <cellStyle name="Normal 3 15 7 2 14" xfId="14719"/>
    <cellStyle name="Normal 3 15 7 2 14 2" xfId="14720"/>
    <cellStyle name="Normal 3 15 7 2 15" xfId="14721"/>
    <cellStyle name="Normal 3 15 7 2 2" xfId="14722"/>
    <cellStyle name="Normal 3 15 7 2 2 2" xfId="14723"/>
    <cellStyle name="Normal 3 15 7 2 3" xfId="14724"/>
    <cellStyle name="Normal 3 15 7 2 3 2" xfId="14725"/>
    <cellStyle name="Normal 3 15 7 2 4" xfId="14726"/>
    <cellStyle name="Normal 3 15 7 2 4 2" xfId="14727"/>
    <cellStyle name="Normal 3 15 7 2 5" xfId="14728"/>
    <cellStyle name="Normal 3 15 7 2 5 2" xfId="14729"/>
    <cellStyle name="Normal 3 15 7 2 6" xfId="14730"/>
    <cellStyle name="Normal 3 15 7 2 6 2" xfId="14731"/>
    <cellStyle name="Normal 3 15 7 2 7" xfId="14732"/>
    <cellStyle name="Normal 3 15 7 2 7 2" xfId="14733"/>
    <cellStyle name="Normal 3 15 7 2 8" xfId="14734"/>
    <cellStyle name="Normal 3 15 7 2 8 2" xfId="14735"/>
    <cellStyle name="Normal 3 15 7 2 9" xfId="14736"/>
    <cellStyle name="Normal 3 15 7 2 9 2" xfId="14737"/>
    <cellStyle name="Normal 3 15 7 3" xfId="14738"/>
    <cellStyle name="Normal 3 15 7 3 2" xfId="14739"/>
    <cellStyle name="Normal 3 15 7 4" xfId="14740"/>
    <cellStyle name="Normal 3 15 7 4 2" xfId="14741"/>
    <cellStyle name="Normal 3 15 7 5" xfId="14742"/>
    <cellStyle name="Normal 3 15 7 5 2" xfId="14743"/>
    <cellStyle name="Normal 3 15 7 6" xfId="14744"/>
    <cellStyle name="Normal 3 15 7 6 2" xfId="14745"/>
    <cellStyle name="Normal 3 15 7 7" xfId="14746"/>
    <cellStyle name="Normal 3 15 7 7 2" xfId="14747"/>
    <cellStyle name="Normal 3 15 7 8" xfId="14748"/>
    <cellStyle name="Normal 3 15 7 8 2" xfId="14749"/>
    <cellStyle name="Normal 3 15 7 9" xfId="14750"/>
    <cellStyle name="Normal 3 15 7 9 2" xfId="14751"/>
    <cellStyle name="Normal 3 15 8" xfId="14752"/>
    <cellStyle name="Normal 3 15 8 10" xfId="14753"/>
    <cellStyle name="Normal 3 15 8 10 2" xfId="14754"/>
    <cellStyle name="Normal 3 15 8 11" xfId="14755"/>
    <cellStyle name="Normal 3 15 8 11 2" xfId="14756"/>
    <cellStyle name="Normal 3 15 8 12" xfId="14757"/>
    <cellStyle name="Normal 3 15 8 12 2" xfId="14758"/>
    <cellStyle name="Normal 3 15 8 13" xfId="14759"/>
    <cellStyle name="Normal 3 15 8 13 2" xfId="14760"/>
    <cellStyle name="Normal 3 15 8 14" xfId="14761"/>
    <cellStyle name="Normal 3 15 8 14 2" xfId="14762"/>
    <cellStyle name="Normal 3 15 8 15" xfId="14763"/>
    <cellStyle name="Normal 3 15 8 15 2" xfId="14764"/>
    <cellStyle name="Normal 3 15 8 16" xfId="14765"/>
    <cellStyle name="Normal 3 15 8 2" xfId="14766"/>
    <cellStyle name="Normal 3 15 8 2 10" xfId="14767"/>
    <cellStyle name="Normal 3 15 8 2 10 2" xfId="14768"/>
    <cellStyle name="Normal 3 15 8 2 11" xfId="14769"/>
    <cellStyle name="Normal 3 15 8 2 11 2" xfId="14770"/>
    <cellStyle name="Normal 3 15 8 2 12" xfId="14771"/>
    <cellStyle name="Normal 3 15 8 2 12 2" xfId="14772"/>
    <cellStyle name="Normal 3 15 8 2 13" xfId="14773"/>
    <cellStyle name="Normal 3 15 8 2 13 2" xfId="14774"/>
    <cellStyle name="Normal 3 15 8 2 14" xfId="14775"/>
    <cellStyle name="Normal 3 15 8 2 14 2" xfId="14776"/>
    <cellStyle name="Normal 3 15 8 2 15" xfId="14777"/>
    <cellStyle name="Normal 3 15 8 2 2" xfId="14778"/>
    <cellStyle name="Normal 3 15 8 2 2 2" xfId="14779"/>
    <cellStyle name="Normal 3 15 8 2 3" xfId="14780"/>
    <cellStyle name="Normal 3 15 8 2 3 2" xfId="14781"/>
    <cellStyle name="Normal 3 15 8 2 4" xfId="14782"/>
    <cellStyle name="Normal 3 15 8 2 4 2" xfId="14783"/>
    <cellStyle name="Normal 3 15 8 2 5" xfId="14784"/>
    <cellStyle name="Normal 3 15 8 2 5 2" xfId="14785"/>
    <cellStyle name="Normal 3 15 8 2 6" xfId="14786"/>
    <cellStyle name="Normal 3 15 8 2 6 2" xfId="14787"/>
    <cellStyle name="Normal 3 15 8 2 7" xfId="14788"/>
    <cellStyle name="Normal 3 15 8 2 7 2" xfId="14789"/>
    <cellStyle name="Normal 3 15 8 2 8" xfId="14790"/>
    <cellStyle name="Normal 3 15 8 2 8 2" xfId="14791"/>
    <cellStyle name="Normal 3 15 8 2 9" xfId="14792"/>
    <cellStyle name="Normal 3 15 8 2 9 2" xfId="14793"/>
    <cellStyle name="Normal 3 15 8 3" xfId="14794"/>
    <cellStyle name="Normal 3 15 8 3 2" xfId="14795"/>
    <cellStyle name="Normal 3 15 8 4" xfId="14796"/>
    <cellStyle name="Normal 3 15 8 4 2" xfId="14797"/>
    <cellStyle name="Normal 3 15 8 5" xfId="14798"/>
    <cellStyle name="Normal 3 15 8 5 2" xfId="14799"/>
    <cellStyle name="Normal 3 15 8 6" xfId="14800"/>
    <cellStyle name="Normal 3 15 8 6 2" xfId="14801"/>
    <cellStyle name="Normal 3 15 8 7" xfId="14802"/>
    <cellStyle name="Normal 3 15 8 7 2" xfId="14803"/>
    <cellStyle name="Normal 3 15 8 8" xfId="14804"/>
    <cellStyle name="Normal 3 15 8 8 2" xfId="14805"/>
    <cellStyle name="Normal 3 15 8 9" xfId="14806"/>
    <cellStyle name="Normal 3 15 8 9 2" xfId="14807"/>
    <cellStyle name="Normal 3 15 9" xfId="14808"/>
    <cellStyle name="Normal 3 15 9 10" xfId="14809"/>
    <cellStyle name="Normal 3 15 9 10 2" xfId="14810"/>
    <cellStyle name="Normal 3 15 9 11" xfId="14811"/>
    <cellStyle name="Normal 3 15 9 11 2" xfId="14812"/>
    <cellStyle name="Normal 3 15 9 12" xfId="14813"/>
    <cellStyle name="Normal 3 15 9 12 2" xfId="14814"/>
    <cellStyle name="Normal 3 15 9 13" xfId="14815"/>
    <cellStyle name="Normal 3 15 9 13 2" xfId="14816"/>
    <cellStyle name="Normal 3 15 9 14" xfId="14817"/>
    <cellStyle name="Normal 3 15 9 14 2" xfId="14818"/>
    <cellStyle name="Normal 3 15 9 15" xfId="14819"/>
    <cellStyle name="Normal 3 15 9 2" xfId="14820"/>
    <cellStyle name="Normal 3 15 9 2 2" xfId="14821"/>
    <cellStyle name="Normal 3 15 9 3" xfId="14822"/>
    <cellStyle name="Normal 3 15 9 3 2" xfId="14823"/>
    <cellStyle name="Normal 3 15 9 4" xfId="14824"/>
    <cellStyle name="Normal 3 15 9 4 2" xfId="14825"/>
    <cellStyle name="Normal 3 15 9 5" xfId="14826"/>
    <cellStyle name="Normal 3 15 9 5 2" xfId="14827"/>
    <cellStyle name="Normal 3 15 9 6" xfId="14828"/>
    <cellStyle name="Normal 3 15 9 6 2" xfId="14829"/>
    <cellStyle name="Normal 3 15 9 7" xfId="14830"/>
    <cellStyle name="Normal 3 15 9 7 2" xfId="14831"/>
    <cellStyle name="Normal 3 15 9 8" xfId="14832"/>
    <cellStyle name="Normal 3 15 9 8 2" xfId="14833"/>
    <cellStyle name="Normal 3 15 9 9" xfId="14834"/>
    <cellStyle name="Normal 3 15 9 9 2" xfId="14835"/>
    <cellStyle name="Normal 3 16" xfId="14836"/>
    <cellStyle name="Normal 3 16 10" xfId="14837"/>
    <cellStyle name="Normal 3 16 10 10" xfId="14838"/>
    <cellStyle name="Normal 3 16 10 10 2" xfId="14839"/>
    <cellStyle name="Normal 3 16 10 11" xfId="14840"/>
    <cellStyle name="Normal 3 16 10 11 2" xfId="14841"/>
    <cellStyle name="Normal 3 16 10 12" xfId="14842"/>
    <cellStyle name="Normal 3 16 10 12 2" xfId="14843"/>
    <cellStyle name="Normal 3 16 10 13" xfId="14844"/>
    <cellStyle name="Normal 3 16 10 13 2" xfId="14845"/>
    <cellStyle name="Normal 3 16 10 14" xfId="14846"/>
    <cellStyle name="Normal 3 16 10 14 2" xfId="14847"/>
    <cellStyle name="Normal 3 16 10 15" xfId="14848"/>
    <cellStyle name="Normal 3 16 10 2" xfId="14849"/>
    <cellStyle name="Normal 3 16 10 2 2" xfId="14850"/>
    <cellStyle name="Normal 3 16 10 3" xfId="14851"/>
    <cellStyle name="Normal 3 16 10 3 2" xfId="14852"/>
    <cellStyle name="Normal 3 16 10 4" xfId="14853"/>
    <cellStyle name="Normal 3 16 10 4 2" xfId="14854"/>
    <cellStyle name="Normal 3 16 10 5" xfId="14855"/>
    <cellStyle name="Normal 3 16 10 5 2" xfId="14856"/>
    <cellStyle name="Normal 3 16 10 6" xfId="14857"/>
    <cellStyle name="Normal 3 16 10 6 2" xfId="14858"/>
    <cellStyle name="Normal 3 16 10 7" xfId="14859"/>
    <cellStyle name="Normal 3 16 10 7 2" xfId="14860"/>
    <cellStyle name="Normal 3 16 10 8" xfId="14861"/>
    <cellStyle name="Normal 3 16 10 8 2" xfId="14862"/>
    <cellStyle name="Normal 3 16 10 9" xfId="14863"/>
    <cellStyle name="Normal 3 16 10 9 2" xfId="14864"/>
    <cellStyle name="Normal 3 16 11" xfId="14865"/>
    <cellStyle name="Normal 3 16 11 10" xfId="14866"/>
    <cellStyle name="Normal 3 16 11 10 2" xfId="14867"/>
    <cellStyle name="Normal 3 16 11 11" xfId="14868"/>
    <cellStyle name="Normal 3 16 11 11 2" xfId="14869"/>
    <cellStyle name="Normal 3 16 11 12" xfId="14870"/>
    <cellStyle name="Normal 3 16 11 12 2" xfId="14871"/>
    <cellStyle name="Normal 3 16 11 13" xfId="14872"/>
    <cellStyle name="Normal 3 16 11 13 2" xfId="14873"/>
    <cellStyle name="Normal 3 16 11 14" xfId="14874"/>
    <cellStyle name="Normal 3 16 11 14 2" xfId="14875"/>
    <cellStyle name="Normal 3 16 11 15" xfId="14876"/>
    <cellStyle name="Normal 3 16 11 2" xfId="14877"/>
    <cellStyle name="Normal 3 16 11 2 2" xfId="14878"/>
    <cellStyle name="Normal 3 16 11 3" xfId="14879"/>
    <cellStyle name="Normal 3 16 11 3 2" xfId="14880"/>
    <cellStyle name="Normal 3 16 11 4" xfId="14881"/>
    <cellStyle name="Normal 3 16 11 4 2" xfId="14882"/>
    <cellStyle name="Normal 3 16 11 5" xfId="14883"/>
    <cellStyle name="Normal 3 16 11 5 2" xfId="14884"/>
    <cellStyle name="Normal 3 16 11 6" xfId="14885"/>
    <cellStyle name="Normal 3 16 11 6 2" xfId="14886"/>
    <cellStyle name="Normal 3 16 11 7" xfId="14887"/>
    <cellStyle name="Normal 3 16 11 7 2" xfId="14888"/>
    <cellStyle name="Normal 3 16 11 8" xfId="14889"/>
    <cellStyle name="Normal 3 16 11 8 2" xfId="14890"/>
    <cellStyle name="Normal 3 16 11 9" xfId="14891"/>
    <cellStyle name="Normal 3 16 11 9 2" xfId="14892"/>
    <cellStyle name="Normal 3 16 12" xfId="14893"/>
    <cellStyle name="Normal 3 16 12 10" xfId="14894"/>
    <cellStyle name="Normal 3 16 12 10 2" xfId="14895"/>
    <cellStyle name="Normal 3 16 12 11" xfId="14896"/>
    <cellStyle name="Normal 3 16 12 11 2" xfId="14897"/>
    <cellStyle name="Normal 3 16 12 12" xfId="14898"/>
    <cellStyle name="Normal 3 16 12 12 2" xfId="14899"/>
    <cellStyle name="Normal 3 16 12 13" xfId="14900"/>
    <cellStyle name="Normal 3 16 12 13 2" xfId="14901"/>
    <cellStyle name="Normal 3 16 12 14" xfId="14902"/>
    <cellStyle name="Normal 3 16 12 14 2" xfId="14903"/>
    <cellStyle name="Normal 3 16 12 15" xfId="14904"/>
    <cellStyle name="Normal 3 16 12 2" xfId="14905"/>
    <cellStyle name="Normal 3 16 12 2 2" xfId="14906"/>
    <cellStyle name="Normal 3 16 12 3" xfId="14907"/>
    <cellStyle name="Normal 3 16 12 3 2" xfId="14908"/>
    <cellStyle name="Normal 3 16 12 4" xfId="14909"/>
    <cellStyle name="Normal 3 16 12 4 2" xfId="14910"/>
    <cellStyle name="Normal 3 16 12 5" xfId="14911"/>
    <cellStyle name="Normal 3 16 12 5 2" xfId="14912"/>
    <cellStyle name="Normal 3 16 12 6" xfId="14913"/>
    <cellStyle name="Normal 3 16 12 6 2" xfId="14914"/>
    <cellStyle name="Normal 3 16 12 7" xfId="14915"/>
    <cellStyle name="Normal 3 16 12 7 2" xfId="14916"/>
    <cellStyle name="Normal 3 16 12 8" xfId="14917"/>
    <cellStyle name="Normal 3 16 12 8 2" xfId="14918"/>
    <cellStyle name="Normal 3 16 12 9" xfId="14919"/>
    <cellStyle name="Normal 3 16 12 9 2" xfId="14920"/>
    <cellStyle name="Normal 3 16 13" xfId="14921"/>
    <cellStyle name="Normal 3 16 13 10" xfId="14922"/>
    <cellStyle name="Normal 3 16 13 10 2" xfId="14923"/>
    <cellStyle name="Normal 3 16 13 11" xfId="14924"/>
    <cellStyle name="Normal 3 16 13 11 2" xfId="14925"/>
    <cellStyle name="Normal 3 16 13 12" xfId="14926"/>
    <cellStyle name="Normal 3 16 13 12 2" xfId="14927"/>
    <cellStyle name="Normal 3 16 13 13" xfId="14928"/>
    <cellStyle name="Normal 3 16 13 13 2" xfId="14929"/>
    <cellStyle name="Normal 3 16 13 14" xfId="14930"/>
    <cellStyle name="Normal 3 16 13 14 2" xfId="14931"/>
    <cellStyle name="Normal 3 16 13 15" xfId="14932"/>
    <cellStyle name="Normal 3 16 13 2" xfId="14933"/>
    <cellStyle name="Normal 3 16 13 2 2" xfId="14934"/>
    <cellStyle name="Normal 3 16 13 3" xfId="14935"/>
    <cellStyle name="Normal 3 16 13 3 2" xfId="14936"/>
    <cellStyle name="Normal 3 16 13 4" xfId="14937"/>
    <cellStyle name="Normal 3 16 13 4 2" xfId="14938"/>
    <cellStyle name="Normal 3 16 13 5" xfId="14939"/>
    <cellStyle name="Normal 3 16 13 5 2" xfId="14940"/>
    <cellStyle name="Normal 3 16 13 6" xfId="14941"/>
    <cellStyle name="Normal 3 16 13 6 2" xfId="14942"/>
    <cellStyle name="Normal 3 16 13 7" xfId="14943"/>
    <cellStyle name="Normal 3 16 13 7 2" xfId="14944"/>
    <cellStyle name="Normal 3 16 13 8" xfId="14945"/>
    <cellStyle name="Normal 3 16 13 8 2" xfId="14946"/>
    <cellStyle name="Normal 3 16 13 9" xfId="14947"/>
    <cellStyle name="Normal 3 16 13 9 2" xfId="14948"/>
    <cellStyle name="Normal 3 16 14" xfId="14949"/>
    <cellStyle name="Normal 3 16 14 10" xfId="14950"/>
    <cellStyle name="Normal 3 16 14 10 2" xfId="14951"/>
    <cellStyle name="Normal 3 16 14 11" xfId="14952"/>
    <cellStyle name="Normal 3 16 14 11 2" xfId="14953"/>
    <cellStyle name="Normal 3 16 14 12" xfId="14954"/>
    <cellStyle name="Normal 3 16 14 12 2" xfId="14955"/>
    <cellStyle name="Normal 3 16 14 13" xfId="14956"/>
    <cellStyle name="Normal 3 16 14 13 2" xfId="14957"/>
    <cellStyle name="Normal 3 16 14 14" xfId="14958"/>
    <cellStyle name="Normal 3 16 14 14 2" xfId="14959"/>
    <cellStyle name="Normal 3 16 14 15" xfId="14960"/>
    <cellStyle name="Normal 3 16 14 2" xfId="14961"/>
    <cellStyle name="Normal 3 16 14 2 2" xfId="14962"/>
    <cellStyle name="Normal 3 16 14 3" xfId="14963"/>
    <cellStyle name="Normal 3 16 14 3 2" xfId="14964"/>
    <cellStyle name="Normal 3 16 14 4" xfId="14965"/>
    <cellStyle name="Normal 3 16 14 4 2" xfId="14966"/>
    <cellStyle name="Normal 3 16 14 5" xfId="14967"/>
    <cellStyle name="Normal 3 16 14 5 2" xfId="14968"/>
    <cellStyle name="Normal 3 16 14 6" xfId="14969"/>
    <cellStyle name="Normal 3 16 14 6 2" xfId="14970"/>
    <cellStyle name="Normal 3 16 14 7" xfId="14971"/>
    <cellStyle name="Normal 3 16 14 7 2" xfId="14972"/>
    <cellStyle name="Normal 3 16 14 8" xfId="14973"/>
    <cellStyle name="Normal 3 16 14 8 2" xfId="14974"/>
    <cellStyle name="Normal 3 16 14 9" xfId="14975"/>
    <cellStyle name="Normal 3 16 14 9 2" xfId="14976"/>
    <cellStyle name="Normal 3 16 15" xfId="14977"/>
    <cellStyle name="Normal 3 16 16" xfId="14978"/>
    <cellStyle name="Normal 3 16 17" xfId="14979"/>
    <cellStyle name="Normal 3 16 17 10" xfId="14980"/>
    <cellStyle name="Normal 3 16 17 10 2" xfId="14981"/>
    <cellStyle name="Normal 3 16 17 11" xfId="14982"/>
    <cellStyle name="Normal 3 16 17 11 2" xfId="14983"/>
    <cellStyle name="Normal 3 16 17 12" xfId="14984"/>
    <cellStyle name="Normal 3 16 17 12 2" xfId="14985"/>
    <cellStyle name="Normal 3 16 17 13" xfId="14986"/>
    <cellStyle name="Normal 3 16 17 13 2" xfId="14987"/>
    <cellStyle name="Normal 3 16 17 14" xfId="14988"/>
    <cellStyle name="Normal 3 16 17 14 2" xfId="14989"/>
    <cellStyle name="Normal 3 16 17 15" xfId="14990"/>
    <cellStyle name="Normal 3 16 17 2" xfId="14991"/>
    <cellStyle name="Normal 3 16 17 2 2" xfId="14992"/>
    <cellStyle name="Normal 3 16 17 3" xfId="14993"/>
    <cellStyle name="Normal 3 16 17 3 2" xfId="14994"/>
    <cellStyle name="Normal 3 16 17 4" xfId="14995"/>
    <cellStyle name="Normal 3 16 17 4 2" xfId="14996"/>
    <cellStyle name="Normal 3 16 17 5" xfId="14997"/>
    <cellStyle name="Normal 3 16 17 5 2" xfId="14998"/>
    <cellStyle name="Normal 3 16 17 6" xfId="14999"/>
    <cellStyle name="Normal 3 16 17 6 2" xfId="15000"/>
    <cellStyle name="Normal 3 16 17 7" xfId="15001"/>
    <cellStyle name="Normal 3 16 17 7 2" xfId="15002"/>
    <cellStyle name="Normal 3 16 17 8" xfId="15003"/>
    <cellStyle name="Normal 3 16 17 8 2" xfId="15004"/>
    <cellStyle name="Normal 3 16 17 9" xfId="15005"/>
    <cellStyle name="Normal 3 16 17 9 2" xfId="15006"/>
    <cellStyle name="Normal 3 16 18" xfId="15007"/>
    <cellStyle name="Normal 3 16 18 10" xfId="15008"/>
    <cellStyle name="Normal 3 16 18 10 2" xfId="15009"/>
    <cellStyle name="Normal 3 16 18 11" xfId="15010"/>
    <cellStyle name="Normal 3 16 18 11 2" xfId="15011"/>
    <cellStyle name="Normal 3 16 18 12" xfId="15012"/>
    <cellStyle name="Normal 3 16 18 12 2" xfId="15013"/>
    <cellStyle name="Normal 3 16 18 13" xfId="15014"/>
    <cellStyle name="Normal 3 16 18 13 2" xfId="15015"/>
    <cellStyle name="Normal 3 16 18 14" xfId="15016"/>
    <cellStyle name="Normal 3 16 18 14 2" xfId="15017"/>
    <cellStyle name="Normal 3 16 18 15" xfId="15018"/>
    <cellStyle name="Normal 3 16 18 2" xfId="15019"/>
    <cellStyle name="Normal 3 16 18 2 2" xfId="15020"/>
    <cellStyle name="Normal 3 16 18 3" xfId="15021"/>
    <cellStyle name="Normal 3 16 18 3 2" xfId="15022"/>
    <cellStyle name="Normal 3 16 18 4" xfId="15023"/>
    <cellStyle name="Normal 3 16 18 4 2" xfId="15024"/>
    <cellStyle name="Normal 3 16 18 5" xfId="15025"/>
    <cellStyle name="Normal 3 16 18 5 2" xfId="15026"/>
    <cellStyle name="Normal 3 16 18 6" xfId="15027"/>
    <cellStyle name="Normal 3 16 18 6 2" xfId="15028"/>
    <cellStyle name="Normal 3 16 18 7" xfId="15029"/>
    <cellStyle name="Normal 3 16 18 7 2" xfId="15030"/>
    <cellStyle name="Normal 3 16 18 8" xfId="15031"/>
    <cellStyle name="Normal 3 16 18 8 2" xfId="15032"/>
    <cellStyle name="Normal 3 16 18 9" xfId="15033"/>
    <cellStyle name="Normal 3 16 18 9 2" xfId="15034"/>
    <cellStyle name="Normal 3 16 2" xfId="15035"/>
    <cellStyle name="Normal 3 16 2 10" xfId="15036"/>
    <cellStyle name="Normal 3 16 2 10 2" xfId="15037"/>
    <cellStyle name="Normal 3 16 2 11" xfId="15038"/>
    <cellStyle name="Normal 3 16 2 11 2" xfId="15039"/>
    <cellStyle name="Normal 3 16 2 12" xfId="15040"/>
    <cellStyle name="Normal 3 16 2 12 2" xfId="15041"/>
    <cellStyle name="Normal 3 16 2 13" xfId="15042"/>
    <cellStyle name="Normal 3 16 2 13 2" xfId="15043"/>
    <cellStyle name="Normal 3 16 2 14" xfId="15044"/>
    <cellStyle name="Normal 3 16 2 14 2" xfId="15045"/>
    <cellStyle name="Normal 3 16 2 15" xfId="15046"/>
    <cellStyle name="Normal 3 16 2 15 2" xfId="15047"/>
    <cellStyle name="Normal 3 16 2 16" xfId="15048"/>
    <cellStyle name="Normal 3 16 2 16 2" xfId="15049"/>
    <cellStyle name="Normal 3 16 2 17" xfId="15050"/>
    <cellStyle name="Normal 3 16 2 17 2" xfId="15051"/>
    <cellStyle name="Normal 3 16 2 18" xfId="15052"/>
    <cellStyle name="Normal 3 16 2 2" xfId="15053"/>
    <cellStyle name="Normal 3 16 2 3" xfId="15054"/>
    <cellStyle name="Normal 3 16 2 4" xfId="15055"/>
    <cellStyle name="Normal 3 16 2 5" xfId="15056"/>
    <cellStyle name="Normal 3 16 2 5 2" xfId="15057"/>
    <cellStyle name="Normal 3 16 2 6" xfId="15058"/>
    <cellStyle name="Normal 3 16 2 6 2" xfId="15059"/>
    <cellStyle name="Normal 3 16 2 7" xfId="15060"/>
    <cellStyle name="Normal 3 16 2 7 2" xfId="15061"/>
    <cellStyle name="Normal 3 16 2 8" xfId="15062"/>
    <cellStyle name="Normal 3 16 2 8 2" xfId="15063"/>
    <cellStyle name="Normal 3 16 2 9" xfId="15064"/>
    <cellStyle name="Normal 3 16 2 9 2" xfId="15065"/>
    <cellStyle name="Normal 3 16 3" xfId="15066"/>
    <cellStyle name="Normal 3 16 4" xfId="15067"/>
    <cellStyle name="Normal 3 16 5" xfId="15068"/>
    <cellStyle name="Normal 3 16 6" xfId="15069"/>
    <cellStyle name="Normal 3 16 6 10" xfId="15070"/>
    <cellStyle name="Normal 3 16 6 10 2" xfId="15071"/>
    <cellStyle name="Normal 3 16 6 11" xfId="15072"/>
    <cellStyle name="Normal 3 16 6 11 2" xfId="15073"/>
    <cellStyle name="Normal 3 16 6 12" xfId="15074"/>
    <cellStyle name="Normal 3 16 6 12 2" xfId="15075"/>
    <cellStyle name="Normal 3 16 6 13" xfId="15076"/>
    <cellStyle name="Normal 3 16 6 13 2" xfId="15077"/>
    <cellStyle name="Normal 3 16 6 14" xfId="15078"/>
    <cellStyle name="Normal 3 16 6 14 2" xfId="15079"/>
    <cellStyle name="Normal 3 16 6 15" xfId="15080"/>
    <cellStyle name="Normal 3 16 6 15 2" xfId="15081"/>
    <cellStyle name="Normal 3 16 6 16" xfId="15082"/>
    <cellStyle name="Normal 3 16 6 2" xfId="15083"/>
    <cellStyle name="Normal 3 16 6 2 10" xfId="15084"/>
    <cellStyle name="Normal 3 16 6 2 10 2" xfId="15085"/>
    <cellStyle name="Normal 3 16 6 2 11" xfId="15086"/>
    <cellStyle name="Normal 3 16 6 2 11 2" xfId="15087"/>
    <cellStyle name="Normal 3 16 6 2 12" xfId="15088"/>
    <cellStyle name="Normal 3 16 6 2 12 2" xfId="15089"/>
    <cellStyle name="Normal 3 16 6 2 13" xfId="15090"/>
    <cellStyle name="Normal 3 16 6 2 13 2" xfId="15091"/>
    <cellStyle name="Normal 3 16 6 2 14" xfId="15092"/>
    <cellStyle name="Normal 3 16 6 2 14 2" xfId="15093"/>
    <cellStyle name="Normal 3 16 6 2 15" xfId="15094"/>
    <cellStyle name="Normal 3 16 6 2 2" xfId="15095"/>
    <cellStyle name="Normal 3 16 6 2 2 2" xfId="15096"/>
    <cellStyle name="Normal 3 16 6 2 3" xfId="15097"/>
    <cellStyle name="Normal 3 16 6 2 3 2" xfId="15098"/>
    <cellStyle name="Normal 3 16 6 2 4" xfId="15099"/>
    <cellStyle name="Normal 3 16 6 2 4 2" xfId="15100"/>
    <cellStyle name="Normal 3 16 6 2 5" xfId="15101"/>
    <cellStyle name="Normal 3 16 6 2 5 2" xfId="15102"/>
    <cellStyle name="Normal 3 16 6 2 6" xfId="15103"/>
    <cellStyle name="Normal 3 16 6 2 6 2" xfId="15104"/>
    <cellStyle name="Normal 3 16 6 2 7" xfId="15105"/>
    <cellStyle name="Normal 3 16 6 2 7 2" xfId="15106"/>
    <cellStyle name="Normal 3 16 6 2 8" xfId="15107"/>
    <cellStyle name="Normal 3 16 6 2 8 2" xfId="15108"/>
    <cellStyle name="Normal 3 16 6 2 9" xfId="15109"/>
    <cellStyle name="Normal 3 16 6 2 9 2" xfId="15110"/>
    <cellStyle name="Normal 3 16 6 3" xfId="15111"/>
    <cellStyle name="Normal 3 16 6 3 2" xfId="15112"/>
    <cellStyle name="Normal 3 16 6 4" xfId="15113"/>
    <cellStyle name="Normal 3 16 6 4 2" xfId="15114"/>
    <cellStyle name="Normal 3 16 6 5" xfId="15115"/>
    <cellStyle name="Normal 3 16 6 5 2" xfId="15116"/>
    <cellStyle name="Normal 3 16 6 6" xfId="15117"/>
    <cellStyle name="Normal 3 16 6 6 2" xfId="15118"/>
    <cellStyle name="Normal 3 16 6 7" xfId="15119"/>
    <cellStyle name="Normal 3 16 6 7 2" xfId="15120"/>
    <cellStyle name="Normal 3 16 6 8" xfId="15121"/>
    <cellStyle name="Normal 3 16 6 8 2" xfId="15122"/>
    <cellStyle name="Normal 3 16 6 9" xfId="15123"/>
    <cellStyle name="Normal 3 16 6 9 2" xfId="15124"/>
    <cellStyle name="Normal 3 16 7" xfId="15125"/>
    <cellStyle name="Normal 3 16 7 10" xfId="15126"/>
    <cellStyle name="Normal 3 16 7 10 2" xfId="15127"/>
    <cellStyle name="Normal 3 16 7 11" xfId="15128"/>
    <cellStyle name="Normal 3 16 7 11 2" xfId="15129"/>
    <cellStyle name="Normal 3 16 7 12" xfId="15130"/>
    <cellStyle name="Normal 3 16 7 12 2" xfId="15131"/>
    <cellStyle name="Normal 3 16 7 13" xfId="15132"/>
    <cellStyle name="Normal 3 16 7 13 2" xfId="15133"/>
    <cellStyle name="Normal 3 16 7 14" xfId="15134"/>
    <cellStyle name="Normal 3 16 7 14 2" xfId="15135"/>
    <cellStyle name="Normal 3 16 7 15" xfId="15136"/>
    <cellStyle name="Normal 3 16 7 15 2" xfId="15137"/>
    <cellStyle name="Normal 3 16 7 16" xfId="15138"/>
    <cellStyle name="Normal 3 16 7 2" xfId="15139"/>
    <cellStyle name="Normal 3 16 7 2 10" xfId="15140"/>
    <cellStyle name="Normal 3 16 7 2 10 2" xfId="15141"/>
    <cellStyle name="Normal 3 16 7 2 11" xfId="15142"/>
    <cellStyle name="Normal 3 16 7 2 11 2" xfId="15143"/>
    <cellStyle name="Normal 3 16 7 2 12" xfId="15144"/>
    <cellStyle name="Normal 3 16 7 2 12 2" xfId="15145"/>
    <cellStyle name="Normal 3 16 7 2 13" xfId="15146"/>
    <cellStyle name="Normal 3 16 7 2 13 2" xfId="15147"/>
    <cellStyle name="Normal 3 16 7 2 14" xfId="15148"/>
    <cellStyle name="Normal 3 16 7 2 14 2" xfId="15149"/>
    <cellStyle name="Normal 3 16 7 2 15" xfId="15150"/>
    <cellStyle name="Normal 3 16 7 2 2" xfId="15151"/>
    <cellStyle name="Normal 3 16 7 2 2 2" xfId="15152"/>
    <cellStyle name="Normal 3 16 7 2 3" xfId="15153"/>
    <cellStyle name="Normal 3 16 7 2 3 2" xfId="15154"/>
    <cellStyle name="Normal 3 16 7 2 4" xfId="15155"/>
    <cellStyle name="Normal 3 16 7 2 4 2" xfId="15156"/>
    <cellStyle name="Normal 3 16 7 2 5" xfId="15157"/>
    <cellStyle name="Normal 3 16 7 2 5 2" xfId="15158"/>
    <cellStyle name="Normal 3 16 7 2 6" xfId="15159"/>
    <cellStyle name="Normal 3 16 7 2 6 2" xfId="15160"/>
    <cellStyle name="Normal 3 16 7 2 7" xfId="15161"/>
    <cellStyle name="Normal 3 16 7 2 7 2" xfId="15162"/>
    <cellStyle name="Normal 3 16 7 2 8" xfId="15163"/>
    <cellStyle name="Normal 3 16 7 2 8 2" xfId="15164"/>
    <cellStyle name="Normal 3 16 7 2 9" xfId="15165"/>
    <cellStyle name="Normal 3 16 7 2 9 2" xfId="15166"/>
    <cellStyle name="Normal 3 16 7 3" xfId="15167"/>
    <cellStyle name="Normal 3 16 7 3 2" xfId="15168"/>
    <cellStyle name="Normal 3 16 7 4" xfId="15169"/>
    <cellStyle name="Normal 3 16 7 4 2" xfId="15170"/>
    <cellStyle name="Normal 3 16 7 5" xfId="15171"/>
    <cellStyle name="Normal 3 16 7 5 2" xfId="15172"/>
    <cellStyle name="Normal 3 16 7 6" xfId="15173"/>
    <cellStyle name="Normal 3 16 7 6 2" xfId="15174"/>
    <cellStyle name="Normal 3 16 7 7" xfId="15175"/>
    <cellStyle name="Normal 3 16 7 7 2" xfId="15176"/>
    <cellStyle name="Normal 3 16 7 8" xfId="15177"/>
    <cellStyle name="Normal 3 16 7 8 2" xfId="15178"/>
    <cellStyle name="Normal 3 16 7 9" xfId="15179"/>
    <cellStyle name="Normal 3 16 7 9 2" xfId="15180"/>
    <cellStyle name="Normal 3 16 8" xfId="15181"/>
    <cellStyle name="Normal 3 16 8 10" xfId="15182"/>
    <cellStyle name="Normal 3 16 8 10 2" xfId="15183"/>
    <cellStyle name="Normal 3 16 8 11" xfId="15184"/>
    <cellStyle name="Normal 3 16 8 11 2" xfId="15185"/>
    <cellStyle name="Normal 3 16 8 12" xfId="15186"/>
    <cellStyle name="Normal 3 16 8 12 2" xfId="15187"/>
    <cellStyle name="Normal 3 16 8 13" xfId="15188"/>
    <cellStyle name="Normal 3 16 8 13 2" xfId="15189"/>
    <cellStyle name="Normal 3 16 8 14" xfId="15190"/>
    <cellStyle name="Normal 3 16 8 14 2" xfId="15191"/>
    <cellStyle name="Normal 3 16 8 15" xfId="15192"/>
    <cellStyle name="Normal 3 16 8 15 2" xfId="15193"/>
    <cellStyle name="Normal 3 16 8 16" xfId="15194"/>
    <cellStyle name="Normal 3 16 8 2" xfId="15195"/>
    <cellStyle name="Normal 3 16 8 2 10" xfId="15196"/>
    <cellStyle name="Normal 3 16 8 2 10 2" xfId="15197"/>
    <cellStyle name="Normal 3 16 8 2 11" xfId="15198"/>
    <cellStyle name="Normal 3 16 8 2 11 2" xfId="15199"/>
    <cellStyle name="Normal 3 16 8 2 12" xfId="15200"/>
    <cellStyle name="Normal 3 16 8 2 12 2" xfId="15201"/>
    <cellStyle name="Normal 3 16 8 2 13" xfId="15202"/>
    <cellStyle name="Normal 3 16 8 2 13 2" xfId="15203"/>
    <cellStyle name="Normal 3 16 8 2 14" xfId="15204"/>
    <cellStyle name="Normal 3 16 8 2 14 2" xfId="15205"/>
    <cellStyle name="Normal 3 16 8 2 15" xfId="15206"/>
    <cellStyle name="Normal 3 16 8 2 2" xfId="15207"/>
    <cellStyle name="Normal 3 16 8 2 2 2" xfId="15208"/>
    <cellStyle name="Normal 3 16 8 2 3" xfId="15209"/>
    <cellStyle name="Normal 3 16 8 2 3 2" xfId="15210"/>
    <cellStyle name="Normal 3 16 8 2 4" xfId="15211"/>
    <cellStyle name="Normal 3 16 8 2 4 2" xfId="15212"/>
    <cellStyle name="Normal 3 16 8 2 5" xfId="15213"/>
    <cellStyle name="Normal 3 16 8 2 5 2" xfId="15214"/>
    <cellStyle name="Normal 3 16 8 2 6" xfId="15215"/>
    <cellStyle name="Normal 3 16 8 2 6 2" xfId="15216"/>
    <cellStyle name="Normal 3 16 8 2 7" xfId="15217"/>
    <cellStyle name="Normal 3 16 8 2 7 2" xfId="15218"/>
    <cellStyle name="Normal 3 16 8 2 8" xfId="15219"/>
    <cellStyle name="Normal 3 16 8 2 8 2" xfId="15220"/>
    <cellStyle name="Normal 3 16 8 2 9" xfId="15221"/>
    <cellStyle name="Normal 3 16 8 2 9 2" xfId="15222"/>
    <cellStyle name="Normal 3 16 8 3" xfId="15223"/>
    <cellStyle name="Normal 3 16 8 3 2" xfId="15224"/>
    <cellStyle name="Normal 3 16 8 4" xfId="15225"/>
    <cellStyle name="Normal 3 16 8 4 2" xfId="15226"/>
    <cellStyle name="Normal 3 16 8 5" xfId="15227"/>
    <cellStyle name="Normal 3 16 8 5 2" xfId="15228"/>
    <cellStyle name="Normal 3 16 8 6" xfId="15229"/>
    <cellStyle name="Normal 3 16 8 6 2" xfId="15230"/>
    <cellStyle name="Normal 3 16 8 7" xfId="15231"/>
    <cellStyle name="Normal 3 16 8 7 2" xfId="15232"/>
    <cellStyle name="Normal 3 16 8 8" xfId="15233"/>
    <cellStyle name="Normal 3 16 8 8 2" xfId="15234"/>
    <cellStyle name="Normal 3 16 8 9" xfId="15235"/>
    <cellStyle name="Normal 3 16 8 9 2" xfId="15236"/>
    <cellStyle name="Normal 3 16 9" xfId="15237"/>
    <cellStyle name="Normal 3 16 9 10" xfId="15238"/>
    <cellStyle name="Normal 3 16 9 10 2" xfId="15239"/>
    <cellStyle name="Normal 3 16 9 11" xfId="15240"/>
    <cellStyle name="Normal 3 16 9 11 2" xfId="15241"/>
    <cellStyle name="Normal 3 16 9 12" xfId="15242"/>
    <cellStyle name="Normal 3 16 9 12 2" xfId="15243"/>
    <cellStyle name="Normal 3 16 9 13" xfId="15244"/>
    <cellStyle name="Normal 3 16 9 13 2" xfId="15245"/>
    <cellStyle name="Normal 3 16 9 14" xfId="15246"/>
    <cellStyle name="Normal 3 16 9 14 2" xfId="15247"/>
    <cellStyle name="Normal 3 16 9 15" xfId="15248"/>
    <cellStyle name="Normal 3 16 9 2" xfId="15249"/>
    <cellStyle name="Normal 3 16 9 2 2" xfId="15250"/>
    <cellStyle name="Normal 3 16 9 3" xfId="15251"/>
    <cellStyle name="Normal 3 16 9 3 2" xfId="15252"/>
    <cellStyle name="Normal 3 16 9 4" xfId="15253"/>
    <cellStyle name="Normal 3 16 9 4 2" xfId="15254"/>
    <cellStyle name="Normal 3 16 9 5" xfId="15255"/>
    <cellStyle name="Normal 3 16 9 5 2" xfId="15256"/>
    <cellStyle name="Normal 3 16 9 6" xfId="15257"/>
    <cellStyle name="Normal 3 16 9 6 2" xfId="15258"/>
    <cellStyle name="Normal 3 16 9 7" xfId="15259"/>
    <cellStyle name="Normal 3 16 9 7 2" xfId="15260"/>
    <cellStyle name="Normal 3 16 9 8" xfId="15261"/>
    <cellStyle name="Normal 3 16 9 8 2" xfId="15262"/>
    <cellStyle name="Normal 3 16 9 9" xfId="15263"/>
    <cellStyle name="Normal 3 16 9 9 2" xfId="15264"/>
    <cellStyle name="Normal 3 17" xfId="15265"/>
    <cellStyle name="Normal 3 17 10" xfId="15266"/>
    <cellStyle name="Normal 3 17 10 10" xfId="15267"/>
    <cellStyle name="Normal 3 17 10 10 2" xfId="15268"/>
    <cellStyle name="Normal 3 17 10 11" xfId="15269"/>
    <cellStyle name="Normal 3 17 10 11 2" xfId="15270"/>
    <cellStyle name="Normal 3 17 10 12" xfId="15271"/>
    <cellStyle name="Normal 3 17 10 12 2" xfId="15272"/>
    <cellStyle name="Normal 3 17 10 13" xfId="15273"/>
    <cellStyle name="Normal 3 17 10 13 2" xfId="15274"/>
    <cellStyle name="Normal 3 17 10 14" xfId="15275"/>
    <cellStyle name="Normal 3 17 10 14 2" xfId="15276"/>
    <cellStyle name="Normal 3 17 10 15" xfId="15277"/>
    <cellStyle name="Normal 3 17 10 2" xfId="15278"/>
    <cellStyle name="Normal 3 17 10 2 2" xfId="15279"/>
    <cellStyle name="Normal 3 17 10 3" xfId="15280"/>
    <cellStyle name="Normal 3 17 10 3 2" xfId="15281"/>
    <cellStyle name="Normal 3 17 10 4" xfId="15282"/>
    <cellStyle name="Normal 3 17 10 4 2" xfId="15283"/>
    <cellStyle name="Normal 3 17 10 5" xfId="15284"/>
    <cellStyle name="Normal 3 17 10 5 2" xfId="15285"/>
    <cellStyle name="Normal 3 17 10 6" xfId="15286"/>
    <cellStyle name="Normal 3 17 10 6 2" xfId="15287"/>
    <cellStyle name="Normal 3 17 10 7" xfId="15288"/>
    <cellStyle name="Normal 3 17 10 7 2" xfId="15289"/>
    <cellStyle name="Normal 3 17 10 8" xfId="15290"/>
    <cellStyle name="Normal 3 17 10 8 2" xfId="15291"/>
    <cellStyle name="Normal 3 17 10 9" xfId="15292"/>
    <cellStyle name="Normal 3 17 10 9 2" xfId="15293"/>
    <cellStyle name="Normal 3 17 11" xfId="15294"/>
    <cellStyle name="Normal 3 17 11 10" xfId="15295"/>
    <cellStyle name="Normal 3 17 11 10 2" xfId="15296"/>
    <cellStyle name="Normal 3 17 11 11" xfId="15297"/>
    <cellStyle name="Normal 3 17 11 11 2" xfId="15298"/>
    <cellStyle name="Normal 3 17 11 12" xfId="15299"/>
    <cellStyle name="Normal 3 17 11 12 2" xfId="15300"/>
    <cellStyle name="Normal 3 17 11 13" xfId="15301"/>
    <cellStyle name="Normal 3 17 11 13 2" xfId="15302"/>
    <cellStyle name="Normal 3 17 11 14" xfId="15303"/>
    <cellStyle name="Normal 3 17 11 14 2" xfId="15304"/>
    <cellStyle name="Normal 3 17 11 15" xfId="15305"/>
    <cellStyle name="Normal 3 17 11 2" xfId="15306"/>
    <cellStyle name="Normal 3 17 11 2 2" xfId="15307"/>
    <cellStyle name="Normal 3 17 11 3" xfId="15308"/>
    <cellStyle name="Normal 3 17 11 3 2" xfId="15309"/>
    <cellStyle name="Normal 3 17 11 4" xfId="15310"/>
    <cellStyle name="Normal 3 17 11 4 2" xfId="15311"/>
    <cellStyle name="Normal 3 17 11 5" xfId="15312"/>
    <cellStyle name="Normal 3 17 11 5 2" xfId="15313"/>
    <cellStyle name="Normal 3 17 11 6" xfId="15314"/>
    <cellStyle name="Normal 3 17 11 6 2" xfId="15315"/>
    <cellStyle name="Normal 3 17 11 7" xfId="15316"/>
    <cellStyle name="Normal 3 17 11 7 2" xfId="15317"/>
    <cellStyle name="Normal 3 17 11 8" xfId="15318"/>
    <cellStyle name="Normal 3 17 11 8 2" xfId="15319"/>
    <cellStyle name="Normal 3 17 11 9" xfId="15320"/>
    <cellStyle name="Normal 3 17 11 9 2" xfId="15321"/>
    <cellStyle name="Normal 3 17 12" xfId="15322"/>
    <cellStyle name="Normal 3 17 12 10" xfId="15323"/>
    <cellStyle name="Normal 3 17 12 10 2" xfId="15324"/>
    <cellStyle name="Normal 3 17 12 11" xfId="15325"/>
    <cellStyle name="Normal 3 17 12 11 2" xfId="15326"/>
    <cellStyle name="Normal 3 17 12 12" xfId="15327"/>
    <cellStyle name="Normal 3 17 12 12 2" xfId="15328"/>
    <cellStyle name="Normal 3 17 12 13" xfId="15329"/>
    <cellStyle name="Normal 3 17 12 13 2" xfId="15330"/>
    <cellStyle name="Normal 3 17 12 14" xfId="15331"/>
    <cellStyle name="Normal 3 17 12 14 2" xfId="15332"/>
    <cellStyle name="Normal 3 17 12 15" xfId="15333"/>
    <cellStyle name="Normal 3 17 12 2" xfId="15334"/>
    <cellStyle name="Normal 3 17 12 2 2" xfId="15335"/>
    <cellStyle name="Normal 3 17 12 3" xfId="15336"/>
    <cellStyle name="Normal 3 17 12 3 2" xfId="15337"/>
    <cellStyle name="Normal 3 17 12 4" xfId="15338"/>
    <cellStyle name="Normal 3 17 12 4 2" xfId="15339"/>
    <cellStyle name="Normal 3 17 12 5" xfId="15340"/>
    <cellStyle name="Normal 3 17 12 5 2" xfId="15341"/>
    <cellStyle name="Normal 3 17 12 6" xfId="15342"/>
    <cellStyle name="Normal 3 17 12 6 2" xfId="15343"/>
    <cellStyle name="Normal 3 17 12 7" xfId="15344"/>
    <cellStyle name="Normal 3 17 12 7 2" xfId="15345"/>
    <cellStyle name="Normal 3 17 12 8" xfId="15346"/>
    <cellStyle name="Normal 3 17 12 8 2" xfId="15347"/>
    <cellStyle name="Normal 3 17 12 9" xfId="15348"/>
    <cellStyle name="Normal 3 17 12 9 2" xfId="15349"/>
    <cellStyle name="Normal 3 17 13" xfId="15350"/>
    <cellStyle name="Normal 3 17 13 10" xfId="15351"/>
    <cellStyle name="Normal 3 17 13 10 2" xfId="15352"/>
    <cellStyle name="Normal 3 17 13 11" xfId="15353"/>
    <cellStyle name="Normal 3 17 13 11 2" xfId="15354"/>
    <cellStyle name="Normal 3 17 13 12" xfId="15355"/>
    <cellStyle name="Normal 3 17 13 12 2" xfId="15356"/>
    <cellStyle name="Normal 3 17 13 13" xfId="15357"/>
    <cellStyle name="Normal 3 17 13 13 2" xfId="15358"/>
    <cellStyle name="Normal 3 17 13 14" xfId="15359"/>
    <cellStyle name="Normal 3 17 13 14 2" xfId="15360"/>
    <cellStyle name="Normal 3 17 13 15" xfId="15361"/>
    <cellStyle name="Normal 3 17 13 2" xfId="15362"/>
    <cellStyle name="Normal 3 17 13 2 2" xfId="15363"/>
    <cellStyle name="Normal 3 17 13 3" xfId="15364"/>
    <cellStyle name="Normal 3 17 13 3 2" xfId="15365"/>
    <cellStyle name="Normal 3 17 13 4" xfId="15366"/>
    <cellStyle name="Normal 3 17 13 4 2" xfId="15367"/>
    <cellStyle name="Normal 3 17 13 5" xfId="15368"/>
    <cellStyle name="Normal 3 17 13 5 2" xfId="15369"/>
    <cellStyle name="Normal 3 17 13 6" xfId="15370"/>
    <cellStyle name="Normal 3 17 13 6 2" xfId="15371"/>
    <cellStyle name="Normal 3 17 13 7" xfId="15372"/>
    <cellStyle name="Normal 3 17 13 7 2" xfId="15373"/>
    <cellStyle name="Normal 3 17 13 8" xfId="15374"/>
    <cellStyle name="Normal 3 17 13 8 2" xfId="15375"/>
    <cellStyle name="Normal 3 17 13 9" xfId="15376"/>
    <cellStyle name="Normal 3 17 13 9 2" xfId="15377"/>
    <cellStyle name="Normal 3 17 14" xfId="15378"/>
    <cellStyle name="Normal 3 17 14 10" xfId="15379"/>
    <cellStyle name="Normal 3 17 14 10 2" xfId="15380"/>
    <cellStyle name="Normal 3 17 14 11" xfId="15381"/>
    <cellStyle name="Normal 3 17 14 11 2" xfId="15382"/>
    <cellStyle name="Normal 3 17 14 12" xfId="15383"/>
    <cellStyle name="Normal 3 17 14 12 2" xfId="15384"/>
    <cellStyle name="Normal 3 17 14 13" xfId="15385"/>
    <cellStyle name="Normal 3 17 14 13 2" xfId="15386"/>
    <cellStyle name="Normal 3 17 14 14" xfId="15387"/>
    <cellStyle name="Normal 3 17 14 14 2" xfId="15388"/>
    <cellStyle name="Normal 3 17 14 15" xfId="15389"/>
    <cellStyle name="Normal 3 17 14 2" xfId="15390"/>
    <cellStyle name="Normal 3 17 14 2 2" xfId="15391"/>
    <cellStyle name="Normal 3 17 14 3" xfId="15392"/>
    <cellStyle name="Normal 3 17 14 3 2" xfId="15393"/>
    <cellStyle name="Normal 3 17 14 4" xfId="15394"/>
    <cellStyle name="Normal 3 17 14 4 2" xfId="15395"/>
    <cellStyle name="Normal 3 17 14 5" xfId="15396"/>
    <cellStyle name="Normal 3 17 14 5 2" xfId="15397"/>
    <cellStyle name="Normal 3 17 14 6" xfId="15398"/>
    <cellStyle name="Normal 3 17 14 6 2" xfId="15399"/>
    <cellStyle name="Normal 3 17 14 7" xfId="15400"/>
    <cellStyle name="Normal 3 17 14 7 2" xfId="15401"/>
    <cellStyle name="Normal 3 17 14 8" xfId="15402"/>
    <cellStyle name="Normal 3 17 14 8 2" xfId="15403"/>
    <cellStyle name="Normal 3 17 14 9" xfId="15404"/>
    <cellStyle name="Normal 3 17 14 9 2" xfId="15405"/>
    <cellStyle name="Normal 3 17 15" xfId="15406"/>
    <cellStyle name="Normal 3 17 16" xfId="15407"/>
    <cellStyle name="Normal 3 17 17" xfId="15408"/>
    <cellStyle name="Normal 3 17 17 10" xfId="15409"/>
    <cellStyle name="Normal 3 17 17 10 2" xfId="15410"/>
    <cellStyle name="Normal 3 17 17 11" xfId="15411"/>
    <cellStyle name="Normal 3 17 17 11 2" xfId="15412"/>
    <cellStyle name="Normal 3 17 17 12" xfId="15413"/>
    <cellStyle name="Normal 3 17 17 12 2" xfId="15414"/>
    <cellStyle name="Normal 3 17 17 13" xfId="15415"/>
    <cellStyle name="Normal 3 17 17 13 2" xfId="15416"/>
    <cellStyle name="Normal 3 17 17 14" xfId="15417"/>
    <cellStyle name="Normal 3 17 17 14 2" xfId="15418"/>
    <cellStyle name="Normal 3 17 17 15" xfId="15419"/>
    <cellStyle name="Normal 3 17 17 2" xfId="15420"/>
    <cellStyle name="Normal 3 17 17 2 2" xfId="15421"/>
    <cellStyle name="Normal 3 17 17 3" xfId="15422"/>
    <cellStyle name="Normal 3 17 17 3 2" xfId="15423"/>
    <cellStyle name="Normal 3 17 17 4" xfId="15424"/>
    <cellStyle name="Normal 3 17 17 4 2" xfId="15425"/>
    <cellStyle name="Normal 3 17 17 5" xfId="15426"/>
    <cellStyle name="Normal 3 17 17 5 2" xfId="15427"/>
    <cellStyle name="Normal 3 17 17 6" xfId="15428"/>
    <cellStyle name="Normal 3 17 17 6 2" xfId="15429"/>
    <cellStyle name="Normal 3 17 17 7" xfId="15430"/>
    <cellStyle name="Normal 3 17 17 7 2" xfId="15431"/>
    <cellStyle name="Normal 3 17 17 8" xfId="15432"/>
    <cellStyle name="Normal 3 17 17 8 2" xfId="15433"/>
    <cellStyle name="Normal 3 17 17 9" xfId="15434"/>
    <cellStyle name="Normal 3 17 17 9 2" xfId="15435"/>
    <cellStyle name="Normal 3 17 18" xfId="15436"/>
    <cellStyle name="Normal 3 17 18 10" xfId="15437"/>
    <cellStyle name="Normal 3 17 18 10 2" xfId="15438"/>
    <cellStyle name="Normal 3 17 18 11" xfId="15439"/>
    <cellStyle name="Normal 3 17 18 11 2" xfId="15440"/>
    <cellStyle name="Normal 3 17 18 12" xfId="15441"/>
    <cellStyle name="Normal 3 17 18 12 2" xfId="15442"/>
    <cellStyle name="Normal 3 17 18 13" xfId="15443"/>
    <cellStyle name="Normal 3 17 18 13 2" xfId="15444"/>
    <cellStyle name="Normal 3 17 18 14" xfId="15445"/>
    <cellStyle name="Normal 3 17 18 14 2" xfId="15446"/>
    <cellStyle name="Normal 3 17 18 15" xfId="15447"/>
    <cellStyle name="Normal 3 17 18 2" xfId="15448"/>
    <cellStyle name="Normal 3 17 18 2 2" xfId="15449"/>
    <cellStyle name="Normal 3 17 18 3" xfId="15450"/>
    <cellStyle name="Normal 3 17 18 3 2" xfId="15451"/>
    <cellStyle name="Normal 3 17 18 4" xfId="15452"/>
    <cellStyle name="Normal 3 17 18 4 2" xfId="15453"/>
    <cellStyle name="Normal 3 17 18 5" xfId="15454"/>
    <cellStyle name="Normal 3 17 18 5 2" xfId="15455"/>
    <cellStyle name="Normal 3 17 18 6" xfId="15456"/>
    <cellStyle name="Normal 3 17 18 6 2" xfId="15457"/>
    <cellStyle name="Normal 3 17 18 7" xfId="15458"/>
    <cellStyle name="Normal 3 17 18 7 2" xfId="15459"/>
    <cellStyle name="Normal 3 17 18 8" xfId="15460"/>
    <cellStyle name="Normal 3 17 18 8 2" xfId="15461"/>
    <cellStyle name="Normal 3 17 18 9" xfId="15462"/>
    <cellStyle name="Normal 3 17 18 9 2" xfId="15463"/>
    <cellStyle name="Normal 3 17 2" xfId="15464"/>
    <cellStyle name="Normal 3 17 2 10" xfId="15465"/>
    <cellStyle name="Normal 3 17 2 10 2" xfId="15466"/>
    <cellStyle name="Normal 3 17 2 11" xfId="15467"/>
    <cellStyle name="Normal 3 17 2 11 2" xfId="15468"/>
    <cellStyle name="Normal 3 17 2 12" xfId="15469"/>
    <cellStyle name="Normal 3 17 2 12 2" xfId="15470"/>
    <cellStyle name="Normal 3 17 2 13" xfId="15471"/>
    <cellStyle name="Normal 3 17 2 13 2" xfId="15472"/>
    <cellStyle name="Normal 3 17 2 14" xfId="15473"/>
    <cellStyle name="Normal 3 17 2 14 2" xfId="15474"/>
    <cellStyle name="Normal 3 17 2 15" xfId="15475"/>
    <cellStyle name="Normal 3 17 2 15 2" xfId="15476"/>
    <cellStyle name="Normal 3 17 2 16" xfId="15477"/>
    <cellStyle name="Normal 3 17 2 16 2" xfId="15478"/>
    <cellStyle name="Normal 3 17 2 17" xfId="15479"/>
    <cellStyle name="Normal 3 17 2 17 2" xfId="15480"/>
    <cellStyle name="Normal 3 17 2 18" xfId="15481"/>
    <cellStyle name="Normal 3 17 2 2" xfId="15482"/>
    <cellStyle name="Normal 3 17 2 3" xfId="15483"/>
    <cellStyle name="Normal 3 17 2 4" xfId="15484"/>
    <cellStyle name="Normal 3 17 2 5" xfId="15485"/>
    <cellStyle name="Normal 3 17 2 5 2" xfId="15486"/>
    <cellStyle name="Normal 3 17 2 6" xfId="15487"/>
    <cellStyle name="Normal 3 17 2 6 2" xfId="15488"/>
    <cellStyle name="Normal 3 17 2 7" xfId="15489"/>
    <cellStyle name="Normal 3 17 2 7 2" xfId="15490"/>
    <cellStyle name="Normal 3 17 2 8" xfId="15491"/>
    <cellStyle name="Normal 3 17 2 8 2" xfId="15492"/>
    <cellStyle name="Normal 3 17 2 9" xfId="15493"/>
    <cellStyle name="Normal 3 17 2 9 2" xfId="15494"/>
    <cellStyle name="Normal 3 17 3" xfId="15495"/>
    <cellStyle name="Normal 3 17 4" xfId="15496"/>
    <cellStyle name="Normal 3 17 5" xfId="15497"/>
    <cellStyle name="Normal 3 17 6" xfId="15498"/>
    <cellStyle name="Normal 3 17 6 10" xfId="15499"/>
    <cellStyle name="Normal 3 17 6 10 2" xfId="15500"/>
    <cellStyle name="Normal 3 17 6 11" xfId="15501"/>
    <cellStyle name="Normal 3 17 6 11 2" xfId="15502"/>
    <cellStyle name="Normal 3 17 6 12" xfId="15503"/>
    <cellStyle name="Normal 3 17 6 12 2" xfId="15504"/>
    <cellStyle name="Normal 3 17 6 13" xfId="15505"/>
    <cellStyle name="Normal 3 17 6 13 2" xfId="15506"/>
    <cellStyle name="Normal 3 17 6 14" xfId="15507"/>
    <cellStyle name="Normal 3 17 6 14 2" xfId="15508"/>
    <cellStyle name="Normal 3 17 6 15" xfId="15509"/>
    <cellStyle name="Normal 3 17 6 15 2" xfId="15510"/>
    <cellStyle name="Normal 3 17 6 16" xfId="15511"/>
    <cellStyle name="Normal 3 17 6 2" xfId="15512"/>
    <cellStyle name="Normal 3 17 6 2 10" xfId="15513"/>
    <cellStyle name="Normal 3 17 6 2 10 2" xfId="15514"/>
    <cellStyle name="Normal 3 17 6 2 11" xfId="15515"/>
    <cellStyle name="Normal 3 17 6 2 11 2" xfId="15516"/>
    <cellStyle name="Normal 3 17 6 2 12" xfId="15517"/>
    <cellStyle name="Normal 3 17 6 2 12 2" xfId="15518"/>
    <cellStyle name="Normal 3 17 6 2 13" xfId="15519"/>
    <cellStyle name="Normal 3 17 6 2 13 2" xfId="15520"/>
    <cellStyle name="Normal 3 17 6 2 14" xfId="15521"/>
    <cellStyle name="Normal 3 17 6 2 14 2" xfId="15522"/>
    <cellStyle name="Normal 3 17 6 2 15" xfId="15523"/>
    <cellStyle name="Normal 3 17 6 2 2" xfId="15524"/>
    <cellStyle name="Normal 3 17 6 2 2 2" xfId="15525"/>
    <cellStyle name="Normal 3 17 6 2 3" xfId="15526"/>
    <cellStyle name="Normal 3 17 6 2 3 2" xfId="15527"/>
    <cellStyle name="Normal 3 17 6 2 4" xfId="15528"/>
    <cellStyle name="Normal 3 17 6 2 4 2" xfId="15529"/>
    <cellStyle name="Normal 3 17 6 2 5" xfId="15530"/>
    <cellStyle name="Normal 3 17 6 2 5 2" xfId="15531"/>
    <cellStyle name="Normal 3 17 6 2 6" xfId="15532"/>
    <cellStyle name="Normal 3 17 6 2 6 2" xfId="15533"/>
    <cellStyle name="Normal 3 17 6 2 7" xfId="15534"/>
    <cellStyle name="Normal 3 17 6 2 7 2" xfId="15535"/>
    <cellStyle name="Normal 3 17 6 2 8" xfId="15536"/>
    <cellStyle name="Normal 3 17 6 2 8 2" xfId="15537"/>
    <cellStyle name="Normal 3 17 6 2 9" xfId="15538"/>
    <cellStyle name="Normal 3 17 6 2 9 2" xfId="15539"/>
    <cellStyle name="Normal 3 17 6 3" xfId="15540"/>
    <cellStyle name="Normal 3 17 6 3 2" xfId="15541"/>
    <cellStyle name="Normal 3 17 6 4" xfId="15542"/>
    <cellStyle name="Normal 3 17 6 4 2" xfId="15543"/>
    <cellStyle name="Normal 3 17 6 5" xfId="15544"/>
    <cellStyle name="Normal 3 17 6 5 2" xfId="15545"/>
    <cellStyle name="Normal 3 17 6 6" xfId="15546"/>
    <cellStyle name="Normal 3 17 6 6 2" xfId="15547"/>
    <cellStyle name="Normal 3 17 6 7" xfId="15548"/>
    <cellStyle name="Normal 3 17 6 7 2" xfId="15549"/>
    <cellStyle name="Normal 3 17 6 8" xfId="15550"/>
    <cellStyle name="Normal 3 17 6 8 2" xfId="15551"/>
    <cellStyle name="Normal 3 17 6 9" xfId="15552"/>
    <cellStyle name="Normal 3 17 6 9 2" xfId="15553"/>
    <cellStyle name="Normal 3 17 7" xfId="15554"/>
    <cellStyle name="Normal 3 17 7 10" xfId="15555"/>
    <cellStyle name="Normal 3 17 7 10 2" xfId="15556"/>
    <cellStyle name="Normal 3 17 7 11" xfId="15557"/>
    <cellStyle name="Normal 3 17 7 11 2" xfId="15558"/>
    <cellStyle name="Normal 3 17 7 12" xfId="15559"/>
    <cellStyle name="Normal 3 17 7 12 2" xfId="15560"/>
    <cellStyle name="Normal 3 17 7 13" xfId="15561"/>
    <cellStyle name="Normal 3 17 7 13 2" xfId="15562"/>
    <cellStyle name="Normal 3 17 7 14" xfId="15563"/>
    <cellStyle name="Normal 3 17 7 14 2" xfId="15564"/>
    <cellStyle name="Normal 3 17 7 15" xfId="15565"/>
    <cellStyle name="Normal 3 17 7 15 2" xfId="15566"/>
    <cellStyle name="Normal 3 17 7 16" xfId="15567"/>
    <cellStyle name="Normal 3 17 7 2" xfId="15568"/>
    <cellStyle name="Normal 3 17 7 2 10" xfId="15569"/>
    <cellStyle name="Normal 3 17 7 2 10 2" xfId="15570"/>
    <cellStyle name="Normal 3 17 7 2 11" xfId="15571"/>
    <cellStyle name="Normal 3 17 7 2 11 2" xfId="15572"/>
    <cellStyle name="Normal 3 17 7 2 12" xfId="15573"/>
    <cellStyle name="Normal 3 17 7 2 12 2" xfId="15574"/>
    <cellStyle name="Normal 3 17 7 2 13" xfId="15575"/>
    <cellStyle name="Normal 3 17 7 2 13 2" xfId="15576"/>
    <cellStyle name="Normal 3 17 7 2 14" xfId="15577"/>
    <cellStyle name="Normal 3 17 7 2 14 2" xfId="15578"/>
    <cellStyle name="Normal 3 17 7 2 15" xfId="15579"/>
    <cellStyle name="Normal 3 17 7 2 2" xfId="15580"/>
    <cellStyle name="Normal 3 17 7 2 2 2" xfId="15581"/>
    <cellStyle name="Normal 3 17 7 2 3" xfId="15582"/>
    <cellStyle name="Normal 3 17 7 2 3 2" xfId="15583"/>
    <cellStyle name="Normal 3 17 7 2 4" xfId="15584"/>
    <cellStyle name="Normal 3 17 7 2 4 2" xfId="15585"/>
    <cellStyle name="Normal 3 17 7 2 5" xfId="15586"/>
    <cellStyle name="Normal 3 17 7 2 5 2" xfId="15587"/>
    <cellStyle name="Normal 3 17 7 2 6" xfId="15588"/>
    <cellStyle name="Normal 3 17 7 2 6 2" xfId="15589"/>
    <cellStyle name="Normal 3 17 7 2 7" xfId="15590"/>
    <cellStyle name="Normal 3 17 7 2 7 2" xfId="15591"/>
    <cellStyle name="Normal 3 17 7 2 8" xfId="15592"/>
    <cellStyle name="Normal 3 17 7 2 8 2" xfId="15593"/>
    <cellStyle name="Normal 3 17 7 2 9" xfId="15594"/>
    <cellStyle name="Normal 3 17 7 2 9 2" xfId="15595"/>
    <cellStyle name="Normal 3 17 7 3" xfId="15596"/>
    <cellStyle name="Normal 3 17 7 3 2" xfId="15597"/>
    <cellStyle name="Normal 3 17 7 4" xfId="15598"/>
    <cellStyle name="Normal 3 17 7 4 2" xfId="15599"/>
    <cellStyle name="Normal 3 17 7 5" xfId="15600"/>
    <cellStyle name="Normal 3 17 7 5 2" xfId="15601"/>
    <cellStyle name="Normal 3 17 7 6" xfId="15602"/>
    <cellStyle name="Normal 3 17 7 6 2" xfId="15603"/>
    <cellStyle name="Normal 3 17 7 7" xfId="15604"/>
    <cellStyle name="Normal 3 17 7 7 2" xfId="15605"/>
    <cellStyle name="Normal 3 17 7 8" xfId="15606"/>
    <cellStyle name="Normal 3 17 7 8 2" xfId="15607"/>
    <cellStyle name="Normal 3 17 7 9" xfId="15608"/>
    <cellStyle name="Normal 3 17 7 9 2" xfId="15609"/>
    <cellStyle name="Normal 3 17 8" xfId="15610"/>
    <cellStyle name="Normal 3 17 8 10" xfId="15611"/>
    <cellStyle name="Normal 3 17 8 10 2" xfId="15612"/>
    <cellStyle name="Normal 3 17 8 11" xfId="15613"/>
    <cellStyle name="Normal 3 17 8 11 2" xfId="15614"/>
    <cellStyle name="Normal 3 17 8 12" xfId="15615"/>
    <cellStyle name="Normal 3 17 8 12 2" xfId="15616"/>
    <cellStyle name="Normal 3 17 8 13" xfId="15617"/>
    <cellStyle name="Normal 3 17 8 13 2" xfId="15618"/>
    <cellStyle name="Normal 3 17 8 14" xfId="15619"/>
    <cellStyle name="Normal 3 17 8 14 2" xfId="15620"/>
    <cellStyle name="Normal 3 17 8 15" xfId="15621"/>
    <cellStyle name="Normal 3 17 8 15 2" xfId="15622"/>
    <cellStyle name="Normal 3 17 8 16" xfId="15623"/>
    <cellStyle name="Normal 3 17 8 2" xfId="15624"/>
    <cellStyle name="Normal 3 17 8 2 10" xfId="15625"/>
    <cellStyle name="Normal 3 17 8 2 10 2" xfId="15626"/>
    <cellStyle name="Normal 3 17 8 2 11" xfId="15627"/>
    <cellStyle name="Normal 3 17 8 2 11 2" xfId="15628"/>
    <cellStyle name="Normal 3 17 8 2 12" xfId="15629"/>
    <cellStyle name="Normal 3 17 8 2 12 2" xfId="15630"/>
    <cellStyle name="Normal 3 17 8 2 13" xfId="15631"/>
    <cellStyle name="Normal 3 17 8 2 13 2" xfId="15632"/>
    <cellStyle name="Normal 3 17 8 2 14" xfId="15633"/>
    <cellStyle name="Normal 3 17 8 2 14 2" xfId="15634"/>
    <cellStyle name="Normal 3 17 8 2 15" xfId="15635"/>
    <cellStyle name="Normal 3 17 8 2 2" xfId="15636"/>
    <cellStyle name="Normal 3 17 8 2 2 2" xfId="15637"/>
    <cellStyle name="Normal 3 17 8 2 3" xfId="15638"/>
    <cellStyle name="Normal 3 17 8 2 3 2" xfId="15639"/>
    <cellStyle name="Normal 3 17 8 2 4" xfId="15640"/>
    <cellStyle name="Normal 3 17 8 2 4 2" xfId="15641"/>
    <cellStyle name="Normal 3 17 8 2 5" xfId="15642"/>
    <cellStyle name="Normal 3 17 8 2 5 2" xfId="15643"/>
    <cellStyle name="Normal 3 17 8 2 6" xfId="15644"/>
    <cellStyle name="Normal 3 17 8 2 6 2" xfId="15645"/>
    <cellStyle name="Normal 3 17 8 2 7" xfId="15646"/>
    <cellStyle name="Normal 3 17 8 2 7 2" xfId="15647"/>
    <cellStyle name="Normal 3 17 8 2 8" xfId="15648"/>
    <cellStyle name="Normal 3 17 8 2 8 2" xfId="15649"/>
    <cellStyle name="Normal 3 17 8 2 9" xfId="15650"/>
    <cellStyle name="Normal 3 17 8 2 9 2" xfId="15651"/>
    <cellStyle name="Normal 3 17 8 3" xfId="15652"/>
    <cellStyle name="Normal 3 17 8 3 2" xfId="15653"/>
    <cellStyle name="Normal 3 17 8 4" xfId="15654"/>
    <cellStyle name="Normal 3 17 8 4 2" xfId="15655"/>
    <cellStyle name="Normal 3 17 8 5" xfId="15656"/>
    <cellStyle name="Normal 3 17 8 5 2" xfId="15657"/>
    <cellStyle name="Normal 3 17 8 6" xfId="15658"/>
    <cellStyle name="Normal 3 17 8 6 2" xfId="15659"/>
    <cellStyle name="Normal 3 17 8 7" xfId="15660"/>
    <cellStyle name="Normal 3 17 8 7 2" xfId="15661"/>
    <cellStyle name="Normal 3 17 8 8" xfId="15662"/>
    <cellStyle name="Normal 3 17 8 8 2" xfId="15663"/>
    <cellStyle name="Normal 3 17 8 9" xfId="15664"/>
    <cellStyle name="Normal 3 17 8 9 2" xfId="15665"/>
    <cellStyle name="Normal 3 17 9" xfId="15666"/>
    <cellStyle name="Normal 3 17 9 10" xfId="15667"/>
    <cellStyle name="Normal 3 17 9 10 2" xfId="15668"/>
    <cellStyle name="Normal 3 17 9 11" xfId="15669"/>
    <cellStyle name="Normal 3 17 9 11 2" xfId="15670"/>
    <cellStyle name="Normal 3 17 9 12" xfId="15671"/>
    <cellStyle name="Normal 3 17 9 12 2" xfId="15672"/>
    <cellStyle name="Normal 3 17 9 13" xfId="15673"/>
    <cellStyle name="Normal 3 17 9 13 2" xfId="15674"/>
    <cellStyle name="Normal 3 17 9 14" xfId="15675"/>
    <cellStyle name="Normal 3 17 9 14 2" xfId="15676"/>
    <cellStyle name="Normal 3 17 9 15" xfId="15677"/>
    <cellStyle name="Normal 3 17 9 2" xfId="15678"/>
    <cellStyle name="Normal 3 17 9 2 2" xfId="15679"/>
    <cellStyle name="Normal 3 17 9 3" xfId="15680"/>
    <cellStyle name="Normal 3 17 9 3 2" xfId="15681"/>
    <cellStyle name="Normal 3 17 9 4" xfId="15682"/>
    <cellStyle name="Normal 3 17 9 4 2" xfId="15683"/>
    <cellStyle name="Normal 3 17 9 5" xfId="15684"/>
    <cellStyle name="Normal 3 17 9 5 2" xfId="15685"/>
    <cellStyle name="Normal 3 17 9 6" xfId="15686"/>
    <cellStyle name="Normal 3 17 9 6 2" xfId="15687"/>
    <cellStyle name="Normal 3 17 9 7" xfId="15688"/>
    <cellStyle name="Normal 3 17 9 7 2" xfId="15689"/>
    <cellStyle name="Normal 3 17 9 8" xfId="15690"/>
    <cellStyle name="Normal 3 17 9 8 2" xfId="15691"/>
    <cellStyle name="Normal 3 17 9 9" xfId="15692"/>
    <cellStyle name="Normal 3 17 9 9 2" xfId="15693"/>
    <cellStyle name="Normal 3 18" xfId="15694"/>
    <cellStyle name="Normal 3 18 10" xfId="15695"/>
    <cellStyle name="Normal 3 18 10 10" xfId="15696"/>
    <cellStyle name="Normal 3 18 10 10 2" xfId="15697"/>
    <cellStyle name="Normal 3 18 10 11" xfId="15698"/>
    <cellStyle name="Normal 3 18 10 11 2" xfId="15699"/>
    <cellStyle name="Normal 3 18 10 12" xfId="15700"/>
    <cellStyle name="Normal 3 18 10 12 2" xfId="15701"/>
    <cellStyle name="Normal 3 18 10 13" xfId="15702"/>
    <cellStyle name="Normal 3 18 10 13 2" xfId="15703"/>
    <cellStyle name="Normal 3 18 10 14" xfId="15704"/>
    <cellStyle name="Normal 3 18 10 14 2" xfId="15705"/>
    <cellStyle name="Normal 3 18 10 15" xfId="15706"/>
    <cellStyle name="Normal 3 18 10 2" xfId="15707"/>
    <cellStyle name="Normal 3 18 10 2 2" xfId="15708"/>
    <cellStyle name="Normal 3 18 10 3" xfId="15709"/>
    <cellStyle name="Normal 3 18 10 3 2" xfId="15710"/>
    <cellStyle name="Normal 3 18 10 4" xfId="15711"/>
    <cellStyle name="Normal 3 18 10 4 2" xfId="15712"/>
    <cellStyle name="Normal 3 18 10 5" xfId="15713"/>
    <cellStyle name="Normal 3 18 10 5 2" xfId="15714"/>
    <cellStyle name="Normal 3 18 10 6" xfId="15715"/>
    <cellStyle name="Normal 3 18 10 6 2" xfId="15716"/>
    <cellStyle name="Normal 3 18 10 7" xfId="15717"/>
    <cellStyle name="Normal 3 18 10 7 2" xfId="15718"/>
    <cellStyle name="Normal 3 18 10 8" xfId="15719"/>
    <cellStyle name="Normal 3 18 10 8 2" xfId="15720"/>
    <cellStyle name="Normal 3 18 10 9" xfId="15721"/>
    <cellStyle name="Normal 3 18 10 9 2" xfId="15722"/>
    <cellStyle name="Normal 3 18 11" xfId="15723"/>
    <cellStyle name="Normal 3 18 11 10" xfId="15724"/>
    <cellStyle name="Normal 3 18 11 10 2" xfId="15725"/>
    <cellStyle name="Normal 3 18 11 11" xfId="15726"/>
    <cellStyle name="Normal 3 18 11 11 2" xfId="15727"/>
    <cellStyle name="Normal 3 18 11 12" xfId="15728"/>
    <cellStyle name="Normal 3 18 11 12 2" xfId="15729"/>
    <cellStyle name="Normal 3 18 11 13" xfId="15730"/>
    <cellStyle name="Normal 3 18 11 13 2" xfId="15731"/>
    <cellStyle name="Normal 3 18 11 14" xfId="15732"/>
    <cellStyle name="Normal 3 18 11 14 2" xfId="15733"/>
    <cellStyle name="Normal 3 18 11 15" xfId="15734"/>
    <cellStyle name="Normal 3 18 11 2" xfId="15735"/>
    <cellStyle name="Normal 3 18 11 2 2" xfId="15736"/>
    <cellStyle name="Normal 3 18 11 3" xfId="15737"/>
    <cellStyle name="Normal 3 18 11 3 2" xfId="15738"/>
    <cellStyle name="Normal 3 18 11 4" xfId="15739"/>
    <cellStyle name="Normal 3 18 11 4 2" xfId="15740"/>
    <cellStyle name="Normal 3 18 11 5" xfId="15741"/>
    <cellStyle name="Normal 3 18 11 5 2" xfId="15742"/>
    <cellStyle name="Normal 3 18 11 6" xfId="15743"/>
    <cellStyle name="Normal 3 18 11 6 2" xfId="15744"/>
    <cellStyle name="Normal 3 18 11 7" xfId="15745"/>
    <cellStyle name="Normal 3 18 11 7 2" xfId="15746"/>
    <cellStyle name="Normal 3 18 11 8" xfId="15747"/>
    <cellStyle name="Normal 3 18 11 8 2" xfId="15748"/>
    <cellStyle name="Normal 3 18 11 9" xfId="15749"/>
    <cellStyle name="Normal 3 18 11 9 2" xfId="15750"/>
    <cellStyle name="Normal 3 18 12" xfId="15751"/>
    <cellStyle name="Normal 3 18 12 10" xfId="15752"/>
    <cellStyle name="Normal 3 18 12 10 2" xfId="15753"/>
    <cellStyle name="Normal 3 18 12 11" xfId="15754"/>
    <cellStyle name="Normal 3 18 12 11 2" xfId="15755"/>
    <cellStyle name="Normal 3 18 12 12" xfId="15756"/>
    <cellStyle name="Normal 3 18 12 12 2" xfId="15757"/>
    <cellStyle name="Normal 3 18 12 13" xfId="15758"/>
    <cellStyle name="Normal 3 18 12 13 2" xfId="15759"/>
    <cellStyle name="Normal 3 18 12 14" xfId="15760"/>
    <cellStyle name="Normal 3 18 12 14 2" xfId="15761"/>
    <cellStyle name="Normal 3 18 12 15" xfId="15762"/>
    <cellStyle name="Normal 3 18 12 2" xfId="15763"/>
    <cellStyle name="Normal 3 18 12 2 2" xfId="15764"/>
    <cellStyle name="Normal 3 18 12 3" xfId="15765"/>
    <cellStyle name="Normal 3 18 12 3 2" xfId="15766"/>
    <cellStyle name="Normal 3 18 12 4" xfId="15767"/>
    <cellStyle name="Normal 3 18 12 4 2" xfId="15768"/>
    <cellStyle name="Normal 3 18 12 5" xfId="15769"/>
    <cellStyle name="Normal 3 18 12 5 2" xfId="15770"/>
    <cellStyle name="Normal 3 18 12 6" xfId="15771"/>
    <cellStyle name="Normal 3 18 12 6 2" xfId="15772"/>
    <cellStyle name="Normal 3 18 12 7" xfId="15773"/>
    <cellStyle name="Normal 3 18 12 7 2" xfId="15774"/>
    <cellStyle name="Normal 3 18 12 8" xfId="15775"/>
    <cellStyle name="Normal 3 18 12 8 2" xfId="15776"/>
    <cellStyle name="Normal 3 18 12 9" xfId="15777"/>
    <cellStyle name="Normal 3 18 12 9 2" xfId="15778"/>
    <cellStyle name="Normal 3 18 13" xfId="15779"/>
    <cellStyle name="Normal 3 18 13 10" xfId="15780"/>
    <cellStyle name="Normal 3 18 13 10 2" xfId="15781"/>
    <cellStyle name="Normal 3 18 13 11" xfId="15782"/>
    <cellStyle name="Normal 3 18 13 11 2" xfId="15783"/>
    <cellStyle name="Normal 3 18 13 12" xfId="15784"/>
    <cellStyle name="Normal 3 18 13 12 2" xfId="15785"/>
    <cellStyle name="Normal 3 18 13 13" xfId="15786"/>
    <cellStyle name="Normal 3 18 13 13 2" xfId="15787"/>
    <cellStyle name="Normal 3 18 13 14" xfId="15788"/>
    <cellStyle name="Normal 3 18 13 14 2" xfId="15789"/>
    <cellStyle name="Normal 3 18 13 15" xfId="15790"/>
    <cellStyle name="Normal 3 18 13 2" xfId="15791"/>
    <cellStyle name="Normal 3 18 13 2 2" xfId="15792"/>
    <cellStyle name="Normal 3 18 13 3" xfId="15793"/>
    <cellStyle name="Normal 3 18 13 3 2" xfId="15794"/>
    <cellStyle name="Normal 3 18 13 4" xfId="15795"/>
    <cellStyle name="Normal 3 18 13 4 2" xfId="15796"/>
    <cellStyle name="Normal 3 18 13 5" xfId="15797"/>
    <cellStyle name="Normal 3 18 13 5 2" xfId="15798"/>
    <cellStyle name="Normal 3 18 13 6" xfId="15799"/>
    <cellStyle name="Normal 3 18 13 6 2" xfId="15800"/>
    <cellStyle name="Normal 3 18 13 7" xfId="15801"/>
    <cellStyle name="Normal 3 18 13 7 2" xfId="15802"/>
    <cellStyle name="Normal 3 18 13 8" xfId="15803"/>
    <cellStyle name="Normal 3 18 13 8 2" xfId="15804"/>
    <cellStyle name="Normal 3 18 13 9" xfId="15805"/>
    <cellStyle name="Normal 3 18 13 9 2" xfId="15806"/>
    <cellStyle name="Normal 3 18 14" xfId="15807"/>
    <cellStyle name="Normal 3 18 14 10" xfId="15808"/>
    <cellStyle name="Normal 3 18 14 10 2" xfId="15809"/>
    <cellStyle name="Normal 3 18 14 11" xfId="15810"/>
    <cellStyle name="Normal 3 18 14 11 2" xfId="15811"/>
    <cellStyle name="Normal 3 18 14 12" xfId="15812"/>
    <cellStyle name="Normal 3 18 14 12 2" xfId="15813"/>
    <cellStyle name="Normal 3 18 14 13" xfId="15814"/>
    <cellStyle name="Normal 3 18 14 13 2" xfId="15815"/>
    <cellStyle name="Normal 3 18 14 14" xfId="15816"/>
    <cellStyle name="Normal 3 18 14 14 2" xfId="15817"/>
    <cellStyle name="Normal 3 18 14 15" xfId="15818"/>
    <cellStyle name="Normal 3 18 14 2" xfId="15819"/>
    <cellStyle name="Normal 3 18 14 2 2" xfId="15820"/>
    <cellStyle name="Normal 3 18 14 3" xfId="15821"/>
    <cellStyle name="Normal 3 18 14 3 2" xfId="15822"/>
    <cellStyle name="Normal 3 18 14 4" xfId="15823"/>
    <cellStyle name="Normal 3 18 14 4 2" xfId="15824"/>
    <cellStyle name="Normal 3 18 14 5" xfId="15825"/>
    <cellStyle name="Normal 3 18 14 5 2" xfId="15826"/>
    <cellStyle name="Normal 3 18 14 6" xfId="15827"/>
    <cellStyle name="Normal 3 18 14 6 2" xfId="15828"/>
    <cellStyle name="Normal 3 18 14 7" xfId="15829"/>
    <cellStyle name="Normal 3 18 14 7 2" xfId="15830"/>
    <cellStyle name="Normal 3 18 14 8" xfId="15831"/>
    <cellStyle name="Normal 3 18 14 8 2" xfId="15832"/>
    <cellStyle name="Normal 3 18 14 9" xfId="15833"/>
    <cellStyle name="Normal 3 18 14 9 2" xfId="15834"/>
    <cellStyle name="Normal 3 18 15" xfId="15835"/>
    <cellStyle name="Normal 3 18 15 2" xfId="15836"/>
    <cellStyle name="Normal 3 18 16" xfId="15837"/>
    <cellStyle name="Normal 3 18 16 2" xfId="15838"/>
    <cellStyle name="Normal 3 18 17" xfId="15839"/>
    <cellStyle name="Normal 3 18 17 2" xfId="15840"/>
    <cellStyle name="Normal 3 18 18" xfId="15841"/>
    <cellStyle name="Normal 3 18 18 2" xfId="15842"/>
    <cellStyle name="Normal 3 18 19" xfId="15843"/>
    <cellStyle name="Normal 3 18 19 2" xfId="15844"/>
    <cellStyle name="Normal 3 18 2" xfId="15845"/>
    <cellStyle name="Normal 3 18 20" xfId="15846"/>
    <cellStyle name="Normal 3 18 20 2" xfId="15847"/>
    <cellStyle name="Normal 3 18 21" xfId="15848"/>
    <cellStyle name="Normal 3 18 21 2" xfId="15849"/>
    <cellStyle name="Normal 3 18 22" xfId="15850"/>
    <cellStyle name="Normal 3 18 22 2" xfId="15851"/>
    <cellStyle name="Normal 3 18 23" xfId="15852"/>
    <cellStyle name="Normal 3 18 23 2" xfId="15853"/>
    <cellStyle name="Normal 3 18 24" xfId="15854"/>
    <cellStyle name="Normal 3 18 24 2" xfId="15855"/>
    <cellStyle name="Normal 3 18 25" xfId="15856"/>
    <cellStyle name="Normal 3 18 25 2" xfId="15857"/>
    <cellStyle name="Normal 3 18 26" xfId="15858"/>
    <cellStyle name="Normal 3 18 26 2" xfId="15859"/>
    <cellStyle name="Normal 3 18 27" xfId="15860"/>
    <cellStyle name="Normal 3 18 27 2" xfId="15861"/>
    <cellStyle name="Normal 3 18 28" xfId="15862"/>
    <cellStyle name="Normal 3 18 3" xfId="15863"/>
    <cellStyle name="Normal 3 18 4" xfId="15864"/>
    <cellStyle name="Normal 3 18 5" xfId="15865"/>
    <cellStyle name="Normal 3 18 6" xfId="15866"/>
    <cellStyle name="Normal 3 18 6 10" xfId="15867"/>
    <cellStyle name="Normal 3 18 6 10 2" xfId="15868"/>
    <cellStyle name="Normal 3 18 6 11" xfId="15869"/>
    <cellStyle name="Normal 3 18 6 11 2" xfId="15870"/>
    <cellStyle name="Normal 3 18 6 12" xfId="15871"/>
    <cellStyle name="Normal 3 18 6 12 2" xfId="15872"/>
    <cellStyle name="Normal 3 18 6 13" xfId="15873"/>
    <cellStyle name="Normal 3 18 6 13 2" xfId="15874"/>
    <cellStyle name="Normal 3 18 6 14" xfId="15875"/>
    <cellStyle name="Normal 3 18 6 14 2" xfId="15876"/>
    <cellStyle name="Normal 3 18 6 15" xfId="15877"/>
    <cellStyle name="Normal 3 18 6 15 2" xfId="15878"/>
    <cellStyle name="Normal 3 18 6 16" xfId="15879"/>
    <cellStyle name="Normal 3 18 6 2" xfId="15880"/>
    <cellStyle name="Normal 3 18 6 2 10" xfId="15881"/>
    <cellStyle name="Normal 3 18 6 2 10 2" xfId="15882"/>
    <cellStyle name="Normal 3 18 6 2 11" xfId="15883"/>
    <cellStyle name="Normal 3 18 6 2 11 2" xfId="15884"/>
    <cellStyle name="Normal 3 18 6 2 12" xfId="15885"/>
    <cellStyle name="Normal 3 18 6 2 12 2" xfId="15886"/>
    <cellStyle name="Normal 3 18 6 2 13" xfId="15887"/>
    <cellStyle name="Normal 3 18 6 2 13 2" xfId="15888"/>
    <cellStyle name="Normal 3 18 6 2 14" xfId="15889"/>
    <cellStyle name="Normal 3 18 6 2 14 2" xfId="15890"/>
    <cellStyle name="Normal 3 18 6 2 15" xfId="15891"/>
    <cellStyle name="Normal 3 18 6 2 2" xfId="15892"/>
    <cellStyle name="Normal 3 18 6 2 2 2" xfId="15893"/>
    <cellStyle name="Normal 3 18 6 2 3" xfId="15894"/>
    <cellStyle name="Normal 3 18 6 2 3 2" xfId="15895"/>
    <cellStyle name="Normal 3 18 6 2 4" xfId="15896"/>
    <cellStyle name="Normal 3 18 6 2 4 2" xfId="15897"/>
    <cellStyle name="Normal 3 18 6 2 5" xfId="15898"/>
    <cellStyle name="Normal 3 18 6 2 5 2" xfId="15899"/>
    <cellStyle name="Normal 3 18 6 2 6" xfId="15900"/>
    <cellStyle name="Normal 3 18 6 2 6 2" xfId="15901"/>
    <cellStyle name="Normal 3 18 6 2 7" xfId="15902"/>
    <cellStyle name="Normal 3 18 6 2 7 2" xfId="15903"/>
    <cellStyle name="Normal 3 18 6 2 8" xfId="15904"/>
    <cellStyle name="Normal 3 18 6 2 8 2" xfId="15905"/>
    <cellStyle name="Normal 3 18 6 2 9" xfId="15906"/>
    <cellStyle name="Normal 3 18 6 2 9 2" xfId="15907"/>
    <cellStyle name="Normal 3 18 6 3" xfId="15908"/>
    <cellStyle name="Normal 3 18 6 3 2" xfId="15909"/>
    <cellStyle name="Normal 3 18 6 4" xfId="15910"/>
    <cellStyle name="Normal 3 18 6 4 2" xfId="15911"/>
    <cellStyle name="Normal 3 18 6 5" xfId="15912"/>
    <cellStyle name="Normal 3 18 6 5 2" xfId="15913"/>
    <cellStyle name="Normal 3 18 6 6" xfId="15914"/>
    <cellStyle name="Normal 3 18 6 6 2" xfId="15915"/>
    <cellStyle name="Normal 3 18 6 7" xfId="15916"/>
    <cellStyle name="Normal 3 18 6 7 2" xfId="15917"/>
    <cellStyle name="Normal 3 18 6 8" xfId="15918"/>
    <cellStyle name="Normal 3 18 6 8 2" xfId="15919"/>
    <cellStyle name="Normal 3 18 6 9" xfId="15920"/>
    <cellStyle name="Normal 3 18 6 9 2" xfId="15921"/>
    <cellStyle name="Normal 3 18 7" xfId="15922"/>
    <cellStyle name="Normal 3 18 7 10" xfId="15923"/>
    <cellStyle name="Normal 3 18 7 10 2" xfId="15924"/>
    <cellStyle name="Normal 3 18 7 11" xfId="15925"/>
    <cellStyle name="Normal 3 18 7 11 2" xfId="15926"/>
    <cellStyle name="Normal 3 18 7 12" xfId="15927"/>
    <cellStyle name="Normal 3 18 7 12 2" xfId="15928"/>
    <cellStyle name="Normal 3 18 7 13" xfId="15929"/>
    <cellStyle name="Normal 3 18 7 13 2" xfId="15930"/>
    <cellStyle name="Normal 3 18 7 14" xfId="15931"/>
    <cellStyle name="Normal 3 18 7 14 2" xfId="15932"/>
    <cellStyle name="Normal 3 18 7 15" xfId="15933"/>
    <cellStyle name="Normal 3 18 7 15 2" xfId="15934"/>
    <cellStyle name="Normal 3 18 7 16" xfId="15935"/>
    <cellStyle name="Normal 3 18 7 2" xfId="15936"/>
    <cellStyle name="Normal 3 18 7 2 10" xfId="15937"/>
    <cellStyle name="Normal 3 18 7 2 10 2" xfId="15938"/>
    <cellStyle name="Normal 3 18 7 2 11" xfId="15939"/>
    <cellStyle name="Normal 3 18 7 2 11 2" xfId="15940"/>
    <cellStyle name="Normal 3 18 7 2 12" xfId="15941"/>
    <cellStyle name="Normal 3 18 7 2 12 2" xfId="15942"/>
    <cellStyle name="Normal 3 18 7 2 13" xfId="15943"/>
    <cellStyle name="Normal 3 18 7 2 13 2" xfId="15944"/>
    <cellStyle name="Normal 3 18 7 2 14" xfId="15945"/>
    <cellStyle name="Normal 3 18 7 2 14 2" xfId="15946"/>
    <cellStyle name="Normal 3 18 7 2 15" xfId="15947"/>
    <cellStyle name="Normal 3 18 7 2 2" xfId="15948"/>
    <cellStyle name="Normal 3 18 7 2 2 2" xfId="15949"/>
    <cellStyle name="Normal 3 18 7 2 3" xfId="15950"/>
    <cellStyle name="Normal 3 18 7 2 3 2" xfId="15951"/>
    <cellStyle name="Normal 3 18 7 2 4" xfId="15952"/>
    <cellStyle name="Normal 3 18 7 2 4 2" xfId="15953"/>
    <cellStyle name="Normal 3 18 7 2 5" xfId="15954"/>
    <cellStyle name="Normal 3 18 7 2 5 2" xfId="15955"/>
    <cellStyle name="Normal 3 18 7 2 6" xfId="15956"/>
    <cellStyle name="Normal 3 18 7 2 6 2" xfId="15957"/>
    <cellStyle name="Normal 3 18 7 2 7" xfId="15958"/>
    <cellStyle name="Normal 3 18 7 2 7 2" xfId="15959"/>
    <cellStyle name="Normal 3 18 7 2 8" xfId="15960"/>
    <cellStyle name="Normal 3 18 7 2 8 2" xfId="15961"/>
    <cellStyle name="Normal 3 18 7 2 9" xfId="15962"/>
    <cellStyle name="Normal 3 18 7 2 9 2" xfId="15963"/>
    <cellStyle name="Normal 3 18 7 3" xfId="15964"/>
    <cellStyle name="Normal 3 18 7 3 2" xfId="15965"/>
    <cellStyle name="Normal 3 18 7 4" xfId="15966"/>
    <cellStyle name="Normal 3 18 7 4 2" xfId="15967"/>
    <cellStyle name="Normal 3 18 7 5" xfId="15968"/>
    <cellStyle name="Normal 3 18 7 5 2" xfId="15969"/>
    <cellStyle name="Normal 3 18 7 6" xfId="15970"/>
    <cellStyle name="Normal 3 18 7 6 2" xfId="15971"/>
    <cellStyle name="Normal 3 18 7 7" xfId="15972"/>
    <cellStyle name="Normal 3 18 7 7 2" xfId="15973"/>
    <cellStyle name="Normal 3 18 7 8" xfId="15974"/>
    <cellStyle name="Normal 3 18 7 8 2" xfId="15975"/>
    <cellStyle name="Normal 3 18 7 9" xfId="15976"/>
    <cellStyle name="Normal 3 18 7 9 2" xfId="15977"/>
    <cellStyle name="Normal 3 18 8" xfId="15978"/>
    <cellStyle name="Normal 3 18 8 10" xfId="15979"/>
    <cellStyle name="Normal 3 18 8 10 2" xfId="15980"/>
    <cellStyle name="Normal 3 18 8 11" xfId="15981"/>
    <cellStyle name="Normal 3 18 8 11 2" xfId="15982"/>
    <cellStyle name="Normal 3 18 8 12" xfId="15983"/>
    <cellStyle name="Normal 3 18 8 12 2" xfId="15984"/>
    <cellStyle name="Normal 3 18 8 13" xfId="15985"/>
    <cellStyle name="Normal 3 18 8 13 2" xfId="15986"/>
    <cellStyle name="Normal 3 18 8 14" xfId="15987"/>
    <cellStyle name="Normal 3 18 8 14 2" xfId="15988"/>
    <cellStyle name="Normal 3 18 8 15" xfId="15989"/>
    <cellStyle name="Normal 3 18 8 15 2" xfId="15990"/>
    <cellStyle name="Normal 3 18 8 16" xfId="15991"/>
    <cellStyle name="Normal 3 18 8 2" xfId="15992"/>
    <cellStyle name="Normal 3 18 8 2 10" xfId="15993"/>
    <cellStyle name="Normal 3 18 8 2 10 2" xfId="15994"/>
    <cellStyle name="Normal 3 18 8 2 11" xfId="15995"/>
    <cellStyle name="Normal 3 18 8 2 11 2" xfId="15996"/>
    <cellStyle name="Normal 3 18 8 2 12" xfId="15997"/>
    <cellStyle name="Normal 3 18 8 2 12 2" xfId="15998"/>
    <cellStyle name="Normal 3 18 8 2 13" xfId="15999"/>
    <cellStyle name="Normal 3 18 8 2 13 2" xfId="16000"/>
    <cellStyle name="Normal 3 18 8 2 14" xfId="16001"/>
    <cellStyle name="Normal 3 18 8 2 14 2" xfId="16002"/>
    <cellStyle name="Normal 3 18 8 2 15" xfId="16003"/>
    <cellStyle name="Normal 3 18 8 2 2" xfId="16004"/>
    <cellStyle name="Normal 3 18 8 2 2 2" xfId="16005"/>
    <cellStyle name="Normal 3 18 8 2 3" xfId="16006"/>
    <cellStyle name="Normal 3 18 8 2 3 2" xfId="16007"/>
    <cellStyle name="Normal 3 18 8 2 4" xfId="16008"/>
    <cellStyle name="Normal 3 18 8 2 4 2" xfId="16009"/>
    <cellStyle name="Normal 3 18 8 2 5" xfId="16010"/>
    <cellStyle name="Normal 3 18 8 2 5 2" xfId="16011"/>
    <cellStyle name="Normal 3 18 8 2 6" xfId="16012"/>
    <cellStyle name="Normal 3 18 8 2 6 2" xfId="16013"/>
    <cellStyle name="Normal 3 18 8 2 7" xfId="16014"/>
    <cellStyle name="Normal 3 18 8 2 7 2" xfId="16015"/>
    <cellStyle name="Normal 3 18 8 2 8" xfId="16016"/>
    <cellStyle name="Normal 3 18 8 2 8 2" xfId="16017"/>
    <cellStyle name="Normal 3 18 8 2 9" xfId="16018"/>
    <cellStyle name="Normal 3 18 8 2 9 2" xfId="16019"/>
    <cellStyle name="Normal 3 18 8 3" xfId="16020"/>
    <cellStyle name="Normal 3 18 8 3 2" xfId="16021"/>
    <cellStyle name="Normal 3 18 8 4" xfId="16022"/>
    <cellStyle name="Normal 3 18 8 4 2" xfId="16023"/>
    <cellStyle name="Normal 3 18 8 5" xfId="16024"/>
    <cellStyle name="Normal 3 18 8 5 2" xfId="16025"/>
    <cellStyle name="Normal 3 18 8 6" xfId="16026"/>
    <cellStyle name="Normal 3 18 8 6 2" xfId="16027"/>
    <cellStyle name="Normal 3 18 8 7" xfId="16028"/>
    <cellStyle name="Normal 3 18 8 7 2" xfId="16029"/>
    <cellStyle name="Normal 3 18 8 8" xfId="16030"/>
    <cellStyle name="Normal 3 18 8 8 2" xfId="16031"/>
    <cellStyle name="Normal 3 18 8 9" xfId="16032"/>
    <cellStyle name="Normal 3 18 8 9 2" xfId="16033"/>
    <cellStyle name="Normal 3 18 9" xfId="16034"/>
    <cellStyle name="Normal 3 18 9 10" xfId="16035"/>
    <cellStyle name="Normal 3 18 9 10 2" xfId="16036"/>
    <cellStyle name="Normal 3 18 9 11" xfId="16037"/>
    <cellStyle name="Normal 3 18 9 11 2" xfId="16038"/>
    <cellStyle name="Normal 3 18 9 12" xfId="16039"/>
    <cellStyle name="Normal 3 18 9 12 2" xfId="16040"/>
    <cellStyle name="Normal 3 18 9 13" xfId="16041"/>
    <cellStyle name="Normal 3 18 9 13 2" xfId="16042"/>
    <cellStyle name="Normal 3 18 9 14" xfId="16043"/>
    <cellStyle name="Normal 3 18 9 14 2" xfId="16044"/>
    <cellStyle name="Normal 3 18 9 15" xfId="16045"/>
    <cellStyle name="Normal 3 18 9 2" xfId="16046"/>
    <cellStyle name="Normal 3 18 9 2 2" xfId="16047"/>
    <cellStyle name="Normal 3 18 9 3" xfId="16048"/>
    <cellStyle name="Normal 3 18 9 3 2" xfId="16049"/>
    <cellStyle name="Normal 3 18 9 4" xfId="16050"/>
    <cellStyle name="Normal 3 18 9 4 2" xfId="16051"/>
    <cellStyle name="Normal 3 18 9 5" xfId="16052"/>
    <cellStyle name="Normal 3 18 9 5 2" xfId="16053"/>
    <cellStyle name="Normal 3 18 9 6" xfId="16054"/>
    <cellStyle name="Normal 3 18 9 6 2" xfId="16055"/>
    <cellStyle name="Normal 3 18 9 7" xfId="16056"/>
    <cellStyle name="Normal 3 18 9 7 2" xfId="16057"/>
    <cellStyle name="Normal 3 18 9 8" xfId="16058"/>
    <cellStyle name="Normal 3 18 9 8 2" xfId="16059"/>
    <cellStyle name="Normal 3 18 9 9" xfId="16060"/>
    <cellStyle name="Normal 3 18 9 9 2" xfId="16061"/>
    <cellStyle name="Normal 3 19" xfId="16062"/>
    <cellStyle name="Normal 3 19 10" xfId="16063"/>
    <cellStyle name="Normal 3 19 10 10" xfId="16064"/>
    <cellStyle name="Normal 3 19 10 10 2" xfId="16065"/>
    <cellStyle name="Normal 3 19 10 11" xfId="16066"/>
    <cellStyle name="Normal 3 19 10 11 2" xfId="16067"/>
    <cellStyle name="Normal 3 19 10 12" xfId="16068"/>
    <cellStyle name="Normal 3 19 10 12 2" xfId="16069"/>
    <cellStyle name="Normal 3 19 10 13" xfId="16070"/>
    <cellStyle name="Normal 3 19 10 13 2" xfId="16071"/>
    <cellStyle name="Normal 3 19 10 14" xfId="16072"/>
    <cellStyle name="Normal 3 19 10 14 2" xfId="16073"/>
    <cellStyle name="Normal 3 19 10 15" xfId="16074"/>
    <cellStyle name="Normal 3 19 10 2" xfId="16075"/>
    <cellStyle name="Normal 3 19 10 2 2" xfId="16076"/>
    <cellStyle name="Normal 3 19 10 3" xfId="16077"/>
    <cellStyle name="Normal 3 19 10 3 2" xfId="16078"/>
    <cellStyle name="Normal 3 19 10 4" xfId="16079"/>
    <cellStyle name="Normal 3 19 10 4 2" xfId="16080"/>
    <cellStyle name="Normal 3 19 10 5" xfId="16081"/>
    <cellStyle name="Normal 3 19 10 5 2" xfId="16082"/>
    <cellStyle name="Normal 3 19 10 6" xfId="16083"/>
    <cellStyle name="Normal 3 19 10 6 2" xfId="16084"/>
    <cellStyle name="Normal 3 19 10 7" xfId="16085"/>
    <cellStyle name="Normal 3 19 10 7 2" xfId="16086"/>
    <cellStyle name="Normal 3 19 10 8" xfId="16087"/>
    <cellStyle name="Normal 3 19 10 8 2" xfId="16088"/>
    <cellStyle name="Normal 3 19 10 9" xfId="16089"/>
    <cellStyle name="Normal 3 19 10 9 2" xfId="16090"/>
    <cellStyle name="Normal 3 19 11" xfId="16091"/>
    <cellStyle name="Normal 3 19 11 10" xfId="16092"/>
    <cellStyle name="Normal 3 19 11 10 2" xfId="16093"/>
    <cellStyle name="Normal 3 19 11 11" xfId="16094"/>
    <cellStyle name="Normal 3 19 11 11 2" xfId="16095"/>
    <cellStyle name="Normal 3 19 11 12" xfId="16096"/>
    <cellStyle name="Normal 3 19 11 12 2" xfId="16097"/>
    <cellStyle name="Normal 3 19 11 13" xfId="16098"/>
    <cellStyle name="Normal 3 19 11 13 2" xfId="16099"/>
    <cellStyle name="Normal 3 19 11 14" xfId="16100"/>
    <cellStyle name="Normal 3 19 11 14 2" xfId="16101"/>
    <cellStyle name="Normal 3 19 11 15" xfId="16102"/>
    <cellStyle name="Normal 3 19 11 2" xfId="16103"/>
    <cellStyle name="Normal 3 19 11 2 2" xfId="16104"/>
    <cellStyle name="Normal 3 19 11 3" xfId="16105"/>
    <cellStyle name="Normal 3 19 11 3 2" xfId="16106"/>
    <cellStyle name="Normal 3 19 11 4" xfId="16107"/>
    <cellStyle name="Normal 3 19 11 4 2" xfId="16108"/>
    <cellStyle name="Normal 3 19 11 5" xfId="16109"/>
    <cellStyle name="Normal 3 19 11 5 2" xfId="16110"/>
    <cellStyle name="Normal 3 19 11 6" xfId="16111"/>
    <cellStyle name="Normal 3 19 11 6 2" xfId="16112"/>
    <cellStyle name="Normal 3 19 11 7" xfId="16113"/>
    <cellStyle name="Normal 3 19 11 7 2" xfId="16114"/>
    <cellStyle name="Normal 3 19 11 8" xfId="16115"/>
    <cellStyle name="Normal 3 19 11 8 2" xfId="16116"/>
    <cellStyle name="Normal 3 19 11 9" xfId="16117"/>
    <cellStyle name="Normal 3 19 11 9 2" xfId="16118"/>
    <cellStyle name="Normal 3 19 12" xfId="16119"/>
    <cellStyle name="Normal 3 19 12 10" xfId="16120"/>
    <cellStyle name="Normal 3 19 12 10 2" xfId="16121"/>
    <cellStyle name="Normal 3 19 12 11" xfId="16122"/>
    <cellStyle name="Normal 3 19 12 11 2" xfId="16123"/>
    <cellStyle name="Normal 3 19 12 12" xfId="16124"/>
    <cellStyle name="Normal 3 19 12 12 2" xfId="16125"/>
    <cellStyle name="Normal 3 19 12 13" xfId="16126"/>
    <cellStyle name="Normal 3 19 12 13 2" xfId="16127"/>
    <cellStyle name="Normal 3 19 12 14" xfId="16128"/>
    <cellStyle name="Normal 3 19 12 14 2" xfId="16129"/>
    <cellStyle name="Normal 3 19 12 15" xfId="16130"/>
    <cellStyle name="Normal 3 19 12 2" xfId="16131"/>
    <cellStyle name="Normal 3 19 12 2 2" xfId="16132"/>
    <cellStyle name="Normal 3 19 12 3" xfId="16133"/>
    <cellStyle name="Normal 3 19 12 3 2" xfId="16134"/>
    <cellStyle name="Normal 3 19 12 4" xfId="16135"/>
    <cellStyle name="Normal 3 19 12 4 2" xfId="16136"/>
    <cellStyle name="Normal 3 19 12 5" xfId="16137"/>
    <cellStyle name="Normal 3 19 12 5 2" xfId="16138"/>
    <cellStyle name="Normal 3 19 12 6" xfId="16139"/>
    <cellStyle name="Normal 3 19 12 6 2" xfId="16140"/>
    <cellStyle name="Normal 3 19 12 7" xfId="16141"/>
    <cellStyle name="Normal 3 19 12 7 2" xfId="16142"/>
    <cellStyle name="Normal 3 19 12 8" xfId="16143"/>
    <cellStyle name="Normal 3 19 12 8 2" xfId="16144"/>
    <cellStyle name="Normal 3 19 12 9" xfId="16145"/>
    <cellStyle name="Normal 3 19 12 9 2" xfId="16146"/>
    <cellStyle name="Normal 3 19 13" xfId="16147"/>
    <cellStyle name="Normal 3 19 13 10" xfId="16148"/>
    <cellStyle name="Normal 3 19 13 10 2" xfId="16149"/>
    <cellStyle name="Normal 3 19 13 11" xfId="16150"/>
    <cellStyle name="Normal 3 19 13 11 2" xfId="16151"/>
    <cellStyle name="Normal 3 19 13 12" xfId="16152"/>
    <cellStyle name="Normal 3 19 13 12 2" xfId="16153"/>
    <cellStyle name="Normal 3 19 13 13" xfId="16154"/>
    <cellStyle name="Normal 3 19 13 13 2" xfId="16155"/>
    <cellStyle name="Normal 3 19 13 14" xfId="16156"/>
    <cellStyle name="Normal 3 19 13 14 2" xfId="16157"/>
    <cellStyle name="Normal 3 19 13 15" xfId="16158"/>
    <cellStyle name="Normal 3 19 13 2" xfId="16159"/>
    <cellStyle name="Normal 3 19 13 2 2" xfId="16160"/>
    <cellStyle name="Normal 3 19 13 3" xfId="16161"/>
    <cellStyle name="Normal 3 19 13 3 2" xfId="16162"/>
    <cellStyle name="Normal 3 19 13 4" xfId="16163"/>
    <cellStyle name="Normal 3 19 13 4 2" xfId="16164"/>
    <cellStyle name="Normal 3 19 13 5" xfId="16165"/>
    <cellStyle name="Normal 3 19 13 5 2" xfId="16166"/>
    <cellStyle name="Normal 3 19 13 6" xfId="16167"/>
    <cellStyle name="Normal 3 19 13 6 2" xfId="16168"/>
    <cellStyle name="Normal 3 19 13 7" xfId="16169"/>
    <cellStyle name="Normal 3 19 13 7 2" xfId="16170"/>
    <cellStyle name="Normal 3 19 13 8" xfId="16171"/>
    <cellStyle name="Normal 3 19 13 8 2" xfId="16172"/>
    <cellStyle name="Normal 3 19 13 9" xfId="16173"/>
    <cellStyle name="Normal 3 19 13 9 2" xfId="16174"/>
    <cellStyle name="Normal 3 19 14" xfId="16175"/>
    <cellStyle name="Normal 3 19 14 10" xfId="16176"/>
    <cellStyle name="Normal 3 19 14 10 2" xfId="16177"/>
    <cellStyle name="Normal 3 19 14 11" xfId="16178"/>
    <cellStyle name="Normal 3 19 14 11 2" xfId="16179"/>
    <cellStyle name="Normal 3 19 14 12" xfId="16180"/>
    <cellStyle name="Normal 3 19 14 12 2" xfId="16181"/>
    <cellStyle name="Normal 3 19 14 13" xfId="16182"/>
    <cellStyle name="Normal 3 19 14 13 2" xfId="16183"/>
    <cellStyle name="Normal 3 19 14 14" xfId="16184"/>
    <cellStyle name="Normal 3 19 14 14 2" xfId="16185"/>
    <cellStyle name="Normal 3 19 14 15" xfId="16186"/>
    <cellStyle name="Normal 3 19 14 2" xfId="16187"/>
    <cellStyle name="Normal 3 19 14 2 2" xfId="16188"/>
    <cellStyle name="Normal 3 19 14 3" xfId="16189"/>
    <cellStyle name="Normal 3 19 14 3 2" xfId="16190"/>
    <cellStyle name="Normal 3 19 14 4" xfId="16191"/>
    <cellStyle name="Normal 3 19 14 4 2" xfId="16192"/>
    <cellStyle name="Normal 3 19 14 5" xfId="16193"/>
    <cellStyle name="Normal 3 19 14 5 2" xfId="16194"/>
    <cellStyle name="Normal 3 19 14 6" xfId="16195"/>
    <cellStyle name="Normal 3 19 14 6 2" xfId="16196"/>
    <cellStyle name="Normal 3 19 14 7" xfId="16197"/>
    <cellStyle name="Normal 3 19 14 7 2" xfId="16198"/>
    <cellStyle name="Normal 3 19 14 8" xfId="16199"/>
    <cellStyle name="Normal 3 19 14 8 2" xfId="16200"/>
    <cellStyle name="Normal 3 19 14 9" xfId="16201"/>
    <cellStyle name="Normal 3 19 14 9 2" xfId="16202"/>
    <cellStyle name="Normal 3 19 15" xfId="16203"/>
    <cellStyle name="Normal 3 19 15 2" xfId="16204"/>
    <cellStyle name="Normal 3 19 16" xfId="16205"/>
    <cellStyle name="Normal 3 19 16 2" xfId="16206"/>
    <cellStyle name="Normal 3 19 17" xfId="16207"/>
    <cellStyle name="Normal 3 19 17 2" xfId="16208"/>
    <cellStyle name="Normal 3 19 18" xfId="16209"/>
    <cellStyle name="Normal 3 19 18 2" xfId="16210"/>
    <cellStyle name="Normal 3 19 19" xfId="16211"/>
    <cellStyle name="Normal 3 19 19 2" xfId="16212"/>
    <cellStyle name="Normal 3 19 2" xfId="16213"/>
    <cellStyle name="Normal 3 19 20" xfId="16214"/>
    <cellStyle name="Normal 3 19 20 2" xfId="16215"/>
    <cellStyle name="Normal 3 19 21" xfId="16216"/>
    <cellStyle name="Normal 3 19 21 2" xfId="16217"/>
    <cellStyle name="Normal 3 19 22" xfId="16218"/>
    <cellStyle name="Normal 3 19 22 2" xfId="16219"/>
    <cellStyle name="Normal 3 19 23" xfId="16220"/>
    <cellStyle name="Normal 3 19 23 2" xfId="16221"/>
    <cellStyle name="Normal 3 19 24" xfId="16222"/>
    <cellStyle name="Normal 3 19 24 2" xfId="16223"/>
    <cellStyle name="Normal 3 19 25" xfId="16224"/>
    <cellStyle name="Normal 3 19 25 2" xfId="16225"/>
    <cellStyle name="Normal 3 19 26" xfId="16226"/>
    <cellStyle name="Normal 3 19 26 2" xfId="16227"/>
    <cellStyle name="Normal 3 19 27" xfId="16228"/>
    <cellStyle name="Normal 3 19 27 2" xfId="16229"/>
    <cellStyle name="Normal 3 19 28" xfId="16230"/>
    <cellStyle name="Normal 3 19 3" xfId="16231"/>
    <cellStyle name="Normal 3 19 4" xfId="16232"/>
    <cellStyle name="Normal 3 19 5" xfId="16233"/>
    <cellStyle name="Normal 3 19 6" xfId="16234"/>
    <cellStyle name="Normal 3 19 6 10" xfId="16235"/>
    <cellStyle name="Normal 3 19 6 10 2" xfId="16236"/>
    <cellStyle name="Normal 3 19 6 11" xfId="16237"/>
    <cellStyle name="Normal 3 19 6 11 2" xfId="16238"/>
    <cellStyle name="Normal 3 19 6 12" xfId="16239"/>
    <cellStyle name="Normal 3 19 6 12 2" xfId="16240"/>
    <cellStyle name="Normal 3 19 6 13" xfId="16241"/>
    <cellStyle name="Normal 3 19 6 13 2" xfId="16242"/>
    <cellStyle name="Normal 3 19 6 14" xfId="16243"/>
    <cellStyle name="Normal 3 19 6 14 2" xfId="16244"/>
    <cellStyle name="Normal 3 19 6 15" xfId="16245"/>
    <cellStyle name="Normal 3 19 6 15 2" xfId="16246"/>
    <cellStyle name="Normal 3 19 6 16" xfId="16247"/>
    <cellStyle name="Normal 3 19 6 2" xfId="16248"/>
    <cellStyle name="Normal 3 19 6 2 10" xfId="16249"/>
    <cellStyle name="Normal 3 19 6 2 10 2" xfId="16250"/>
    <cellStyle name="Normal 3 19 6 2 11" xfId="16251"/>
    <cellStyle name="Normal 3 19 6 2 11 2" xfId="16252"/>
    <cellStyle name="Normal 3 19 6 2 12" xfId="16253"/>
    <cellStyle name="Normal 3 19 6 2 12 2" xfId="16254"/>
    <cellStyle name="Normal 3 19 6 2 13" xfId="16255"/>
    <cellStyle name="Normal 3 19 6 2 13 2" xfId="16256"/>
    <cellStyle name="Normal 3 19 6 2 14" xfId="16257"/>
    <cellStyle name="Normal 3 19 6 2 14 2" xfId="16258"/>
    <cellStyle name="Normal 3 19 6 2 15" xfId="16259"/>
    <cellStyle name="Normal 3 19 6 2 2" xfId="16260"/>
    <cellStyle name="Normal 3 19 6 2 2 2" xfId="16261"/>
    <cellStyle name="Normal 3 19 6 2 3" xfId="16262"/>
    <cellStyle name="Normal 3 19 6 2 3 2" xfId="16263"/>
    <cellStyle name="Normal 3 19 6 2 4" xfId="16264"/>
    <cellStyle name="Normal 3 19 6 2 4 2" xfId="16265"/>
    <cellStyle name="Normal 3 19 6 2 5" xfId="16266"/>
    <cellStyle name="Normal 3 19 6 2 5 2" xfId="16267"/>
    <cellStyle name="Normal 3 19 6 2 6" xfId="16268"/>
    <cellStyle name="Normal 3 19 6 2 6 2" xfId="16269"/>
    <cellStyle name="Normal 3 19 6 2 7" xfId="16270"/>
    <cellStyle name="Normal 3 19 6 2 7 2" xfId="16271"/>
    <cellStyle name="Normal 3 19 6 2 8" xfId="16272"/>
    <cellStyle name="Normal 3 19 6 2 8 2" xfId="16273"/>
    <cellStyle name="Normal 3 19 6 2 9" xfId="16274"/>
    <cellStyle name="Normal 3 19 6 2 9 2" xfId="16275"/>
    <cellStyle name="Normal 3 19 6 3" xfId="16276"/>
    <cellStyle name="Normal 3 19 6 3 2" xfId="16277"/>
    <cellStyle name="Normal 3 19 6 4" xfId="16278"/>
    <cellStyle name="Normal 3 19 6 4 2" xfId="16279"/>
    <cellStyle name="Normal 3 19 6 5" xfId="16280"/>
    <cellStyle name="Normal 3 19 6 5 2" xfId="16281"/>
    <cellStyle name="Normal 3 19 6 6" xfId="16282"/>
    <cellStyle name="Normal 3 19 6 6 2" xfId="16283"/>
    <cellStyle name="Normal 3 19 6 7" xfId="16284"/>
    <cellStyle name="Normal 3 19 6 7 2" xfId="16285"/>
    <cellStyle name="Normal 3 19 6 8" xfId="16286"/>
    <cellStyle name="Normal 3 19 6 8 2" xfId="16287"/>
    <cellStyle name="Normal 3 19 6 9" xfId="16288"/>
    <cellStyle name="Normal 3 19 6 9 2" xfId="16289"/>
    <cellStyle name="Normal 3 19 7" xfId="16290"/>
    <cellStyle name="Normal 3 19 7 10" xfId="16291"/>
    <cellStyle name="Normal 3 19 7 10 2" xfId="16292"/>
    <cellStyle name="Normal 3 19 7 11" xfId="16293"/>
    <cellStyle name="Normal 3 19 7 11 2" xfId="16294"/>
    <cellStyle name="Normal 3 19 7 12" xfId="16295"/>
    <cellStyle name="Normal 3 19 7 12 2" xfId="16296"/>
    <cellStyle name="Normal 3 19 7 13" xfId="16297"/>
    <cellStyle name="Normal 3 19 7 13 2" xfId="16298"/>
    <cellStyle name="Normal 3 19 7 14" xfId="16299"/>
    <cellStyle name="Normal 3 19 7 14 2" xfId="16300"/>
    <cellStyle name="Normal 3 19 7 15" xfId="16301"/>
    <cellStyle name="Normal 3 19 7 15 2" xfId="16302"/>
    <cellStyle name="Normal 3 19 7 16" xfId="16303"/>
    <cellStyle name="Normal 3 19 7 2" xfId="16304"/>
    <cellStyle name="Normal 3 19 7 2 10" xfId="16305"/>
    <cellStyle name="Normal 3 19 7 2 10 2" xfId="16306"/>
    <cellStyle name="Normal 3 19 7 2 11" xfId="16307"/>
    <cellStyle name="Normal 3 19 7 2 11 2" xfId="16308"/>
    <cellStyle name="Normal 3 19 7 2 12" xfId="16309"/>
    <cellStyle name="Normal 3 19 7 2 12 2" xfId="16310"/>
    <cellStyle name="Normal 3 19 7 2 13" xfId="16311"/>
    <cellStyle name="Normal 3 19 7 2 13 2" xfId="16312"/>
    <cellStyle name="Normal 3 19 7 2 14" xfId="16313"/>
    <cellStyle name="Normal 3 19 7 2 14 2" xfId="16314"/>
    <cellStyle name="Normal 3 19 7 2 15" xfId="16315"/>
    <cellStyle name="Normal 3 19 7 2 2" xfId="16316"/>
    <cellStyle name="Normal 3 19 7 2 2 2" xfId="16317"/>
    <cellStyle name="Normal 3 19 7 2 3" xfId="16318"/>
    <cellStyle name="Normal 3 19 7 2 3 2" xfId="16319"/>
    <cellStyle name="Normal 3 19 7 2 4" xfId="16320"/>
    <cellStyle name="Normal 3 19 7 2 4 2" xfId="16321"/>
    <cellStyle name="Normal 3 19 7 2 5" xfId="16322"/>
    <cellStyle name="Normal 3 19 7 2 5 2" xfId="16323"/>
    <cellStyle name="Normal 3 19 7 2 6" xfId="16324"/>
    <cellStyle name="Normal 3 19 7 2 6 2" xfId="16325"/>
    <cellStyle name="Normal 3 19 7 2 7" xfId="16326"/>
    <cellStyle name="Normal 3 19 7 2 7 2" xfId="16327"/>
    <cellStyle name="Normal 3 19 7 2 8" xfId="16328"/>
    <cellStyle name="Normal 3 19 7 2 8 2" xfId="16329"/>
    <cellStyle name="Normal 3 19 7 2 9" xfId="16330"/>
    <cellStyle name="Normal 3 19 7 2 9 2" xfId="16331"/>
    <cellStyle name="Normal 3 19 7 3" xfId="16332"/>
    <cellStyle name="Normal 3 19 7 3 2" xfId="16333"/>
    <cellStyle name="Normal 3 19 7 4" xfId="16334"/>
    <cellStyle name="Normal 3 19 7 4 2" xfId="16335"/>
    <cellStyle name="Normal 3 19 7 5" xfId="16336"/>
    <cellStyle name="Normal 3 19 7 5 2" xfId="16337"/>
    <cellStyle name="Normal 3 19 7 6" xfId="16338"/>
    <cellStyle name="Normal 3 19 7 6 2" xfId="16339"/>
    <cellStyle name="Normal 3 19 7 7" xfId="16340"/>
    <cellStyle name="Normal 3 19 7 7 2" xfId="16341"/>
    <cellStyle name="Normal 3 19 7 8" xfId="16342"/>
    <cellStyle name="Normal 3 19 7 8 2" xfId="16343"/>
    <cellStyle name="Normal 3 19 7 9" xfId="16344"/>
    <cellStyle name="Normal 3 19 7 9 2" xfId="16345"/>
    <cellStyle name="Normal 3 19 8" xfId="16346"/>
    <cellStyle name="Normal 3 19 8 10" xfId="16347"/>
    <cellStyle name="Normal 3 19 8 10 2" xfId="16348"/>
    <cellStyle name="Normal 3 19 8 11" xfId="16349"/>
    <cellStyle name="Normal 3 19 8 11 2" xfId="16350"/>
    <cellStyle name="Normal 3 19 8 12" xfId="16351"/>
    <cellStyle name="Normal 3 19 8 12 2" xfId="16352"/>
    <cellStyle name="Normal 3 19 8 13" xfId="16353"/>
    <cellStyle name="Normal 3 19 8 13 2" xfId="16354"/>
    <cellStyle name="Normal 3 19 8 14" xfId="16355"/>
    <cellStyle name="Normal 3 19 8 14 2" xfId="16356"/>
    <cellStyle name="Normal 3 19 8 15" xfId="16357"/>
    <cellStyle name="Normal 3 19 8 15 2" xfId="16358"/>
    <cellStyle name="Normal 3 19 8 16" xfId="16359"/>
    <cellStyle name="Normal 3 19 8 2" xfId="16360"/>
    <cellStyle name="Normal 3 19 8 2 10" xfId="16361"/>
    <cellStyle name="Normal 3 19 8 2 10 2" xfId="16362"/>
    <cellStyle name="Normal 3 19 8 2 11" xfId="16363"/>
    <cellStyle name="Normal 3 19 8 2 11 2" xfId="16364"/>
    <cellStyle name="Normal 3 19 8 2 12" xfId="16365"/>
    <cellStyle name="Normal 3 19 8 2 12 2" xfId="16366"/>
    <cellStyle name="Normal 3 19 8 2 13" xfId="16367"/>
    <cellStyle name="Normal 3 19 8 2 13 2" xfId="16368"/>
    <cellStyle name="Normal 3 19 8 2 14" xfId="16369"/>
    <cellStyle name="Normal 3 19 8 2 14 2" xfId="16370"/>
    <cellStyle name="Normal 3 19 8 2 15" xfId="16371"/>
    <cellStyle name="Normal 3 19 8 2 2" xfId="16372"/>
    <cellStyle name="Normal 3 19 8 2 2 2" xfId="16373"/>
    <cellStyle name="Normal 3 19 8 2 3" xfId="16374"/>
    <cellStyle name="Normal 3 19 8 2 3 2" xfId="16375"/>
    <cellStyle name="Normal 3 19 8 2 4" xfId="16376"/>
    <cellStyle name="Normal 3 19 8 2 4 2" xfId="16377"/>
    <cellStyle name="Normal 3 19 8 2 5" xfId="16378"/>
    <cellStyle name="Normal 3 19 8 2 5 2" xfId="16379"/>
    <cellStyle name="Normal 3 19 8 2 6" xfId="16380"/>
    <cellStyle name="Normal 3 19 8 2 6 2" xfId="16381"/>
    <cellStyle name="Normal 3 19 8 2 7" xfId="16382"/>
    <cellStyle name="Normal 3 19 8 2 7 2" xfId="16383"/>
    <cellStyle name="Normal 3 19 8 2 8" xfId="16384"/>
    <cellStyle name="Normal 3 19 8 2 8 2" xfId="16385"/>
    <cellStyle name="Normal 3 19 8 2 9" xfId="16386"/>
    <cellStyle name="Normal 3 19 8 2 9 2" xfId="16387"/>
    <cellStyle name="Normal 3 19 8 3" xfId="16388"/>
    <cellStyle name="Normal 3 19 8 3 2" xfId="16389"/>
    <cellStyle name="Normal 3 19 8 4" xfId="16390"/>
    <cellStyle name="Normal 3 19 8 4 2" xfId="16391"/>
    <cellStyle name="Normal 3 19 8 5" xfId="16392"/>
    <cellStyle name="Normal 3 19 8 5 2" xfId="16393"/>
    <cellStyle name="Normal 3 19 8 6" xfId="16394"/>
    <cellStyle name="Normal 3 19 8 6 2" xfId="16395"/>
    <cellStyle name="Normal 3 19 8 7" xfId="16396"/>
    <cellStyle name="Normal 3 19 8 7 2" xfId="16397"/>
    <cellStyle name="Normal 3 19 8 8" xfId="16398"/>
    <cellStyle name="Normal 3 19 8 8 2" xfId="16399"/>
    <cellStyle name="Normal 3 19 8 9" xfId="16400"/>
    <cellStyle name="Normal 3 19 8 9 2" xfId="16401"/>
    <cellStyle name="Normal 3 19 9" xfId="16402"/>
    <cellStyle name="Normal 3 19 9 10" xfId="16403"/>
    <cellStyle name="Normal 3 19 9 10 2" xfId="16404"/>
    <cellStyle name="Normal 3 19 9 11" xfId="16405"/>
    <cellStyle name="Normal 3 19 9 11 2" xfId="16406"/>
    <cellStyle name="Normal 3 19 9 12" xfId="16407"/>
    <cellStyle name="Normal 3 19 9 12 2" xfId="16408"/>
    <cellStyle name="Normal 3 19 9 13" xfId="16409"/>
    <cellStyle name="Normal 3 19 9 13 2" xfId="16410"/>
    <cellStyle name="Normal 3 19 9 14" xfId="16411"/>
    <cellStyle name="Normal 3 19 9 14 2" xfId="16412"/>
    <cellStyle name="Normal 3 19 9 15" xfId="16413"/>
    <cellStyle name="Normal 3 19 9 2" xfId="16414"/>
    <cellStyle name="Normal 3 19 9 2 2" xfId="16415"/>
    <cellStyle name="Normal 3 19 9 3" xfId="16416"/>
    <cellStyle name="Normal 3 19 9 3 2" xfId="16417"/>
    <cellStyle name="Normal 3 19 9 4" xfId="16418"/>
    <cellStyle name="Normal 3 19 9 4 2" xfId="16419"/>
    <cellStyle name="Normal 3 19 9 5" xfId="16420"/>
    <cellStyle name="Normal 3 19 9 5 2" xfId="16421"/>
    <cellStyle name="Normal 3 19 9 6" xfId="16422"/>
    <cellStyle name="Normal 3 19 9 6 2" xfId="16423"/>
    <cellStyle name="Normal 3 19 9 7" xfId="16424"/>
    <cellStyle name="Normal 3 19 9 7 2" xfId="16425"/>
    <cellStyle name="Normal 3 19 9 8" xfId="16426"/>
    <cellStyle name="Normal 3 19 9 8 2" xfId="16427"/>
    <cellStyle name="Normal 3 19 9 9" xfId="16428"/>
    <cellStyle name="Normal 3 19 9 9 2" xfId="16429"/>
    <cellStyle name="Normal 3 2" xfId="52"/>
    <cellStyle name="Normal 3 2 10" xfId="16430"/>
    <cellStyle name="Normal 3 2 10 2" xfId="16431"/>
    <cellStyle name="Normal 3 2 11" xfId="16432"/>
    <cellStyle name="Normal 3 2 12" xfId="16433"/>
    <cellStyle name="Normal 3 2 13" xfId="16434"/>
    <cellStyle name="Normal 3 2 14" xfId="16435"/>
    <cellStyle name="Normal 3 2 15" xfId="16436"/>
    <cellStyle name="Normal 3 2 16" xfId="16437"/>
    <cellStyle name="Normal 3 2 17" xfId="16438"/>
    <cellStyle name="Normal 3 2 18" xfId="16439"/>
    <cellStyle name="Normal 3 2 19" xfId="16440"/>
    <cellStyle name="Normal 3 2 2" xfId="53"/>
    <cellStyle name="Normal 3 2 2 2" xfId="16441"/>
    <cellStyle name="Normal 3 2 2 3" xfId="16442"/>
    <cellStyle name="Normal 3 2 20" xfId="16443"/>
    <cellStyle name="Normal 3 2 21" xfId="16444"/>
    <cellStyle name="Normal 3 2 22" xfId="16445"/>
    <cellStyle name="Normal 3 2 23" xfId="16446"/>
    <cellStyle name="Normal 3 2 24" xfId="16447"/>
    <cellStyle name="Normal 3 2 25" xfId="16448"/>
    <cellStyle name="Normal 3 2 25 10" xfId="16449"/>
    <cellStyle name="Normal 3 2 25 10 2" xfId="16450"/>
    <cellStyle name="Normal 3 2 25 11" xfId="16451"/>
    <cellStyle name="Normal 3 2 25 11 2" xfId="16452"/>
    <cellStyle name="Normal 3 2 25 12" xfId="16453"/>
    <cellStyle name="Normal 3 2 25 12 2" xfId="16454"/>
    <cellStyle name="Normal 3 2 25 13" xfId="16455"/>
    <cellStyle name="Normal 3 2 25 13 2" xfId="16456"/>
    <cellStyle name="Normal 3 2 25 14" xfId="16457"/>
    <cellStyle name="Normal 3 2 25 14 2" xfId="16458"/>
    <cellStyle name="Normal 3 2 25 15" xfId="16459"/>
    <cellStyle name="Normal 3 2 25 15 2" xfId="16460"/>
    <cellStyle name="Normal 3 2 25 16" xfId="16461"/>
    <cellStyle name="Normal 3 2 25 2" xfId="16462"/>
    <cellStyle name="Normal 3 2 25 2 10" xfId="16463"/>
    <cellStyle name="Normal 3 2 25 2 10 2" xfId="16464"/>
    <cellStyle name="Normal 3 2 25 2 11" xfId="16465"/>
    <cellStyle name="Normal 3 2 25 2 11 2" xfId="16466"/>
    <cellStyle name="Normal 3 2 25 2 12" xfId="16467"/>
    <cellStyle name="Normal 3 2 25 2 12 2" xfId="16468"/>
    <cellStyle name="Normal 3 2 25 2 13" xfId="16469"/>
    <cellStyle name="Normal 3 2 25 2 13 2" xfId="16470"/>
    <cellStyle name="Normal 3 2 25 2 14" xfId="16471"/>
    <cellStyle name="Normal 3 2 25 2 14 2" xfId="16472"/>
    <cellStyle name="Normal 3 2 25 2 15" xfId="16473"/>
    <cellStyle name="Normal 3 2 25 2 2" xfId="16474"/>
    <cellStyle name="Normal 3 2 25 2 2 2" xfId="16475"/>
    <cellStyle name="Normal 3 2 25 2 3" xfId="16476"/>
    <cellStyle name="Normal 3 2 25 2 3 2" xfId="16477"/>
    <cellStyle name="Normal 3 2 25 2 4" xfId="16478"/>
    <cellStyle name="Normal 3 2 25 2 4 2" xfId="16479"/>
    <cellStyle name="Normal 3 2 25 2 5" xfId="16480"/>
    <cellStyle name="Normal 3 2 25 2 5 2" xfId="16481"/>
    <cellStyle name="Normal 3 2 25 2 6" xfId="16482"/>
    <cellStyle name="Normal 3 2 25 2 6 2" xfId="16483"/>
    <cellStyle name="Normal 3 2 25 2 7" xfId="16484"/>
    <cellStyle name="Normal 3 2 25 2 7 2" xfId="16485"/>
    <cellStyle name="Normal 3 2 25 2 8" xfId="16486"/>
    <cellStyle name="Normal 3 2 25 2 8 2" xfId="16487"/>
    <cellStyle name="Normal 3 2 25 2 9" xfId="16488"/>
    <cellStyle name="Normal 3 2 25 2 9 2" xfId="16489"/>
    <cellStyle name="Normal 3 2 25 3" xfId="16490"/>
    <cellStyle name="Normal 3 2 25 3 2" xfId="16491"/>
    <cellStyle name="Normal 3 2 25 4" xfId="16492"/>
    <cellStyle name="Normal 3 2 25 4 2" xfId="16493"/>
    <cellStyle name="Normal 3 2 25 5" xfId="16494"/>
    <cellStyle name="Normal 3 2 25 5 2" xfId="16495"/>
    <cellStyle name="Normal 3 2 25 6" xfId="16496"/>
    <cellStyle name="Normal 3 2 25 6 2" xfId="16497"/>
    <cellStyle name="Normal 3 2 25 7" xfId="16498"/>
    <cellStyle name="Normal 3 2 25 7 2" xfId="16499"/>
    <cellStyle name="Normal 3 2 25 8" xfId="16500"/>
    <cellStyle name="Normal 3 2 25 8 2" xfId="16501"/>
    <cellStyle name="Normal 3 2 25 9" xfId="16502"/>
    <cellStyle name="Normal 3 2 25 9 2" xfId="16503"/>
    <cellStyle name="Normal 3 2 26" xfId="16504"/>
    <cellStyle name="Normal 3 2 26 10" xfId="16505"/>
    <cellStyle name="Normal 3 2 26 10 2" xfId="16506"/>
    <cellStyle name="Normal 3 2 26 11" xfId="16507"/>
    <cellStyle name="Normal 3 2 26 11 2" xfId="16508"/>
    <cellStyle name="Normal 3 2 26 12" xfId="16509"/>
    <cellStyle name="Normal 3 2 26 12 2" xfId="16510"/>
    <cellStyle name="Normal 3 2 26 13" xfId="16511"/>
    <cellStyle name="Normal 3 2 26 13 2" xfId="16512"/>
    <cellStyle name="Normal 3 2 26 14" xfId="16513"/>
    <cellStyle name="Normal 3 2 26 14 2" xfId="16514"/>
    <cellStyle name="Normal 3 2 26 15" xfId="16515"/>
    <cellStyle name="Normal 3 2 26 15 2" xfId="16516"/>
    <cellStyle name="Normal 3 2 26 16" xfId="16517"/>
    <cellStyle name="Normal 3 2 26 2" xfId="16518"/>
    <cellStyle name="Normal 3 2 26 2 10" xfId="16519"/>
    <cellStyle name="Normal 3 2 26 2 10 2" xfId="16520"/>
    <cellStyle name="Normal 3 2 26 2 11" xfId="16521"/>
    <cellStyle name="Normal 3 2 26 2 11 2" xfId="16522"/>
    <cellStyle name="Normal 3 2 26 2 12" xfId="16523"/>
    <cellStyle name="Normal 3 2 26 2 12 2" xfId="16524"/>
    <cellStyle name="Normal 3 2 26 2 13" xfId="16525"/>
    <cellStyle name="Normal 3 2 26 2 13 2" xfId="16526"/>
    <cellStyle name="Normal 3 2 26 2 14" xfId="16527"/>
    <cellStyle name="Normal 3 2 26 2 14 2" xfId="16528"/>
    <cellStyle name="Normal 3 2 26 2 15" xfId="16529"/>
    <cellStyle name="Normal 3 2 26 2 2" xfId="16530"/>
    <cellStyle name="Normal 3 2 26 2 2 2" xfId="16531"/>
    <cellStyle name="Normal 3 2 26 2 3" xfId="16532"/>
    <cellStyle name="Normal 3 2 26 2 3 2" xfId="16533"/>
    <cellStyle name="Normal 3 2 26 2 4" xfId="16534"/>
    <cellStyle name="Normal 3 2 26 2 4 2" xfId="16535"/>
    <cellStyle name="Normal 3 2 26 2 5" xfId="16536"/>
    <cellStyle name="Normal 3 2 26 2 5 2" xfId="16537"/>
    <cellStyle name="Normal 3 2 26 2 6" xfId="16538"/>
    <cellStyle name="Normal 3 2 26 2 6 2" xfId="16539"/>
    <cellStyle name="Normal 3 2 26 2 7" xfId="16540"/>
    <cellStyle name="Normal 3 2 26 2 7 2" xfId="16541"/>
    <cellStyle name="Normal 3 2 26 2 8" xfId="16542"/>
    <cellStyle name="Normal 3 2 26 2 8 2" xfId="16543"/>
    <cellStyle name="Normal 3 2 26 2 9" xfId="16544"/>
    <cellStyle name="Normal 3 2 26 2 9 2" xfId="16545"/>
    <cellStyle name="Normal 3 2 26 3" xfId="16546"/>
    <cellStyle name="Normal 3 2 26 3 2" xfId="16547"/>
    <cellStyle name="Normal 3 2 26 4" xfId="16548"/>
    <cellStyle name="Normal 3 2 26 4 2" xfId="16549"/>
    <cellStyle name="Normal 3 2 26 5" xfId="16550"/>
    <cellStyle name="Normal 3 2 26 5 2" xfId="16551"/>
    <cellStyle name="Normal 3 2 26 6" xfId="16552"/>
    <cellStyle name="Normal 3 2 26 6 2" xfId="16553"/>
    <cellStyle name="Normal 3 2 26 7" xfId="16554"/>
    <cellStyle name="Normal 3 2 26 7 2" xfId="16555"/>
    <cellStyle name="Normal 3 2 26 8" xfId="16556"/>
    <cellStyle name="Normal 3 2 26 8 2" xfId="16557"/>
    <cellStyle name="Normal 3 2 26 9" xfId="16558"/>
    <cellStyle name="Normal 3 2 26 9 2" xfId="16559"/>
    <cellStyle name="Normal 3 2 27" xfId="16560"/>
    <cellStyle name="Normal 3 2 27 10" xfId="16561"/>
    <cellStyle name="Normal 3 2 27 10 2" xfId="16562"/>
    <cellStyle name="Normal 3 2 27 11" xfId="16563"/>
    <cellStyle name="Normal 3 2 27 11 2" xfId="16564"/>
    <cellStyle name="Normal 3 2 27 12" xfId="16565"/>
    <cellStyle name="Normal 3 2 27 12 2" xfId="16566"/>
    <cellStyle name="Normal 3 2 27 13" xfId="16567"/>
    <cellStyle name="Normal 3 2 27 13 2" xfId="16568"/>
    <cellStyle name="Normal 3 2 27 14" xfId="16569"/>
    <cellStyle name="Normal 3 2 27 14 2" xfId="16570"/>
    <cellStyle name="Normal 3 2 27 15" xfId="16571"/>
    <cellStyle name="Normal 3 2 27 15 2" xfId="16572"/>
    <cellStyle name="Normal 3 2 27 16" xfId="16573"/>
    <cellStyle name="Normal 3 2 27 2" xfId="16574"/>
    <cellStyle name="Normal 3 2 27 2 10" xfId="16575"/>
    <cellStyle name="Normal 3 2 27 2 10 2" xfId="16576"/>
    <cellStyle name="Normal 3 2 27 2 11" xfId="16577"/>
    <cellStyle name="Normal 3 2 27 2 11 2" xfId="16578"/>
    <cellStyle name="Normal 3 2 27 2 12" xfId="16579"/>
    <cellStyle name="Normal 3 2 27 2 12 2" xfId="16580"/>
    <cellStyle name="Normal 3 2 27 2 13" xfId="16581"/>
    <cellStyle name="Normal 3 2 27 2 13 2" xfId="16582"/>
    <cellStyle name="Normal 3 2 27 2 14" xfId="16583"/>
    <cellStyle name="Normal 3 2 27 2 14 2" xfId="16584"/>
    <cellStyle name="Normal 3 2 27 2 15" xfId="16585"/>
    <cellStyle name="Normal 3 2 27 2 2" xfId="16586"/>
    <cellStyle name="Normal 3 2 27 2 2 2" xfId="16587"/>
    <cellStyle name="Normal 3 2 27 2 3" xfId="16588"/>
    <cellStyle name="Normal 3 2 27 2 3 2" xfId="16589"/>
    <cellStyle name="Normal 3 2 27 2 4" xfId="16590"/>
    <cellStyle name="Normal 3 2 27 2 4 2" xfId="16591"/>
    <cellStyle name="Normal 3 2 27 2 5" xfId="16592"/>
    <cellStyle name="Normal 3 2 27 2 5 2" xfId="16593"/>
    <cellStyle name="Normal 3 2 27 2 6" xfId="16594"/>
    <cellStyle name="Normal 3 2 27 2 6 2" xfId="16595"/>
    <cellStyle name="Normal 3 2 27 2 7" xfId="16596"/>
    <cellStyle name="Normal 3 2 27 2 7 2" xfId="16597"/>
    <cellStyle name="Normal 3 2 27 2 8" xfId="16598"/>
    <cellStyle name="Normal 3 2 27 2 8 2" xfId="16599"/>
    <cellStyle name="Normal 3 2 27 2 9" xfId="16600"/>
    <cellStyle name="Normal 3 2 27 2 9 2" xfId="16601"/>
    <cellStyle name="Normal 3 2 27 3" xfId="16602"/>
    <cellStyle name="Normal 3 2 27 3 2" xfId="16603"/>
    <cellStyle name="Normal 3 2 27 4" xfId="16604"/>
    <cellStyle name="Normal 3 2 27 4 2" xfId="16605"/>
    <cellStyle name="Normal 3 2 27 5" xfId="16606"/>
    <cellStyle name="Normal 3 2 27 5 2" xfId="16607"/>
    <cellStyle name="Normal 3 2 27 6" xfId="16608"/>
    <cellStyle name="Normal 3 2 27 6 2" xfId="16609"/>
    <cellStyle name="Normal 3 2 27 7" xfId="16610"/>
    <cellStyle name="Normal 3 2 27 7 2" xfId="16611"/>
    <cellStyle name="Normal 3 2 27 8" xfId="16612"/>
    <cellStyle name="Normal 3 2 27 8 2" xfId="16613"/>
    <cellStyle name="Normal 3 2 27 9" xfId="16614"/>
    <cellStyle name="Normal 3 2 27 9 2" xfId="16615"/>
    <cellStyle name="Normal 3 2 28" xfId="16616"/>
    <cellStyle name="Normal 3 2 28 10" xfId="16617"/>
    <cellStyle name="Normal 3 2 28 10 2" xfId="16618"/>
    <cellStyle name="Normal 3 2 28 11" xfId="16619"/>
    <cellStyle name="Normal 3 2 28 11 2" xfId="16620"/>
    <cellStyle name="Normal 3 2 28 12" xfId="16621"/>
    <cellStyle name="Normal 3 2 28 12 2" xfId="16622"/>
    <cellStyle name="Normal 3 2 28 13" xfId="16623"/>
    <cellStyle name="Normal 3 2 28 13 2" xfId="16624"/>
    <cellStyle name="Normal 3 2 28 14" xfId="16625"/>
    <cellStyle name="Normal 3 2 28 14 2" xfId="16626"/>
    <cellStyle name="Normal 3 2 28 15" xfId="16627"/>
    <cellStyle name="Normal 3 2 28 2" xfId="16628"/>
    <cellStyle name="Normal 3 2 28 2 2" xfId="16629"/>
    <cellStyle name="Normal 3 2 28 3" xfId="16630"/>
    <cellStyle name="Normal 3 2 28 3 2" xfId="16631"/>
    <cellStyle name="Normal 3 2 28 4" xfId="16632"/>
    <cellStyle name="Normal 3 2 28 4 2" xfId="16633"/>
    <cellStyle name="Normal 3 2 28 5" xfId="16634"/>
    <cellStyle name="Normal 3 2 28 5 2" xfId="16635"/>
    <cellStyle name="Normal 3 2 28 6" xfId="16636"/>
    <cellStyle name="Normal 3 2 28 6 2" xfId="16637"/>
    <cellStyle name="Normal 3 2 28 7" xfId="16638"/>
    <cellStyle name="Normal 3 2 28 7 2" xfId="16639"/>
    <cellStyle name="Normal 3 2 28 8" xfId="16640"/>
    <cellStyle name="Normal 3 2 28 8 2" xfId="16641"/>
    <cellStyle name="Normal 3 2 28 9" xfId="16642"/>
    <cellStyle name="Normal 3 2 28 9 2" xfId="16643"/>
    <cellStyle name="Normal 3 2 29" xfId="16644"/>
    <cellStyle name="Normal 3 2 29 10" xfId="16645"/>
    <cellStyle name="Normal 3 2 29 10 2" xfId="16646"/>
    <cellStyle name="Normal 3 2 29 11" xfId="16647"/>
    <cellStyle name="Normal 3 2 29 11 2" xfId="16648"/>
    <cellStyle name="Normal 3 2 29 12" xfId="16649"/>
    <cellStyle name="Normal 3 2 29 12 2" xfId="16650"/>
    <cellStyle name="Normal 3 2 29 13" xfId="16651"/>
    <cellStyle name="Normal 3 2 29 13 2" xfId="16652"/>
    <cellStyle name="Normal 3 2 29 14" xfId="16653"/>
    <cellStyle name="Normal 3 2 29 14 2" xfId="16654"/>
    <cellStyle name="Normal 3 2 29 15" xfId="16655"/>
    <cellStyle name="Normal 3 2 29 2" xfId="16656"/>
    <cellStyle name="Normal 3 2 29 2 2" xfId="16657"/>
    <cellStyle name="Normal 3 2 29 3" xfId="16658"/>
    <cellStyle name="Normal 3 2 29 3 2" xfId="16659"/>
    <cellStyle name="Normal 3 2 29 4" xfId="16660"/>
    <cellStyle name="Normal 3 2 29 4 2" xfId="16661"/>
    <cellStyle name="Normal 3 2 29 5" xfId="16662"/>
    <cellStyle name="Normal 3 2 29 5 2" xfId="16663"/>
    <cellStyle name="Normal 3 2 29 6" xfId="16664"/>
    <cellStyle name="Normal 3 2 29 6 2" xfId="16665"/>
    <cellStyle name="Normal 3 2 29 7" xfId="16666"/>
    <cellStyle name="Normal 3 2 29 7 2" xfId="16667"/>
    <cellStyle name="Normal 3 2 29 8" xfId="16668"/>
    <cellStyle name="Normal 3 2 29 8 2" xfId="16669"/>
    <cellStyle name="Normal 3 2 29 9" xfId="16670"/>
    <cellStyle name="Normal 3 2 29 9 2" xfId="16671"/>
    <cellStyle name="Normal 3 2 3" xfId="54"/>
    <cellStyle name="Normal 3 2 3 10" xfId="16672"/>
    <cellStyle name="Normal 3 2 3 10 2" xfId="16673"/>
    <cellStyle name="Normal 3 2 3 11" xfId="16674"/>
    <cellStyle name="Normal 3 2 3 11 2" xfId="16675"/>
    <cellStyle name="Normal 3 2 3 12" xfId="16676"/>
    <cellStyle name="Normal 3 2 3 12 2" xfId="16677"/>
    <cellStyle name="Normal 3 2 3 13" xfId="16678"/>
    <cellStyle name="Normal 3 2 3 13 2" xfId="16679"/>
    <cellStyle name="Normal 3 2 3 14" xfId="16680"/>
    <cellStyle name="Normal 3 2 3 14 2" xfId="16681"/>
    <cellStyle name="Normal 3 2 3 15" xfId="16682"/>
    <cellStyle name="Normal 3 2 3 15 2" xfId="16683"/>
    <cellStyle name="Normal 3 2 3 16" xfId="16684"/>
    <cellStyle name="Normal 3 2 3 16 2" xfId="16685"/>
    <cellStyle name="Normal 3 2 3 17" xfId="16686"/>
    <cellStyle name="Normal 3 2 3 17 2" xfId="16687"/>
    <cellStyle name="Normal 3 2 3 18" xfId="16688"/>
    <cellStyle name="Normal 3 2 3 19" xfId="16689"/>
    <cellStyle name="Normal 3 2 3 2" xfId="16690"/>
    <cellStyle name="Normal 3 2 3 3" xfId="16691"/>
    <cellStyle name="Normal 3 2 3 4" xfId="16692"/>
    <cellStyle name="Normal 3 2 3 5" xfId="16693"/>
    <cellStyle name="Normal 3 2 3 5 2" xfId="16694"/>
    <cellStyle name="Normal 3 2 3 6" xfId="16695"/>
    <cellStyle name="Normal 3 2 3 6 2" xfId="16696"/>
    <cellStyle name="Normal 3 2 3 7" xfId="16697"/>
    <cellStyle name="Normal 3 2 3 7 2" xfId="16698"/>
    <cellStyle name="Normal 3 2 3 8" xfId="16699"/>
    <cellStyle name="Normal 3 2 3 8 2" xfId="16700"/>
    <cellStyle name="Normal 3 2 3 9" xfId="16701"/>
    <cellStyle name="Normal 3 2 3 9 2" xfId="16702"/>
    <cellStyle name="Normal 3 2 30" xfId="16703"/>
    <cellStyle name="Normal 3 2 30 10" xfId="16704"/>
    <cellStyle name="Normal 3 2 30 10 2" xfId="16705"/>
    <cellStyle name="Normal 3 2 30 11" xfId="16706"/>
    <cellStyle name="Normal 3 2 30 11 2" xfId="16707"/>
    <cellStyle name="Normal 3 2 30 12" xfId="16708"/>
    <cellStyle name="Normal 3 2 30 12 2" xfId="16709"/>
    <cellStyle name="Normal 3 2 30 13" xfId="16710"/>
    <cellStyle name="Normal 3 2 30 13 2" xfId="16711"/>
    <cellStyle name="Normal 3 2 30 14" xfId="16712"/>
    <cellStyle name="Normal 3 2 30 14 2" xfId="16713"/>
    <cellStyle name="Normal 3 2 30 15" xfId="16714"/>
    <cellStyle name="Normal 3 2 30 2" xfId="16715"/>
    <cellStyle name="Normal 3 2 30 2 2" xfId="16716"/>
    <cellStyle name="Normal 3 2 30 3" xfId="16717"/>
    <cellStyle name="Normal 3 2 30 3 2" xfId="16718"/>
    <cellStyle name="Normal 3 2 30 4" xfId="16719"/>
    <cellStyle name="Normal 3 2 30 4 2" xfId="16720"/>
    <cellStyle name="Normal 3 2 30 5" xfId="16721"/>
    <cellStyle name="Normal 3 2 30 5 2" xfId="16722"/>
    <cellStyle name="Normal 3 2 30 6" xfId="16723"/>
    <cellStyle name="Normal 3 2 30 6 2" xfId="16724"/>
    <cellStyle name="Normal 3 2 30 7" xfId="16725"/>
    <cellStyle name="Normal 3 2 30 7 2" xfId="16726"/>
    <cellStyle name="Normal 3 2 30 8" xfId="16727"/>
    <cellStyle name="Normal 3 2 30 8 2" xfId="16728"/>
    <cellStyle name="Normal 3 2 30 9" xfId="16729"/>
    <cellStyle name="Normal 3 2 30 9 2" xfId="16730"/>
    <cellStyle name="Normal 3 2 31" xfId="16731"/>
    <cellStyle name="Normal 3 2 31 10" xfId="16732"/>
    <cellStyle name="Normal 3 2 31 10 2" xfId="16733"/>
    <cellStyle name="Normal 3 2 31 11" xfId="16734"/>
    <cellStyle name="Normal 3 2 31 11 2" xfId="16735"/>
    <cellStyle name="Normal 3 2 31 12" xfId="16736"/>
    <cellStyle name="Normal 3 2 31 12 2" xfId="16737"/>
    <cellStyle name="Normal 3 2 31 13" xfId="16738"/>
    <cellStyle name="Normal 3 2 31 13 2" xfId="16739"/>
    <cellStyle name="Normal 3 2 31 14" xfId="16740"/>
    <cellStyle name="Normal 3 2 31 14 2" xfId="16741"/>
    <cellStyle name="Normal 3 2 31 15" xfId="16742"/>
    <cellStyle name="Normal 3 2 31 2" xfId="16743"/>
    <cellStyle name="Normal 3 2 31 2 2" xfId="16744"/>
    <cellStyle name="Normal 3 2 31 3" xfId="16745"/>
    <cellStyle name="Normal 3 2 31 3 2" xfId="16746"/>
    <cellStyle name="Normal 3 2 31 4" xfId="16747"/>
    <cellStyle name="Normal 3 2 31 4 2" xfId="16748"/>
    <cellStyle name="Normal 3 2 31 5" xfId="16749"/>
    <cellStyle name="Normal 3 2 31 5 2" xfId="16750"/>
    <cellStyle name="Normal 3 2 31 6" xfId="16751"/>
    <cellStyle name="Normal 3 2 31 6 2" xfId="16752"/>
    <cellStyle name="Normal 3 2 31 7" xfId="16753"/>
    <cellStyle name="Normal 3 2 31 7 2" xfId="16754"/>
    <cellStyle name="Normal 3 2 31 8" xfId="16755"/>
    <cellStyle name="Normal 3 2 31 8 2" xfId="16756"/>
    <cellStyle name="Normal 3 2 31 9" xfId="16757"/>
    <cellStyle name="Normal 3 2 31 9 2" xfId="16758"/>
    <cellStyle name="Normal 3 2 32" xfId="16759"/>
    <cellStyle name="Normal 3 2 32 10" xfId="16760"/>
    <cellStyle name="Normal 3 2 32 10 2" xfId="16761"/>
    <cellStyle name="Normal 3 2 32 11" xfId="16762"/>
    <cellStyle name="Normal 3 2 32 11 2" xfId="16763"/>
    <cellStyle name="Normal 3 2 32 12" xfId="16764"/>
    <cellStyle name="Normal 3 2 32 12 2" xfId="16765"/>
    <cellStyle name="Normal 3 2 32 13" xfId="16766"/>
    <cellStyle name="Normal 3 2 32 13 2" xfId="16767"/>
    <cellStyle name="Normal 3 2 32 14" xfId="16768"/>
    <cellStyle name="Normal 3 2 32 14 2" xfId="16769"/>
    <cellStyle name="Normal 3 2 32 15" xfId="16770"/>
    <cellStyle name="Normal 3 2 32 2" xfId="16771"/>
    <cellStyle name="Normal 3 2 32 2 2" xfId="16772"/>
    <cellStyle name="Normal 3 2 32 3" xfId="16773"/>
    <cellStyle name="Normal 3 2 32 3 2" xfId="16774"/>
    <cellStyle name="Normal 3 2 32 4" xfId="16775"/>
    <cellStyle name="Normal 3 2 32 4 2" xfId="16776"/>
    <cellStyle name="Normal 3 2 32 5" xfId="16777"/>
    <cellStyle name="Normal 3 2 32 5 2" xfId="16778"/>
    <cellStyle name="Normal 3 2 32 6" xfId="16779"/>
    <cellStyle name="Normal 3 2 32 6 2" xfId="16780"/>
    <cellStyle name="Normal 3 2 32 7" xfId="16781"/>
    <cellStyle name="Normal 3 2 32 7 2" xfId="16782"/>
    <cellStyle name="Normal 3 2 32 8" xfId="16783"/>
    <cellStyle name="Normal 3 2 32 8 2" xfId="16784"/>
    <cellStyle name="Normal 3 2 32 9" xfId="16785"/>
    <cellStyle name="Normal 3 2 32 9 2" xfId="16786"/>
    <cellStyle name="Normal 3 2 33" xfId="16787"/>
    <cellStyle name="Normal 3 2 33 10" xfId="16788"/>
    <cellStyle name="Normal 3 2 33 10 2" xfId="16789"/>
    <cellStyle name="Normal 3 2 33 11" xfId="16790"/>
    <cellStyle name="Normal 3 2 33 11 2" xfId="16791"/>
    <cellStyle name="Normal 3 2 33 12" xfId="16792"/>
    <cellStyle name="Normal 3 2 33 12 2" xfId="16793"/>
    <cellStyle name="Normal 3 2 33 13" xfId="16794"/>
    <cellStyle name="Normal 3 2 33 13 2" xfId="16795"/>
    <cellStyle name="Normal 3 2 33 14" xfId="16796"/>
    <cellStyle name="Normal 3 2 33 14 2" xfId="16797"/>
    <cellStyle name="Normal 3 2 33 15" xfId="16798"/>
    <cellStyle name="Normal 3 2 33 2" xfId="16799"/>
    <cellStyle name="Normal 3 2 33 2 2" xfId="16800"/>
    <cellStyle name="Normal 3 2 33 3" xfId="16801"/>
    <cellStyle name="Normal 3 2 33 3 2" xfId="16802"/>
    <cellStyle name="Normal 3 2 33 4" xfId="16803"/>
    <cellStyle name="Normal 3 2 33 4 2" xfId="16804"/>
    <cellStyle name="Normal 3 2 33 5" xfId="16805"/>
    <cellStyle name="Normal 3 2 33 5 2" xfId="16806"/>
    <cellStyle name="Normal 3 2 33 6" xfId="16807"/>
    <cellStyle name="Normal 3 2 33 6 2" xfId="16808"/>
    <cellStyle name="Normal 3 2 33 7" xfId="16809"/>
    <cellStyle name="Normal 3 2 33 7 2" xfId="16810"/>
    <cellStyle name="Normal 3 2 33 8" xfId="16811"/>
    <cellStyle name="Normal 3 2 33 8 2" xfId="16812"/>
    <cellStyle name="Normal 3 2 33 9" xfId="16813"/>
    <cellStyle name="Normal 3 2 33 9 2" xfId="16814"/>
    <cellStyle name="Normal 3 2 34" xfId="16815"/>
    <cellStyle name="Normal 3 2 35" xfId="16816"/>
    <cellStyle name="Normal 3 2 36" xfId="16817"/>
    <cellStyle name="Normal 3 2 36 10" xfId="16818"/>
    <cellStyle name="Normal 3 2 36 10 2" xfId="16819"/>
    <cellStyle name="Normal 3 2 36 11" xfId="16820"/>
    <cellStyle name="Normal 3 2 36 11 2" xfId="16821"/>
    <cellStyle name="Normal 3 2 36 12" xfId="16822"/>
    <cellStyle name="Normal 3 2 36 12 2" xfId="16823"/>
    <cellStyle name="Normal 3 2 36 13" xfId="16824"/>
    <cellStyle name="Normal 3 2 36 13 2" xfId="16825"/>
    <cellStyle name="Normal 3 2 36 14" xfId="16826"/>
    <cellStyle name="Normal 3 2 36 14 2" xfId="16827"/>
    <cellStyle name="Normal 3 2 36 15" xfId="16828"/>
    <cellStyle name="Normal 3 2 36 2" xfId="16829"/>
    <cellStyle name="Normal 3 2 36 2 2" xfId="16830"/>
    <cellStyle name="Normal 3 2 36 3" xfId="16831"/>
    <cellStyle name="Normal 3 2 36 3 2" xfId="16832"/>
    <cellStyle name="Normal 3 2 36 4" xfId="16833"/>
    <cellStyle name="Normal 3 2 36 4 2" xfId="16834"/>
    <cellStyle name="Normal 3 2 36 5" xfId="16835"/>
    <cellStyle name="Normal 3 2 36 5 2" xfId="16836"/>
    <cellStyle name="Normal 3 2 36 6" xfId="16837"/>
    <cellStyle name="Normal 3 2 36 6 2" xfId="16838"/>
    <cellStyle name="Normal 3 2 36 7" xfId="16839"/>
    <cellStyle name="Normal 3 2 36 7 2" xfId="16840"/>
    <cellStyle name="Normal 3 2 36 8" xfId="16841"/>
    <cellStyle name="Normal 3 2 36 8 2" xfId="16842"/>
    <cellStyle name="Normal 3 2 36 9" xfId="16843"/>
    <cellStyle name="Normal 3 2 36 9 2" xfId="16844"/>
    <cellStyle name="Normal 3 2 37" xfId="16845"/>
    <cellStyle name="Normal 3 2 37 10" xfId="16846"/>
    <cellStyle name="Normal 3 2 37 10 2" xfId="16847"/>
    <cellStyle name="Normal 3 2 37 11" xfId="16848"/>
    <cellStyle name="Normal 3 2 37 11 2" xfId="16849"/>
    <cellStyle name="Normal 3 2 37 12" xfId="16850"/>
    <cellStyle name="Normal 3 2 37 12 2" xfId="16851"/>
    <cellStyle name="Normal 3 2 37 13" xfId="16852"/>
    <cellStyle name="Normal 3 2 37 13 2" xfId="16853"/>
    <cellStyle name="Normal 3 2 37 14" xfId="16854"/>
    <cellStyle name="Normal 3 2 37 14 2" xfId="16855"/>
    <cellStyle name="Normal 3 2 37 15" xfId="16856"/>
    <cellStyle name="Normal 3 2 37 2" xfId="16857"/>
    <cellStyle name="Normal 3 2 37 2 2" xfId="16858"/>
    <cellStyle name="Normal 3 2 37 3" xfId="16859"/>
    <cellStyle name="Normal 3 2 37 3 2" xfId="16860"/>
    <cellStyle name="Normal 3 2 37 4" xfId="16861"/>
    <cellStyle name="Normal 3 2 37 4 2" xfId="16862"/>
    <cellStyle name="Normal 3 2 37 5" xfId="16863"/>
    <cellStyle name="Normal 3 2 37 5 2" xfId="16864"/>
    <cellStyle name="Normal 3 2 37 6" xfId="16865"/>
    <cellStyle name="Normal 3 2 37 6 2" xfId="16866"/>
    <cellStyle name="Normal 3 2 37 7" xfId="16867"/>
    <cellStyle name="Normal 3 2 37 7 2" xfId="16868"/>
    <cellStyle name="Normal 3 2 37 8" xfId="16869"/>
    <cellStyle name="Normal 3 2 37 8 2" xfId="16870"/>
    <cellStyle name="Normal 3 2 37 9" xfId="16871"/>
    <cellStyle name="Normal 3 2 37 9 2" xfId="16872"/>
    <cellStyle name="Normal 3 2 38" xfId="16873"/>
    <cellStyle name="Normal 3 2 4" xfId="55"/>
    <cellStyle name="Normal 3 2 4 2" xfId="16874"/>
    <cellStyle name="Normal 3 2 4 3" xfId="16875"/>
    <cellStyle name="Normal 3 2 5" xfId="56"/>
    <cellStyle name="Normal 3 2 5 2" xfId="16876"/>
    <cellStyle name="Normal 3 2 5 3" xfId="16877"/>
    <cellStyle name="Normal 3 2 6" xfId="57"/>
    <cellStyle name="Normal 3 2 6 2" xfId="16878"/>
    <cellStyle name="Normal 3 2 6 3" xfId="16879"/>
    <cellStyle name="Normal 3 2 7" xfId="58"/>
    <cellStyle name="Normal 3 2 7 2" xfId="16880"/>
    <cellStyle name="Normal 3 2 7 3" xfId="16881"/>
    <cellStyle name="Normal 3 2 8" xfId="59"/>
    <cellStyle name="Normal 3 2 8 2" xfId="16882"/>
    <cellStyle name="Normal 3 2 8 3" xfId="16883"/>
    <cellStyle name="Normal 3 2 9" xfId="60"/>
    <cellStyle name="Normal 3 2 9 2" xfId="16884"/>
    <cellStyle name="Normal 3 2 9 3" xfId="16885"/>
    <cellStyle name="Normal 3 20" xfId="16886"/>
    <cellStyle name="Normal 3 20 10" xfId="16887"/>
    <cellStyle name="Normal 3 20 10 10" xfId="16888"/>
    <cellStyle name="Normal 3 20 10 10 2" xfId="16889"/>
    <cellStyle name="Normal 3 20 10 11" xfId="16890"/>
    <cellStyle name="Normal 3 20 10 11 2" xfId="16891"/>
    <cellStyle name="Normal 3 20 10 12" xfId="16892"/>
    <cellStyle name="Normal 3 20 10 12 2" xfId="16893"/>
    <cellStyle name="Normal 3 20 10 13" xfId="16894"/>
    <cellStyle name="Normal 3 20 10 13 2" xfId="16895"/>
    <cellStyle name="Normal 3 20 10 14" xfId="16896"/>
    <cellStyle name="Normal 3 20 10 14 2" xfId="16897"/>
    <cellStyle name="Normal 3 20 10 15" xfId="16898"/>
    <cellStyle name="Normal 3 20 10 2" xfId="16899"/>
    <cellStyle name="Normal 3 20 10 2 2" xfId="16900"/>
    <cellStyle name="Normal 3 20 10 3" xfId="16901"/>
    <cellStyle name="Normal 3 20 10 3 2" xfId="16902"/>
    <cellStyle name="Normal 3 20 10 4" xfId="16903"/>
    <cellStyle name="Normal 3 20 10 4 2" xfId="16904"/>
    <cellStyle name="Normal 3 20 10 5" xfId="16905"/>
    <cellStyle name="Normal 3 20 10 5 2" xfId="16906"/>
    <cellStyle name="Normal 3 20 10 6" xfId="16907"/>
    <cellStyle name="Normal 3 20 10 6 2" xfId="16908"/>
    <cellStyle name="Normal 3 20 10 7" xfId="16909"/>
    <cellStyle name="Normal 3 20 10 7 2" xfId="16910"/>
    <cellStyle name="Normal 3 20 10 8" xfId="16911"/>
    <cellStyle name="Normal 3 20 10 8 2" xfId="16912"/>
    <cellStyle name="Normal 3 20 10 9" xfId="16913"/>
    <cellStyle name="Normal 3 20 10 9 2" xfId="16914"/>
    <cellStyle name="Normal 3 20 11" xfId="16915"/>
    <cellStyle name="Normal 3 20 11 10" xfId="16916"/>
    <cellStyle name="Normal 3 20 11 10 2" xfId="16917"/>
    <cellStyle name="Normal 3 20 11 11" xfId="16918"/>
    <cellStyle name="Normal 3 20 11 11 2" xfId="16919"/>
    <cellStyle name="Normal 3 20 11 12" xfId="16920"/>
    <cellStyle name="Normal 3 20 11 12 2" xfId="16921"/>
    <cellStyle name="Normal 3 20 11 13" xfId="16922"/>
    <cellStyle name="Normal 3 20 11 13 2" xfId="16923"/>
    <cellStyle name="Normal 3 20 11 14" xfId="16924"/>
    <cellStyle name="Normal 3 20 11 14 2" xfId="16925"/>
    <cellStyle name="Normal 3 20 11 15" xfId="16926"/>
    <cellStyle name="Normal 3 20 11 2" xfId="16927"/>
    <cellStyle name="Normal 3 20 11 2 2" xfId="16928"/>
    <cellStyle name="Normal 3 20 11 3" xfId="16929"/>
    <cellStyle name="Normal 3 20 11 3 2" xfId="16930"/>
    <cellStyle name="Normal 3 20 11 4" xfId="16931"/>
    <cellStyle name="Normal 3 20 11 4 2" xfId="16932"/>
    <cellStyle name="Normal 3 20 11 5" xfId="16933"/>
    <cellStyle name="Normal 3 20 11 5 2" xfId="16934"/>
    <cellStyle name="Normal 3 20 11 6" xfId="16935"/>
    <cellStyle name="Normal 3 20 11 6 2" xfId="16936"/>
    <cellStyle name="Normal 3 20 11 7" xfId="16937"/>
    <cellStyle name="Normal 3 20 11 7 2" xfId="16938"/>
    <cellStyle name="Normal 3 20 11 8" xfId="16939"/>
    <cellStyle name="Normal 3 20 11 8 2" xfId="16940"/>
    <cellStyle name="Normal 3 20 11 9" xfId="16941"/>
    <cellStyle name="Normal 3 20 11 9 2" xfId="16942"/>
    <cellStyle name="Normal 3 20 12" xfId="16943"/>
    <cellStyle name="Normal 3 20 12 10" xfId="16944"/>
    <cellStyle name="Normal 3 20 12 10 2" xfId="16945"/>
    <cellStyle name="Normal 3 20 12 11" xfId="16946"/>
    <cellStyle name="Normal 3 20 12 11 2" xfId="16947"/>
    <cellStyle name="Normal 3 20 12 12" xfId="16948"/>
    <cellStyle name="Normal 3 20 12 12 2" xfId="16949"/>
    <cellStyle name="Normal 3 20 12 13" xfId="16950"/>
    <cellStyle name="Normal 3 20 12 13 2" xfId="16951"/>
    <cellStyle name="Normal 3 20 12 14" xfId="16952"/>
    <cellStyle name="Normal 3 20 12 14 2" xfId="16953"/>
    <cellStyle name="Normal 3 20 12 15" xfId="16954"/>
    <cellStyle name="Normal 3 20 12 2" xfId="16955"/>
    <cellStyle name="Normal 3 20 12 2 2" xfId="16956"/>
    <cellStyle name="Normal 3 20 12 3" xfId="16957"/>
    <cellStyle name="Normal 3 20 12 3 2" xfId="16958"/>
    <cellStyle name="Normal 3 20 12 4" xfId="16959"/>
    <cellStyle name="Normal 3 20 12 4 2" xfId="16960"/>
    <cellStyle name="Normal 3 20 12 5" xfId="16961"/>
    <cellStyle name="Normal 3 20 12 5 2" xfId="16962"/>
    <cellStyle name="Normal 3 20 12 6" xfId="16963"/>
    <cellStyle name="Normal 3 20 12 6 2" xfId="16964"/>
    <cellStyle name="Normal 3 20 12 7" xfId="16965"/>
    <cellStyle name="Normal 3 20 12 7 2" xfId="16966"/>
    <cellStyle name="Normal 3 20 12 8" xfId="16967"/>
    <cellStyle name="Normal 3 20 12 8 2" xfId="16968"/>
    <cellStyle name="Normal 3 20 12 9" xfId="16969"/>
    <cellStyle name="Normal 3 20 12 9 2" xfId="16970"/>
    <cellStyle name="Normal 3 20 13" xfId="16971"/>
    <cellStyle name="Normal 3 20 13 10" xfId="16972"/>
    <cellStyle name="Normal 3 20 13 10 2" xfId="16973"/>
    <cellStyle name="Normal 3 20 13 11" xfId="16974"/>
    <cellStyle name="Normal 3 20 13 11 2" xfId="16975"/>
    <cellStyle name="Normal 3 20 13 12" xfId="16976"/>
    <cellStyle name="Normal 3 20 13 12 2" xfId="16977"/>
    <cellStyle name="Normal 3 20 13 13" xfId="16978"/>
    <cellStyle name="Normal 3 20 13 13 2" xfId="16979"/>
    <cellStyle name="Normal 3 20 13 14" xfId="16980"/>
    <cellStyle name="Normal 3 20 13 14 2" xfId="16981"/>
    <cellStyle name="Normal 3 20 13 15" xfId="16982"/>
    <cellStyle name="Normal 3 20 13 2" xfId="16983"/>
    <cellStyle name="Normal 3 20 13 2 2" xfId="16984"/>
    <cellStyle name="Normal 3 20 13 3" xfId="16985"/>
    <cellStyle name="Normal 3 20 13 3 2" xfId="16986"/>
    <cellStyle name="Normal 3 20 13 4" xfId="16987"/>
    <cellStyle name="Normal 3 20 13 4 2" xfId="16988"/>
    <cellStyle name="Normal 3 20 13 5" xfId="16989"/>
    <cellStyle name="Normal 3 20 13 5 2" xfId="16990"/>
    <cellStyle name="Normal 3 20 13 6" xfId="16991"/>
    <cellStyle name="Normal 3 20 13 6 2" xfId="16992"/>
    <cellStyle name="Normal 3 20 13 7" xfId="16993"/>
    <cellStyle name="Normal 3 20 13 7 2" xfId="16994"/>
    <cellStyle name="Normal 3 20 13 8" xfId="16995"/>
    <cellStyle name="Normal 3 20 13 8 2" xfId="16996"/>
    <cellStyle name="Normal 3 20 13 9" xfId="16997"/>
    <cellStyle name="Normal 3 20 13 9 2" xfId="16998"/>
    <cellStyle name="Normal 3 20 14" xfId="16999"/>
    <cellStyle name="Normal 3 20 14 10" xfId="17000"/>
    <cellStyle name="Normal 3 20 14 10 2" xfId="17001"/>
    <cellStyle name="Normal 3 20 14 11" xfId="17002"/>
    <cellStyle name="Normal 3 20 14 11 2" xfId="17003"/>
    <cellStyle name="Normal 3 20 14 12" xfId="17004"/>
    <cellStyle name="Normal 3 20 14 12 2" xfId="17005"/>
    <cellStyle name="Normal 3 20 14 13" xfId="17006"/>
    <cellStyle name="Normal 3 20 14 13 2" xfId="17007"/>
    <cellStyle name="Normal 3 20 14 14" xfId="17008"/>
    <cellStyle name="Normal 3 20 14 14 2" xfId="17009"/>
    <cellStyle name="Normal 3 20 14 15" xfId="17010"/>
    <cellStyle name="Normal 3 20 14 2" xfId="17011"/>
    <cellStyle name="Normal 3 20 14 2 2" xfId="17012"/>
    <cellStyle name="Normal 3 20 14 3" xfId="17013"/>
    <cellStyle name="Normal 3 20 14 3 2" xfId="17014"/>
    <cellStyle name="Normal 3 20 14 4" xfId="17015"/>
    <cellStyle name="Normal 3 20 14 4 2" xfId="17016"/>
    <cellStyle name="Normal 3 20 14 5" xfId="17017"/>
    <cellStyle name="Normal 3 20 14 5 2" xfId="17018"/>
    <cellStyle name="Normal 3 20 14 6" xfId="17019"/>
    <cellStyle name="Normal 3 20 14 6 2" xfId="17020"/>
    <cellStyle name="Normal 3 20 14 7" xfId="17021"/>
    <cellStyle name="Normal 3 20 14 7 2" xfId="17022"/>
    <cellStyle name="Normal 3 20 14 8" xfId="17023"/>
    <cellStyle name="Normal 3 20 14 8 2" xfId="17024"/>
    <cellStyle name="Normal 3 20 14 9" xfId="17025"/>
    <cellStyle name="Normal 3 20 14 9 2" xfId="17026"/>
    <cellStyle name="Normal 3 20 15" xfId="17027"/>
    <cellStyle name="Normal 3 20 15 2" xfId="17028"/>
    <cellStyle name="Normal 3 20 16" xfId="17029"/>
    <cellStyle name="Normal 3 20 16 2" xfId="17030"/>
    <cellStyle name="Normal 3 20 17" xfId="17031"/>
    <cellStyle name="Normal 3 20 17 2" xfId="17032"/>
    <cellStyle name="Normal 3 20 18" xfId="17033"/>
    <cellStyle name="Normal 3 20 18 2" xfId="17034"/>
    <cellStyle name="Normal 3 20 19" xfId="17035"/>
    <cellStyle name="Normal 3 20 19 2" xfId="17036"/>
    <cellStyle name="Normal 3 20 2" xfId="17037"/>
    <cellStyle name="Normal 3 20 20" xfId="17038"/>
    <cellStyle name="Normal 3 20 20 2" xfId="17039"/>
    <cellStyle name="Normal 3 20 21" xfId="17040"/>
    <cellStyle name="Normal 3 20 21 2" xfId="17041"/>
    <cellStyle name="Normal 3 20 22" xfId="17042"/>
    <cellStyle name="Normal 3 20 22 2" xfId="17043"/>
    <cellStyle name="Normal 3 20 23" xfId="17044"/>
    <cellStyle name="Normal 3 20 23 2" xfId="17045"/>
    <cellStyle name="Normal 3 20 24" xfId="17046"/>
    <cellStyle name="Normal 3 20 24 2" xfId="17047"/>
    <cellStyle name="Normal 3 20 25" xfId="17048"/>
    <cellStyle name="Normal 3 20 25 2" xfId="17049"/>
    <cellStyle name="Normal 3 20 26" xfId="17050"/>
    <cellStyle name="Normal 3 20 26 2" xfId="17051"/>
    <cellStyle name="Normal 3 20 27" xfId="17052"/>
    <cellStyle name="Normal 3 20 27 2" xfId="17053"/>
    <cellStyle name="Normal 3 20 28" xfId="17054"/>
    <cellStyle name="Normal 3 20 3" xfId="17055"/>
    <cellStyle name="Normal 3 20 4" xfId="17056"/>
    <cellStyle name="Normal 3 20 5" xfId="17057"/>
    <cellStyle name="Normal 3 20 6" xfId="17058"/>
    <cellStyle name="Normal 3 20 6 10" xfId="17059"/>
    <cellStyle name="Normal 3 20 6 10 2" xfId="17060"/>
    <cellStyle name="Normal 3 20 6 11" xfId="17061"/>
    <cellStyle name="Normal 3 20 6 11 2" xfId="17062"/>
    <cellStyle name="Normal 3 20 6 12" xfId="17063"/>
    <cellStyle name="Normal 3 20 6 12 2" xfId="17064"/>
    <cellStyle name="Normal 3 20 6 13" xfId="17065"/>
    <cellStyle name="Normal 3 20 6 13 2" xfId="17066"/>
    <cellStyle name="Normal 3 20 6 14" xfId="17067"/>
    <cellStyle name="Normal 3 20 6 14 2" xfId="17068"/>
    <cellStyle name="Normal 3 20 6 15" xfId="17069"/>
    <cellStyle name="Normal 3 20 6 15 2" xfId="17070"/>
    <cellStyle name="Normal 3 20 6 16" xfId="17071"/>
    <cellStyle name="Normal 3 20 6 2" xfId="17072"/>
    <cellStyle name="Normal 3 20 6 2 10" xfId="17073"/>
    <cellStyle name="Normal 3 20 6 2 10 2" xfId="17074"/>
    <cellStyle name="Normal 3 20 6 2 11" xfId="17075"/>
    <cellStyle name="Normal 3 20 6 2 11 2" xfId="17076"/>
    <cellStyle name="Normal 3 20 6 2 12" xfId="17077"/>
    <cellStyle name="Normal 3 20 6 2 12 2" xfId="17078"/>
    <cellStyle name="Normal 3 20 6 2 13" xfId="17079"/>
    <cellStyle name="Normal 3 20 6 2 13 2" xfId="17080"/>
    <cellStyle name="Normal 3 20 6 2 14" xfId="17081"/>
    <cellStyle name="Normal 3 20 6 2 14 2" xfId="17082"/>
    <cellStyle name="Normal 3 20 6 2 15" xfId="17083"/>
    <cellStyle name="Normal 3 20 6 2 2" xfId="17084"/>
    <cellStyle name="Normal 3 20 6 2 2 2" xfId="17085"/>
    <cellStyle name="Normal 3 20 6 2 3" xfId="17086"/>
    <cellStyle name="Normal 3 20 6 2 3 2" xfId="17087"/>
    <cellStyle name="Normal 3 20 6 2 4" xfId="17088"/>
    <cellStyle name="Normal 3 20 6 2 4 2" xfId="17089"/>
    <cellStyle name="Normal 3 20 6 2 5" xfId="17090"/>
    <cellStyle name="Normal 3 20 6 2 5 2" xfId="17091"/>
    <cellStyle name="Normal 3 20 6 2 6" xfId="17092"/>
    <cellStyle name="Normal 3 20 6 2 6 2" xfId="17093"/>
    <cellStyle name="Normal 3 20 6 2 7" xfId="17094"/>
    <cellStyle name="Normal 3 20 6 2 7 2" xfId="17095"/>
    <cellStyle name="Normal 3 20 6 2 8" xfId="17096"/>
    <cellStyle name="Normal 3 20 6 2 8 2" xfId="17097"/>
    <cellStyle name="Normal 3 20 6 2 9" xfId="17098"/>
    <cellStyle name="Normal 3 20 6 2 9 2" xfId="17099"/>
    <cellStyle name="Normal 3 20 6 3" xfId="17100"/>
    <cellStyle name="Normal 3 20 6 3 2" xfId="17101"/>
    <cellStyle name="Normal 3 20 6 4" xfId="17102"/>
    <cellStyle name="Normal 3 20 6 4 2" xfId="17103"/>
    <cellStyle name="Normal 3 20 6 5" xfId="17104"/>
    <cellStyle name="Normal 3 20 6 5 2" xfId="17105"/>
    <cellStyle name="Normal 3 20 6 6" xfId="17106"/>
    <cellStyle name="Normal 3 20 6 6 2" xfId="17107"/>
    <cellStyle name="Normal 3 20 6 7" xfId="17108"/>
    <cellStyle name="Normal 3 20 6 7 2" xfId="17109"/>
    <cellStyle name="Normal 3 20 6 8" xfId="17110"/>
    <cellStyle name="Normal 3 20 6 8 2" xfId="17111"/>
    <cellStyle name="Normal 3 20 6 9" xfId="17112"/>
    <cellStyle name="Normal 3 20 6 9 2" xfId="17113"/>
    <cellStyle name="Normal 3 20 7" xfId="17114"/>
    <cellStyle name="Normal 3 20 7 10" xfId="17115"/>
    <cellStyle name="Normal 3 20 7 10 2" xfId="17116"/>
    <cellStyle name="Normal 3 20 7 11" xfId="17117"/>
    <cellStyle name="Normal 3 20 7 11 2" xfId="17118"/>
    <cellStyle name="Normal 3 20 7 12" xfId="17119"/>
    <cellStyle name="Normal 3 20 7 12 2" xfId="17120"/>
    <cellStyle name="Normal 3 20 7 13" xfId="17121"/>
    <cellStyle name="Normal 3 20 7 13 2" xfId="17122"/>
    <cellStyle name="Normal 3 20 7 14" xfId="17123"/>
    <cellStyle name="Normal 3 20 7 14 2" xfId="17124"/>
    <cellStyle name="Normal 3 20 7 15" xfId="17125"/>
    <cellStyle name="Normal 3 20 7 15 2" xfId="17126"/>
    <cellStyle name="Normal 3 20 7 16" xfId="17127"/>
    <cellStyle name="Normal 3 20 7 2" xfId="17128"/>
    <cellStyle name="Normal 3 20 7 2 10" xfId="17129"/>
    <cellStyle name="Normal 3 20 7 2 10 2" xfId="17130"/>
    <cellStyle name="Normal 3 20 7 2 11" xfId="17131"/>
    <cellStyle name="Normal 3 20 7 2 11 2" xfId="17132"/>
    <cellStyle name="Normal 3 20 7 2 12" xfId="17133"/>
    <cellStyle name="Normal 3 20 7 2 12 2" xfId="17134"/>
    <cellStyle name="Normal 3 20 7 2 13" xfId="17135"/>
    <cellStyle name="Normal 3 20 7 2 13 2" xfId="17136"/>
    <cellStyle name="Normal 3 20 7 2 14" xfId="17137"/>
    <cellStyle name="Normal 3 20 7 2 14 2" xfId="17138"/>
    <cellStyle name="Normal 3 20 7 2 15" xfId="17139"/>
    <cellStyle name="Normal 3 20 7 2 2" xfId="17140"/>
    <cellStyle name="Normal 3 20 7 2 2 2" xfId="17141"/>
    <cellStyle name="Normal 3 20 7 2 3" xfId="17142"/>
    <cellStyle name="Normal 3 20 7 2 3 2" xfId="17143"/>
    <cellStyle name="Normal 3 20 7 2 4" xfId="17144"/>
    <cellStyle name="Normal 3 20 7 2 4 2" xfId="17145"/>
    <cellStyle name="Normal 3 20 7 2 5" xfId="17146"/>
    <cellStyle name="Normal 3 20 7 2 5 2" xfId="17147"/>
    <cellStyle name="Normal 3 20 7 2 6" xfId="17148"/>
    <cellStyle name="Normal 3 20 7 2 6 2" xfId="17149"/>
    <cellStyle name="Normal 3 20 7 2 7" xfId="17150"/>
    <cellStyle name="Normal 3 20 7 2 7 2" xfId="17151"/>
    <cellStyle name="Normal 3 20 7 2 8" xfId="17152"/>
    <cellStyle name="Normal 3 20 7 2 8 2" xfId="17153"/>
    <cellStyle name="Normal 3 20 7 2 9" xfId="17154"/>
    <cellStyle name="Normal 3 20 7 2 9 2" xfId="17155"/>
    <cellStyle name="Normal 3 20 7 3" xfId="17156"/>
    <cellStyle name="Normal 3 20 7 3 2" xfId="17157"/>
    <cellStyle name="Normal 3 20 7 4" xfId="17158"/>
    <cellStyle name="Normal 3 20 7 4 2" xfId="17159"/>
    <cellStyle name="Normal 3 20 7 5" xfId="17160"/>
    <cellStyle name="Normal 3 20 7 5 2" xfId="17161"/>
    <cellStyle name="Normal 3 20 7 6" xfId="17162"/>
    <cellStyle name="Normal 3 20 7 6 2" xfId="17163"/>
    <cellStyle name="Normal 3 20 7 7" xfId="17164"/>
    <cellStyle name="Normal 3 20 7 7 2" xfId="17165"/>
    <cellStyle name="Normal 3 20 7 8" xfId="17166"/>
    <cellStyle name="Normal 3 20 7 8 2" xfId="17167"/>
    <cellStyle name="Normal 3 20 7 9" xfId="17168"/>
    <cellStyle name="Normal 3 20 7 9 2" xfId="17169"/>
    <cellStyle name="Normal 3 20 8" xfId="17170"/>
    <cellStyle name="Normal 3 20 8 10" xfId="17171"/>
    <cellStyle name="Normal 3 20 8 10 2" xfId="17172"/>
    <cellStyle name="Normal 3 20 8 11" xfId="17173"/>
    <cellStyle name="Normal 3 20 8 11 2" xfId="17174"/>
    <cellStyle name="Normal 3 20 8 12" xfId="17175"/>
    <cellStyle name="Normal 3 20 8 12 2" xfId="17176"/>
    <cellStyle name="Normal 3 20 8 13" xfId="17177"/>
    <cellStyle name="Normal 3 20 8 13 2" xfId="17178"/>
    <cellStyle name="Normal 3 20 8 14" xfId="17179"/>
    <cellStyle name="Normal 3 20 8 14 2" xfId="17180"/>
    <cellStyle name="Normal 3 20 8 15" xfId="17181"/>
    <cellStyle name="Normal 3 20 8 15 2" xfId="17182"/>
    <cellStyle name="Normal 3 20 8 16" xfId="17183"/>
    <cellStyle name="Normal 3 20 8 2" xfId="17184"/>
    <cellStyle name="Normal 3 20 8 2 10" xfId="17185"/>
    <cellStyle name="Normal 3 20 8 2 10 2" xfId="17186"/>
    <cellStyle name="Normal 3 20 8 2 11" xfId="17187"/>
    <cellStyle name="Normal 3 20 8 2 11 2" xfId="17188"/>
    <cellStyle name="Normal 3 20 8 2 12" xfId="17189"/>
    <cellStyle name="Normal 3 20 8 2 12 2" xfId="17190"/>
    <cellStyle name="Normal 3 20 8 2 13" xfId="17191"/>
    <cellStyle name="Normal 3 20 8 2 13 2" xfId="17192"/>
    <cellStyle name="Normal 3 20 8 2 14" xfId="17193"/>
    <cellStyle name="Normal 3 20 8 2 14 2" xfId="17194"/>
    <cellStyle name="Normal 3 20 8 2 15" xfId="17195"/>
    <cellStyle name="Normal 3 20 8 2 2" xfId="17196"/>
    <cellStyle name="Normal 3 20 8 2 2 2" xfId="17197"/>
    <cellStyle name="Normal 3 20 8 2 3" xfId="17198"/>
    <cellStyle name="Normal 3 20 8 2 3 2" xfId="17199"/>
    <cellStyle name="Normal 3 20 8 2 4" xfId="17200"/>
    <cellStyle name="Normal 3 20 8 2 4 2" xfId="17201"/>
    <cellStyle name="Normal 3 20 8 2 5" xfId="17202"/>
    <cellStyle name="Normal 3 20 8 2 5 2" xfId="17203"/>
    <cellStyle name="Normal 3 20 8 2 6" xfId="17204"/>
    <cellStyle name="Normal 3 20 8 2 6 2" xfId="17205"/>
    <cellStyle name="Normal 3 20 8 2 7" xfId="17206"/>
    <cellStyle name="Normal 3 20 8 2 7 2" xfId="17207"/>
    <cellStyle name="Normal 3 20 8 2 8" xfId="17208"/>
    <cellStyle name="Normal 3 20 8 2 8 2" xfId="17209"/>
    <cellStyle name="Normal 3 20 8 2 9" xfId="17210"/>
    <cellStyle name="Normal 3 20 8 2 9 2" xfId="17211"/>
    <cellStyle name="Normal 3 20 8 3" xfId="17212"/>
    <cellStyle name="Normal 3 20 8 3 2" xfId="17213"/>
    <cellStyle name="Normal 3 20 8 4" xfId="17214"/>
    <cellStyle name="Normal 3 20 8 4 2" xfId="17215"/>
    <cellStyle name="Normal 3 20 8 5" xfId="17216"/>
    <cellStyle name="Normal 3 20 8 5 2" xfId="17217"/>
    <cellStyle name="Normal 3 20 8 6" xfId="17218"/>
    <cellStyle name="Normal 3 20 8 6 2" xfId="17219"/>
    <cellStyle name="Normal 3 20 8 7" xfId="17220"/>
    <cellStyle name="Normal 3 20 8 7 2" xfId="17221"/>
    <cellStyle name="Normal 3 20 8 8" xfId="17222"/>
    <cellStyle name="Normal 3 20 8 8 2" xfId="17223"/>
    <cellStyle name="Normal 3 20 8 9" xfId="17224"/>
    <cellStyle name="Normal 3 20 8 9 2" xfId="17225"/>
    <cellStyle name="Normal 3 20 9" xfId="17226"/>
    <cellStyle name="Normal 3 20 9 10" xfId="17227"/>
    <cellStyle name="Normal 3 20 9 10 2" xfId="17228"/>
    <cellStyle name="Normal 3 20 9 11" xfId="17229"/>
    <cellStyle name="Normal 3 20 9 11 2" xfId="17230"/>
    <cellStyle name="Normal 3 20 9 12" xfId="17231"/>
    <cellStyle name="Normal 3 20 9 12 2" xfId="17232"/>
    <cellStyle name="Normal 3 20 9 13" xfId="17233"/>
    <cellStyle name="Normal 3 20 9 13 2" xfId="17234"/>
    <cellStyle name="Normal 3 20 9 14" xfId="17235"/>
    <cellStyle name="Normal 3 20 9 14 2" xfId="17236"/>
    <cellStyle name="Normal 3 20 9 15" xfId="17237"/>
    <cellStyle name="Normal 3 20 9 2" xfId="17238"/>
    <cellStyle name="Normal 3 20 9 2 2" xfId="17239"/>
    <cellStyle name="Normal 3 20 9 3" xfId="17240"/>
    <cellStyle name="Normal 3 20 9 3 2" xfId="17241"/>
    <cellStyle name="Normal 3 20 9 4" xfId="17242"/>
    <cellStyle name="Normal 3 20 9 4 2" xfId="17243"/>
    <cellStyle name="Normal 3 20 9 5" xfId="17244"/>
    <cellStyle name="Normal 3 20 9 5 2" xfId="17245"/>
    <cellStyle name="Normal 3 20 9 6" xfId="17246"/>
    <cellStyle name="Normal 3 20 9 6 2" xfId="17247"/>
    <cellStyle name="Normal 3 20 9 7" xfId="17248"/>
    <cellStyle name="Normal 3 20 9 7 2" xfId="17249"/>
    <cellStyle name="Normal 3 20 9 8" xfId="17250"/>
    <cellStyle name="Normal 3 20 9 8 2" xfId="17251"/>
    <cellStyle name="Normal 3 20 9 9" xfId="17252"/>
    <cellStyle name="Normal 3 20 9 9 2" xfId="17253"/>
    <cellStyle name="Normal 3 21" xfId="17254"/>
    <cellStyle name="Normal 3 21 10" xfId="17255"/>
    <cellStyle name="Normal 3 21 10 10" xfId="17256"/>
    <cellStyle name="Normal 3 21 10 10 2" xfId="17257"/>
    <cellStyle name="Normal 3 21 10 11" xfId="17258"/>
    <cellStyle name="Normal 3 21 10 11 2" xfId="17259"/>
    <cellStyle name="Normal 3 21 10 12" xfId="17260"/>
    <cellStyle name="Normal 3 21 10 12 2" xfId="17261"/>
    <cellStyle name="Normal 3 21 10 13" xfId="17262"/>
    <cellStyle name="Normal 3 21 10 13 2" xfId="17263"/>
    <cellStyle name="Normal 3 21 10 14" xfId="17264"/>
    <cellStyle name="Normal 3 21 10 14 2" xfId="17265"/>
    <cellStyle name="Normal 3 21 10 15" xfId="17266"/>
    <cellStyle name="Normal 3 21 10 2" xfId="17267"/>
    <cellStyle name="Normal 3 21 10 2 2" xfId="17268"/>
    <cellStyle name="Normal 3 21 10 3" xfId="17269"/>
    <cellStyle name="Normal 3 21 10 3 2" xfId="17270"/>
    <cellStyle name="Normal 3 21 10 4" xfId="17271"/>
    <cellStyle name="Normal 3 21 10 4 2" xfId="17272"/>
    <cellStyle name="Normal 3 21 10 5" xfId="17273"/>
    <cellStyle name="Normal 3 21 10 5 2" xfId="17274"/>
    <cellStyle name="Normal 3 21 10 6" xfId="17275"/>
    <cellStyle name="Normal 3 21 10 6 2" xfId="17276"/>
    <cellStyle name="Normal 3 21 10 7" xfId="17277"/>
    <cellStyle name="Normal 3 21 10 7 2" xfId="17278"/>
    <cellStyle name="Normal 3 21 10 8" xfId="17279"/>
    <cellStyle name="Normal 3 21 10 8 2" xfId="17280"/>
    <cellStyle name="Normal 3 21 10 9" xfId="17281"/>
    <cellStyle name="Normal 3 21 10 9 2" xfId="17282"/>
    <cellStyle name="Normal 3 21 11" xfId="17283"/>
    <cellStyle name="Normal 3 21 11 10" xfId="17284"/>
    <cellStyle name="Normal 3 21 11 10 2" xfId="17285"/>
    <cellStyle name="Normal 3 21 11 11" xfId="17286"/>
    <cellStyle name="Normal 3 21 11 11 2" xfId="17287"/>
    <cellStyle name="Normal 3 21 11 12" xfId="17288"/>
    <cellStyle name="Normal 3 21 11 12 2" xfId="17289"/>
    <cellStyle name="Normal 3 21 11 13" xfId="17290"/>
    <cellStyle name="Normal 3 21 11 13 2" xfId="17291"/>
    <cellStyle name="Normal 3 21 11 14" xfId="17292"/>
    <cellStyle name="Normal 3 21 11 14 2" xfId="17293"/>
    <cellStyle name="Normal 3 21 11 15" xfId="17294"/>
    <cellStyle name="Normal 3 21 11 2" xfId="17295"/>
    <cellStyle name="Normal 3 21 11 2 2" xfId="17296"/>
    <cellStyle name="Normal 3 21 11 3" xfId="17297"/>
    <cellStyle name="Normal 3 21 11 3 2" xfId="17298"/>
    <cellStyle name="Normal 3 21 11 4" xfId="17299"/>
    <cellStyle name="Normal 3 21 11 4 2" xfId="17300"/>
    <cellStyle name="Normal 3 21 11 5" xfId="17301"/>
    <cellStyle name="Normal 3 21 11 5 2" xfId="17302"/>
    <cellStyle name="Normal 3 21 11 6" xfId="17303"/>
    <cellStyle name="Normal 3 21 11 6 2" xfId="17304"/>
    <cellStyle name="Normal 3 21 11 7" xfId="17305"/>
    <cellStyle name="Normal 3 21 11 7 2" xfId="17306"/>
    <cellStyle name="Normal 3 21 11 8" xfId="17307"/>
    <cellStyle name="Normal 3 21 11 8 2" xfId="17308"/>
    <cellStyle name="Normal 3 21 11 9" xfId="17309"/>
    <cellStyle name="Normal 3 21 11 9 2" xfId="17310"/>
    <cellStyle name="Normal 3 21 12" xfId="17311"/>
    <cellStyle name="Normal 3 21 12 10" xfId="17312"/>
    <cellStyle name="Normal 3 21 12 10 2" xfId="17313"/>
    <cellStyle name="Normal 3 21 12 11" xfId="17314"/>
    <cellStyle name="Normal 3 21 12 11 2" xfId="17315"/>
    <cellStyle name="Normal 3 21 12 12" xfId="17316"/>
    <cellStyle name="Normal 3 21 12 12 2" xfId="17317"/>
    <cellStyle name="Normal 3 21 12 13" xfId="17318"/>
    <cellStyle name="Normal 3 21 12 13 2" xfId="17319"/>
    <cellStyle name="Normal 3 21 12 14" xfId="17320"/>
    <cellStyle name="Normal 3 21 12 14 2" xfId="17321"/>
    <cellStyle name="Normal 3 21 12 15" xfId="17322"/>
    <cellStyle name="Normal 3 21 12 2" xfId="17323"/>
    <cellStyle name="Normal 3 21 12 2 2" xfId="17324"/>
    <cellStyle name="Normal 3 21 12 3" xfId="17325"/>
    <cellStyle name="Normal 3 21 12 3 2" xfId="17326"/>
    <cellStyle name="Normal 3 21 12 4" xfId="17327"/>
    <cellStyle name="Normal 3 21 12 4 2" xfId="17328"/>
    <cellStyle name="Normal 3 21 12 5" xfId="17329"/>
    <cellStyle name="Normal 3 21 12 5 2" xfId="17330"/>
    <cellStyle name="Normal 3 21 12 6" xfId="17331"/>
    <cellStyle name="Normal 3 21 12 6 2" xfId="17332"/>
    <cellStyle name="Normal 3 21 12 7" xfId="17333"/>
    <cellStyle name="Normal 3 21 12 7 2" xfId="17334"/>
    <cellStyle name="Normal 3 21 12 8" xfId="17335"/>
    <cellStyle name="Normal 3 21 12 8 2" xfId="17336"/>
    <cellStyle name="Normal 3 21 12 9" xfId="17337"/>
    <cellStyle name="Normal 3 21 12 9 2" xfId="17338"/>
    <cellStyle name="Normal 3 21 13" xfId="17339"/>
    <cellStyle name="Normal 3 21 13 10" xfId="17340"/>
    <cellStyle name="Normal 3 21 13 10 2" xfId="17341"/>
    <cellStyle name="Normal 3 21 13 11" xfId="17342"/>
    <cellStyle name="Normal 3 21 13 11 2" xfId="17343"/>
    <cellStyle name="Normal 3 21 13 12" xfId="17344"/>
    <cellStyle name="Normal 3 21 13 12 2" xfId="17345"/>
    <cellStyle name="Normal 3 21 13 13" xfId="17346"/>
    <cellStyle name="Normal 3 21 13 13 2" xfId="17347"/>
    <cellStyle name="Normal 3 21 13 14" xfId="17348"/>
    <cellStyle name="Normal 3 21 13 14 2" xfId="17349"/>
    <cellStyle name="Normal 3 21 13 15" xfId="17350"/>
    <cellStyle name="Normal 3 21 13 2" xfId="17351"/>
    <cellStyle name="Normal 3 21 13 2 2" xfId="17352"/>
    <cellStyle name="Normal 3 21 13 3" xfId="17353"/>
    <cellStyle name="Normal 3 21 13 3 2" xfId="17354"/>
    <cellStyle name="Normal 3 21 13 4" xfId="17355"/>
    <cellStyle name="Normal 3 21 13 4 2" xfId="17356"/>
    <cellStyle name="Normal 3 21 13 5" xfId="17357"/>
    <cellStyle name="Normal 3 21 13 5 2" xfId="17358"/>
    <cellStyle name="Normal 3 21 13 6" xfId="17359"/>
    <cellStyle name="Normal 3 21 13 6 2" xfId="17360"/>
    <cellStyle name="Normal 3 21 13 7" xfId="17361"/>
    <cellStyle name="Normal 3 21 13 7 2" xfId="17362"/>
    <cellStyle name="Normal 3 21 13 8" xfId="17363"/>
    <cellStyle name="Normal 3 21 13 8 2" xfId="17364"/>
    <cellStyle name="Normal 3 21 13 9" xfId="17365"/>
    <cellStyle name="Normal 3 21 13 9 2" xfId="17366"/>
    <cellStyle name="Normal 3 21 14" xfId="17367"/>
    <cellStyle name="Normal 3 21 14 10" xfId="17368"/>
    <cellStyle name="Normal 3 21 14 10 2" xfId="17369"/>
    <cellStyle name="Normal 3 21 14 11" xfId="17370"/>
    <cellStyle name="Normal 3 21 14 11 2" xfId="17371"/>
    <cellStyle name="Normal 3 21 14 12" xfId="17372"/>
    <cellStyle name="Normal 3 21 14 12 2" xfId="17373"/>
    <cellStyle name="Normal 3 21 14 13" xfId="17374"/>
    <cellStyle name="Normal 3 21 14 13 2" xfId="17375"/>
    <cellStyle name="Normal 3 21 14 14" xfId="17376"/>
    <cellStyle name="Normal 3 21 14 14 2" xfId="17377"/>
    <cellStyle name="Normal 3 21 14 15" xfId="17378"/>
    <cellStyle name="Normal 3 21 14 2" xfId="17379"/>
    <cellStyle name="Normal 3 21 14 2 2" xfId="17380"/>
    <cellStyle name="Normal 3 21 14 3" xfId="17381"/>
    <cellStyle name="Normal 3 21 14 3 2" xfId="17382"/>
    <cellStyle name="Normal 3 21 14 4" xfId="17383"/>
    <cellStyle name="Normal 3 21 14 4 2" xfId="17384"/>
    <cellStyle name="Normal 3 21 14 5" xfId="17385"/>
    <cellStyle name="Normal 3 21 14 5 2" xfId="17386"/>
    <cellStyle name="Normal 3 21 14 6" xfId="17387"/>
    <cellStyle name="Normal 3 21 14 6 2" xfId="17388"/>
    <cellStyle name="Normal 3 21 14 7" xfId="17389"/>
    <cellStyle name="Normal 3 21 14 7 2" xfId="17390"/>
    <cellStyle name="Normal 3 21 14 8" xfId="17391"/>
    <cellStyle name="Normal 3 21 14 8 2" xfId="17392"/>
    <cellStyle name="Normal 3 21 14 9" xfId="17393"/>
    <cellStyle name="Normal 3 21 14 9 2" xfId="17394"/>
    <cellStyle name="Normal 3 21 15" xfId="17395"/>
    <cellStyle name="Normal 3 21 15 2" xfId="17396"/>
    <cellStyle name="Normal 3 21 16" xfId="17397"/>
    <cellStyle name="Normal 3 21 16 2" xfId="17398"/>
    <cellStyle name="Normal 3 21 17" xfId="17399"/>
    <cellStyle name="Normal 3 21 17 2" xfId="17400"/>
    <cellStyle name="Normal 3 21 18" xfId="17401"/>
    <cellStyle name="Normal 3 21 18 2" xfId="17402"/>
    <cellStyle name="Normal 3 21 19" xfId="17403"/>
    <cellStyle name="Normal 3 21 19 2" xfId="17404"/>
    <cellStyle name="Normal 3 21 2" xfId="17405"/>
    <cellStyle name="Normal 3 21 20" xfId="17406"/>
    <cellStyle name="Normal 3 21 20 2" xfId="17407"/>
    <cellStyle name="Normal 3 21 21" xfId="17408"/>
    <cellStyle name="Normal 3 21 21 2" xfId="17409"/>
    <cellStyle name="Normal 3 21 22" xfId="17410"/>
    <cellStyle name="Normal 3 21 22 2" xfId="17411"/>
    <cellStyle name="Normal 3 21 23" xfId="17412"/>
    <cellStyle name="Normal 3 21 23 2" xfId="17413"/>
    <cellStyle name="Normal 3 21 24" xfId="17414"/>
    <cellStyle name="Normal 3 21 24 2" xfId="17415"/>
    <cellStyle name="Normal 3 21 25" xfId="17416"/>
    <cellStyle name="Normal 3 21 25 2" xfId="17417"/>
    <cellStyle name="Normal 3 21 26" xfId="17418"/>
    <cellStyle name="Normal 3 21 26 2" xfId="17419"/>
    <cellStyle name="Normal 3 21 27" xfId="17420"/>
    <cellStyle name="Normal 3 21 27 2" xfId="17421"/>
    <cellStyle name="Normal 3 21 28" xfId="17422"/>
    <cellStyle name="Normal 3 21 3" xfId="17423"/>
    <cellStyle name="Normal 3 21 4" xfId="17424"/>
    <cellStyle name="Normal 3 21 5" xfId="17425"/>
    <cellStyle name="Normal 3 21 6" xfId="17426"/>
    <cellStyle name="Normal 3 21 6 10" xfId="17427"/>
    <cellStyle name="Normal 3 21 6 10 2" xfId="17428"/>
    <cellStyle name="Normal 3 21 6 11" xfId="17429"/>
    <cellStyle name="Normal 3 21 6 11 2" xfId="17430"/>
    <cellStyle name="Normal 3 21 6 12" xfId="17431"/>
    <cellStyle name="Normal 3 21 6 12 2" xfId="17432"/>
    <cellStyle name="Normal 3 21 6 13" xfId="17433"/>
    <cellStyle name="Normal 3 21 6 13 2" xfId="17434"/>
    <cellStyle name="Normal 3 21 6 14" xfId="17435"/>
    <cellStyle name="Normal 3 21 6 14 2" xfId="17436"/>
    <cellStyle name="Normal 3 21 6 15" xfId="17437"/>
    <cellStyle name="Normal 3 21 6 15 2" xfId="17438"/>
    <cellStyle name="Normal 3 21 6 16" xfId="17439"/>
    <cellStyle name="Normal 3 21 6 2" xfId="17440"/>
    <cellStyle name="Normal 3 21 6 2 10" xfId="17441"/>
    <cellStyle name="Normal 3 21 6 2 10 2" xfId="17442"/>
    <cellStyle name="Normal 3 21 6 2 11" xfId="17443"/>
    <cellStyle name="Normal 3 21 6 2 11 2" xfId="17444"/>
    <cellStyle name="Normal 3 21 6 2 12" xfId="17445"/>
    <cellStyle name="Normal 3 21 6 2 12 2" xfId="17446"/>
    <cellStyle name="Normal 3 21 6 2 13" xfId="17447"/>
    <cellStyle name="Normal 3 21 6 2 13 2" xfId="17448"/>
    <cellStyle name="Normal 3 21 6 2 14" xfId="17449"/>
    <cellStyle name="Normal 3 21 6 2 14 2" xfId="17450"/>
    <cellStyle name="Normal 3 21 6 2 15" xfId="17451"/>
    <cellStyle name="Normal 3 21 6 2 2" xfId="17452"/>
    <cellStyle name="Normal 3 21 6 2 2 2" xfId="17453"/>
    <cellStyle name="Normal 3 21 6 2 3" xfId="17454"/>
    <cellStyle name="Normal 3 21 6 2 3 2" xfId="17455"/>
    <cellStyle name="Normal 3 21 6 2 4" xfId="17456"/>
    <cellStyle name="Normal 3 21 6 2 4 2" xfId="17457"/>
    <cellStyle name="Normal 3 21 6 2 5" xfId="17458"/>
    <cellStyle name="Normal 3 21 6 2 5 2" xfId="17459"/>
    <cellStyle name="Normal 3 21 6 2 6" xfId="17460"/>
    <cellStyle name="Normal 3 21 6 2 6 2" xfId="17461"/>
    <cellStyle name="Normal 3 21 6 2 7" xfId="17462"/>
    <cellStyle name="Normal 3 21 6 2 7 2" xfId="17463"/>
    <cellStyle name="Normal 3 21 6 2 8" xfId="17464"/>
    <cellStyle name="Normal 3 21 6 2 8 2" xfId="17465"/>
    <cellStyle name="Normal 3 21 6 2 9" xfId="17466"/>
    <cellStyle name="Normal 3 21 6 2 9 2" xfId="17467"/>
    <cellStyle name="Normal 3 21 6 3" xfId="17468"/>
    <cellStyle name="Normal 3 21 6 3 2" xfId="17469"/>
    <cellStyle name="Normal 3 21 6 4" xfId="17470"/>
    <cellStyle name="Normal 3 21 6 4 2" xfId="17471"/>
    <cellStyle name="Normal 3 21 6 5" xfId="17472"/>
    <cellStyle name="Normal 3 21 6 5 2" xfId="17473"/>
    <cellStyle name="Normal 3 21 6 6" xfId="17474"/>
    <cellStyle name="Normal 3 21 6 6 2" xfId="17475"/>
    <cellStyle name="Normal 3 21 6 7" xfId="17476"/>
    <cellStyle name="Normal 3 21 6 7 2" xfId="17477"/>
    <cellStyle name="Normal 3 21 6 8" xfId="17478"/>
    <cellStyle name="Normal 3 21 6 8 2" xfId="17479"/>
    <cellStyle name="Normal 3 21 6 9" xfId="17480"/>
    <cellStyle name="Normal 3 21 6 9 2" xfId="17481"/>
    <cellStyle name="Normal 3 21 7" xfId="17482"/>
    <cellStyle name="Normal 3 21 7 10" xfId="17483"/>
    <cellStyle name="Normal 3 21 7 10 2" xfId="17484"/>
    <cellStyle name="Normal 3 21 7 11" xfId="17485"/>
    <cellStyle name="Normal 3 21 7 11 2" xfId="17486"/>
    <cellStyle name="Normal 3 21 7 12" xfId="17487"/>
    <cellStyle name="Normal 3 21 7 12 2" xfId="17488"/>
    <cellStyle name="Normal 3 21 7 13" xfId="17489"/>
    <cellStyle name="Normal 3 21 7 13 2" xfId="17490"/>
    <cellStyle name="Normal 3 21 7 14" xfId="17491"/>
    <cellStyle name="Normal 3 21 7 14 2" xfId="17492"/>
    <cellStyle name="Normal 3 21 7 15" xfId="17493"/>
    <cellStyle name="Normal 3 21 7 15 2" xfId="17494"/>
    <cellStyle name="Normal 3 21 7 16" xfId="17495"/>
    <cellStyle name="Normal 3 21 7 2" xfId="17496"/>
    <cellStyle name="Normal 3 21 7 2 10" xfId="17497"/>
    <cellStyle name="Normal 3 21 7 2 10 2" xfId="17498"/>
    <cellStyle name="Normal 3 21 7 2 11" xfId="17499"/>
    <cellStyle name="Normal 3 21 7 2 11 2" xfId="17500"/>
    <cellStyle name="Normal 3 21 7 2 12" xfId="17501"/>
    <cellStyle name="Normal 3 21 7 2 12 2" xfId="17502"/>
    <cellStyle name="Normal 3 21 7 2 13" xfId="17503"/>
    <cellStyle name="Normal 3 21 7 2 13 2" xfId="17504"/>
    <cellStyle name="Normal 3 21 7 2 14" xfId="17505"/>
    <cellStyle name="Normal 3 21 7 2 14 2" xfId="17506"/>
    <cellStyle name="Normal 3 21 7 2 15" xfId="17507"/>
    <cellStyle name="Normal 3 21 7 2 2" xfId="17508"/>
    <cellStyle name="Normal 3 21 7 2 2 2" xfId="17509"/>
    <cellStyle name="Normal 3 21 7 2 3" xfId="17510"/>
    <cellStyle name="Normal 3 21 7 2 3 2" xfId="17511"/>
    <cellStyle name="Normal 3 21 7 2 4" xfId="17512"/>
    <cellStyle name="Normal 3 21 7 2 4 2" xfId="17513"/>
    <cellStyle name="Normal 3 21 7 2 5" xfId="17514"/>
    <cellStyle name="Normal 3 21 7 2 5 2" xfId="17515"/>
    <cellStyle name="Normal 3 21 7 2 6" xfId="17516"/>
    <cellStyle name="Normal 3 21 7 2 6 2" xfId="17517"/>
    <cellStyle name="Normal 3 21 7 2 7" xfId="17518"/>
    <cellStyle name="Normal 3 21 7 2 7 2" xfId="17519"/>
    <cellStyle name="Normal 3 21 7 2 8" xfId="17520"/>
    <cellStyle name="Normal 3 21 7 2 8 2" xfId="17521"/>
    <cellStyle name="Normal 3 21 7 2 9" xfId="17522"/>
    <cellStyle name="Normal 3 21 7 2 9 2" xfId="17523"/>
    <cellStyle name="Normal 3 21 7 3" xfId="17524"/>
    <cellStyle name="Normal 3 21 7 3 2" xfId="17525"/>
    <cellStyle name="Normal 3 21 7 4" xfId="17526"/>
    <cellStyle name="Normal 3 21 7 4 2" xfId="17527"/>
    <cellStyle name="Normal 3 21 7 5" xfId="17528"/>
    <cellStyle name="Normal 3 21 7 5 2" xfId="17529"/>
    <cellStyle name="Normal 3 21 7 6" xfId="17530"/>
    <cellStyle name="Normal 3 21 7 6 2" xfId="17531"/>
    <cellStyle name="Normal 3 21 7 7" xfId="17532"/>
    <cellStyle name="Normal 3 21 7 7 2" xfId="17533"/>
    <cellStyle name="Normal 3 21 7 8" xfId="17534"/>
    <cellStyle name="Normal 3 21 7 8 2" xfId="17535"/>
    <cellStyle name="Normal 3 21 7 9" xfId="17536"/>
    <cellStyle name="Normal 3 21 7 9 2" xfId="17537"/>
    <cellStyle name="Normal 3 21 8" xfId="17538"/>
    <cellStyle name="Normal 3 21 8 10" xfId="17539"/>
    <cellStyle name="Normal 3 21 8 10 2" xfId="17540"/>
    <cellStyle name="Normal 3 21 8 11" xfId="17541"/>
    <cellStyle name="Normal 3 21 8 11 2" xfId="17542"/>
    <cellStyle name="Normal 3 21 8 12" xfId="17543"/>
    <cellStyle name="Normal 3 21 8 12 2" xfId="17544"/>
    <cellStyle name="Normal 3 21 8 13" xfId="17545"/>
    <cellStyle name="Normal 3 21 8 13 2" xfId="17546"/>
    <cellStyle name="Normal 3 21 8 14" xfId="17547"/>
    <cellStyle name="Normal 3 21 8 14 2" xfId="17548"/>
    <cellStyle name="Normal 3 21 8 15" xfId="17549"/>
    <cellStyle name="Normal 3 21 8 15 2" xfId="17550"/>
    <cellStyle name="Normal 3 21 8 16" xfId="17551"/>
    <cellStyle name="Normal 3 21 8 2" xfId="17552"/>
    <cellStyle name="Normal 3 21 8 2 10" xfId="17553"/>
    <cellStyle name="Normal 3 21 8 2 10 2" xfId="17554"/>
    <cellStyle name="Normal 3 21 8 2 11" xfId="17555"/>
    <cellStyle name="Normal 3 21 8 2 11 2" xfId="17556"/>
    <cellStyle name="Normal 3 21 8 2 12" xfId="17557"/>
    <cellStyle name="Normal 3 21 8 2 12 2" xfId="17558"/>
    <cellStyle name="Normal 3 21 8 2 13" xfId="17559"/>
    <cellStyle name="Normal 3 21 8 2 13 2" xfId="17560"/>
    <cellStyle name="Normal 3 21 8 2 14" xfId="17561"/>
    <cellStyle name="Normal 3 21 8 2 14 2" xfId="17562"/>
    <cellStyle name="Normal 3 21 8 2 15" xfId="17563"/>
    <cellStyle name="Normal 3 21 8 2 2" xfId="17564"/>
    <cellStyle name="Normal 3 21 8 2 2 2" xfId="17565"/>
    <cellStyle name="Normal 3 21 8 2 3" xfId="17566"/>
    <cellStyle name="Normal 3 21 8 2 3 2" xfId="17567"/>
    <cellStyle name="Normal 3 21 8 2 4" xfId="17568"/>
    <cellStyle name="Normal 3 21 8 2 4 2" xfId="17569"/>
    <cellStyle name="Normal 3 21 8 2 5" xfId="17570"/>
    <cellStyle name="Normal 3 21 8 2 5 2" xfId="17571"/>
    <cellStyle name="Normal 3 21 8 2 6" xfId="17572"/>
    <cellStyle name="Normal 3 21 8 2 6 2" xfId="17573"/>
    <cellStyle name="Normal 3 21 8 2 7" xfId="17574"/>
    <cellStyle name="Normal 3 21 8 2 7 2" xfId="17575"/>
    <cellStyle name="Normal 3 21 8 2 8" xfId="17576"/>
    <cellStyle name="Normal 3 21 8 2 8 2" xfId="17577"/>
    <cellStyle name="Normal 3 21 8 2 9" xfId="17578"/>
    <cellStyle name="Normal 3 21 8 2 9 2" xfId="17579"/>
    <cellStyle name="Normal 3 21 8 3" xfId="17580"/>
    <cellStyle name="Normal 3 21 8 3 2" xfId="17581"/>
    <cellStyle name="Normal 3 21 8 4" xfId="17582"/>
    <cellStyle name="Normal 3 21 8 4 2" xfId="17583"/>
    <cellStyle name="Normal 3 21 8 5" xfId="17584"/>
    <cellStyle name="Normal 3 21 8 5 2" xfId="17585"/>
    <cellStyle name="Normal 3 21 8 6" xfId="17586"/>
    <cellStyle name="Normal 3 21 8 6 2" xfId="17587"/>
    <cellStyle name="Normal 3 21 8 7" xfId="17588"/>
    <cellStyle name="Normal 3 21 8 7 2" xfId="17589"/>
    <cellStyle name="Normal 3 21 8 8" xfId="17590"/>
    <cellStyle name="Normal 3 21 8 8 2" xfId="17591"/>
    <cellStyle name="Normal 3 21 8 9" xfId="17592"/>
    <cellStyle name="Normal 3 21 8 9 2" xfId="17593"/>
    <cellStyle name="Normal 3 21 9" xfId="17594"/>
    <cellStyle name="Normal 3 21 9 10" xfId="17595"/>
    <cellStyle name="Normal 3 21 9 10 2" xfId="17596"/>
    <cellStyle name="Normal 3 21 9 11" xfId="17597"/>
    <cellStyle name="Normal 3 21 9 11 2" xfId="17598"/>
    <cellStyle name="Normal 3 21 9 12" xfId="17599"/>
    <cellStyle name="Normal 3 21 9 12 2" xfId="17600"/>
    <cellStyle name="Normal 3 21 9 13" xfId="17601"/>
    <cellStyle name="Normal 3 21 9 13 2" xfId="17602"/>
    <cellStyle name="Normal 3 21 9 14" xfId="17603"/>
    <cellStyle name="Normal 3 21 9 14 2" xfId="17604"/>
    <cellStyle name="Normal 3 21 9 15" xfId="17605"/>
    <cellStyle name="Normal 3 21 9 2" xfId="17606"/>
    <cellStyle name="Normal 3 21 9 2 2" xfId="17607"/>
    <cellStyle name="Normal 3 21 9 3" xfId="17608"/>
    <cellStyle name="Normal 3 21 9 3 2" xfId="17609"/>
    <cellStyle name="Normal 3 21 9 4" xfId="17610"/>
    <cellStyle name="Normal 3 21 9 4 2" xfId="17611"/>
    <cellStyle name="Normal 3 21 9 5" xfId="17612"/>
    <cellStyle name="Normal 3 21 9 5 2" xfId="17613"/>
    <cellStyle name="Normal 3 21 9 6" xfId="17614"/>
    <cellStyle name="Normal 3 21 9 6 2" xfId="17615"/>
    <cellStyle name="Normal 3 21 9 7" xfId="17616"/>
    <cellStyle name="Normal 3 21 9 7 2" xfId="17617"/>
    <cellStyle name="Normal 3 21 9 8" xfId="17618"/>
    <cellStyle name="Normal 3 21 9 8 2" xfId="17619"/>
    <cellStyle name="Normal 3 21 9 9" xfId="17620"/>
    <cellStyle name="Normal 3 21 9 9 2" xfId="17621"/>
    <cellStyle name="Normal 3 22" xfId="17622"/>
    <cellStyle name="Normal 3 22 10" xfId="17623"/>
    <cellStyle name="Normal 3 22 10 10" xfId="17624"/>
    <cellStyle name="Normal 3 22 10 10 2" xfId="17625"/>
    <cellStyle name="Normal 3 22 10 11" xfId="17626"/>
    <cellStyle name="Normal 3 22 10 11 2" xfId="17627"/>
    <cellStyle name="Normal 3 22 10 12" xfId="17628"/>
    <cellStyle name="Normal 3 22 10 12 2" xfId="17629"/>
    <cellStyle name="Normal 3 22 10 13" xfId="17630"/>
    <cellStyle name="Normal 3 22 10 13 2" xfId="17631"/>
    <cellStyle name="Normal 3 22 10 14" xfId="17632"/>
    <cellStyle name="Normal 3 22 10 14 2" xfId="17633"/>
    <cellStyle name="Normal 3 22 10 15" xfId="17634"/>
    <cellStyle name="Normal 3 22 10 2" xfId="17635"/>
    <cellStyle name="Normal 3 22 10 2 2" xfId="17636"/>
    <cellStyle name="Normal 3 22 10 3" xfId="17637"/>
    <cellStyle name="Normal 3 22 10 3 2" xfId="17638"/>
    <cellStyle name="Normal 3 22 10 4" xfId="17639"/>
    <cellStyle name="Normal 3 22 10 4 2" xfId="17640"/>
    <cellStyle name="Normal 3 22 10 5" xfId="17641"/>
    <cellStyle name="Normal 3 22 10 5 2" xfId="17642"/>
    <cellStyle name="Normal 3 22 10 6" xfId="17643"/>
    <cellStyle name="Normal 3 22 10 6 2" xfId="17644"/>
    <cellStyle name="Normal 3 22 10 7" xfId="17645"/>
    <cellStyle name="Normal 3 22 10 7 2" xfId="17646"/>
    <cellStyle name="Normal 3 22 10 8" xfId="17647"/>
    <cellStyle name="Normal 3 22 10 8 2" xfId="17648"/>
    <cellStyle name="Normal 3 22 10 9" xfId="17649"/>
    <cellStyle name="Normal 3 22 10 9 2" xfId="17650"/>
    <cellStyle name="Normal 3 22 11" xfId="17651"/>
    <cellStyle name="Normal 3 22 11 10" xfId="17652"/>
    <cellStyle name="Normal 3 22 11 10 2" xfId="17653"/>
    <cellStyle name="Normal 3 22 11 11" xfId="17654"/>
    <cellStyle name="Normal 3 22 11 11 2" xfId="17655"/>
    <cellStyle name="Normal 3 22 11 12" xfId="17656"/>
    <cellStyle name="Normal 3 22 11 12 2" xfId="17657"/>
    <cellStyle name="Normal 3 22 11 13" xfId="17658"/>
    <cellStyle name="Normal 3 22 11 13 2" xfId="17659"/>
    <cellStyle name="Normal 3 22 11 14" xfId="17660"/>
    <cellStyle name="Normal 3 22 11 14 2" xfId="17661"/>
    <cellStyle name="Normal 3 22 11 15" xfId="17662"/>
    <cellStyle name="Normal 3 22 11 2" xfId="17663"/>
    <cellStyle name="Normal 3 22 11 2 2" xfId="17664"/>
    <cellStyle name="Normal 3 22 11 3" xfId="17665"/>
    <cellStyle name="Normal 3 22 11 3 2" xfId="17666"/>
    <cellStyle name="Normal 3 22 11 4" xfId="17667"/>
    <cellStyle name="Normal 3 22 11 4 2" xfId="17668"/>
    <cellStyle name="Normal 3 22 11 5" xfId="17669"/>
    <cellStyle name="Normal 3 22 11 5 2" xfId="17670"/>
    <cellStyle name="Normal 3 22 11 6" xfId="17671"/>
    <cellStyle name="Normal 3 22 11 6 2" xfId="17672"/>
    <cellStyle name="Normal 3 22 11 7" xfId="17673"/>
    <cellStyle name="Normal 3 22 11 7 2" xfId="17674"/>
    <cellStyle name="Normal 3 22 11 8" xfId="17675"/>
    <cellStyle name="Normal 3 22 11 8 2" xfId="17676"/>
    <cellStyle name="Normal 3 22 11 9" xfId="17677"/>
    <cellStyle name="Normal 3 22 11 9 2" xfId="17678"/>
    <cellStyle name="Normal 3 22 12" xfId="17679"/>
    <cellStyle name="Normal 3 22 12 10" xfId="17680"/>
    <cellStyle name="Normal 3 22 12 10 2" xfId="17681"/>
    <cellStyle name="Normal 3 22 12 11" xfId="17682"/>
    <cellStyle name="Normal 3 22 12 11 2" xfId="17683"/>
    <cellStyle name="Normal 3 22 12 12" xfId="17684"/>
    <cellStyle name="Normal 3 22 12 12 2" xfId="17685"/>
    <cellStyle name="Normal 3 22 12 13" xfId="17686"/>
    <cellStyle name="Normal 3 22 12 13 2" xfId="17687"/>
    <cellStyle name="Normal 3 22 12 14" xfId="17688"/>
    <cellStyle name="Normal 3 22 12 14 2" xfId="17689"/>
    <cellStyle name="Normal 3 22 12 15" xfId="17690"/>
    <cellStyle name="Normal 3 22 12 2" xfId="17691"/>
    <cellStyle name="Normal 3 22 12 2 2" xfId="17692"/>
    <cellStyle name="Normal 3 22 12 3" xfId="17693"/>
    <cellStyle name="Normal 3 22 12 3 2" xfId="17694"/>
    <cellStyle name="Normal 3 22 12 4" xfId="17695"/>
    <cellStyle name="Normal 3 22 12 4 2" xfId="17696"/>
    <cellStyle name="Normal 3 22 12 5" xfId="17697"/>
    <cellStyle name="Normal 3 22 12 5 2" xfId="17698"/>
    <cellStyle name="Normal 3 22 12 6" xfId="17699"/>
    <cellStyle name="Normal 3 22 12 6 2" xfId="17700"/>
    <cellStyle name="Normal 3 22 12 7" xfId="17701"/>
    <cellStyle name="Normal 3 22 12 7 2" xfId="17702"/>
    <cellStyle name="Normal 3 22 12 8" xfId="17703"/>
    <cellStyle name="Normal 3 22 12 8 2" xfId="17704"/>
    <cellStyle name="Normal 3 22 12 9" xfId="17705"/>
    <cellStyle name="Normal 3 22 12 9 2" xfId="17706"/>
    <cellStyle name="Normal 3 22 13" xfId="17707"/>
    <cellStyle name="Normal 3 22 13 10" xfId="17708"/>
    <cellStyle name="Normal 3 22 13 10 2" xfId="17709"/>
    <cellStyle name="Normal 3 22 13 11" xfId="17710"/>
    <cellStyle name="Normal 3 22 13 11 2" xfId="17711"/>
    <cellStyle name="Normal 3 22 13 12" xfId="17712"/>
    <cellStyle name="Normal 3 22 13 12 2" xfId="17713"/>
    <cellStyle name="Normal 3 22 13 13" xfId="17714"/>
    <cellStyle name="Normal 3 22 13 13 2" xfId="17715"/>
    <cellStyle name="Normal 3 22 13 14" xfId="17716"/>
    <cellStyle name="Normal 3 22 13 14 2" xfId="17717"/>
    <cellStyle name="Normal 3 22 13 15" xfId="17718"/>
    <cellStyle name="Normal 3 22 13 2" xfId="17719"/>
    <cellStyle name="Normal 3 22 13 2 2" xfId="17720"/>
    <cellStyle name="Normal 3 22 13 3" xfId="17721"/>
    <cellStyle name="Normal 3 22 13 3 2" xfId="17722"/>
    <cellStyle name="Normal 3 22 13 4" xfId="17723"/>
    <cellStyle name="Normal 3 22 13 4 2" xfId="17724"/>
    <cellStyle name="Normal 3 22 13 5" xfId="17725"/>
    <cellStyle name="Normal 3 22 13 5 2" xfId="17726"/>
    <cellStyle name="Normal 3 22 13 6" xfId="17727"/>
    <cellStyle name="Normal 3 22 13 6 2" xfId="17728"/>
    <cellStyle name="Normal 3 22 13 7" xfId="17729"/>
    <cellStyle name="Normal 3 22 13 7 2" xfId="17730"/>
    <cellStyle name="Normal 3 22 13 8" xfId="17731"/>
    <cellStyle name="Normal 3 22 13 8 2" xfId="17732"/>
    <cellStyle name="Normal 3 22 13 9" xfId="17733"/>
    <cellStyle name="Normal 3 22 13 9 2" xfId="17734"/>
    <cellStyle name="Normal 3 22 14" xfId="17735"/>
    <cellStyle name="Normal 3 22 14 10" xfId="17736"/>
    <cellStyle name="Normal 3 22 14 10 2" xfId="17737"/>
    <cellStyle name="Normal 3 22 14 11" xfId="17738"/>
    <cellStyle name="Normal 3 22 14 11 2" xfId="17739"/>
    <cellStyle name="Normal 3 22 14 12" xfId="17740"/>
    <cellStyle name="Normal 3 22 14 12 2" xfId="17741"/>
    <cellStyle name="Normal 3 22 14 13" xfId="17742"/>
    <cellStyle name="Normal 3 22 14 13 2" xfId="17743"/>
    <cellStyle name="Normal 3 22 14 14" xfId="17744"/>
    <cellStyle name="Normal 3 22 14 14 2" xfId="17745"/>
    <cellStyle name="Normal 3 22 14 15" xfId="17746"/>
    <cellStyle name="Normal 3 22 14 2" xfId="17747"/>
    <cellStyle name="Normal 3 22 14 2 2" xfId="17748"/>
    <cellStyle name="Normal 3 22 14 3" xfId="17749"/>
    <cellStyle name="Normal 3 22 14 3 2" xfId="17750"/>
    <cellStyle name="Normal 3 22 14 4" xfId="17751"/>
    <cellStyle name="Normal 3 22 14 4 2" xfId="17752"/>
    <cellStyle name="Normal 3 22 14 5" xfId="17753"/>
    <cellStyle name="Normal 3 22 14 5 2" xfId="17754"/>
    <cellStyle name="Normal 3 22 14 6" xfId="17755"/>
    <cellStyle name="Normal 3 22 14 6 2" xfId="17756"/>
    <cellStyle name="Normal 3 22 14 7" xfId="17757"/>
    <cellStyle name="Normal 3 22 14 7 2" xfId="17758"/>
    <cellStyle name="Normal 3 22 14 8" xfId="17759"/>
    <cellStyle name="Normal 3 22 14 8 2" xfId="17760"/>
    <cellStyle name="Normal 3 22 14 9" xfId="17761"/>
    <cellStyle name="Normal 3 22 14 9 2" xfId="17762"/>
    <cellStyle name="Normal 3 22 15" xfId="17763"/>
    <cellStyle name="Normal 3 22 15 2" xfId="17764"/>
    <cellStyle name="Normal 3 22 16" xfId="17765"/>
    <cellStyle name="Normal 3 22 16 2" xfId="17766"/>
    <cellStyle name="Normal 3 22 17" xfId="17767"/>
    <cellStyle name="Normal 3 22 17 2" xfId="17768"/>
    <cellStyle name="Normal 3 22 18" xfId="17769"/>
    <cellStyle name="Normal 3 22 18 2" xfId="17770"/>
    <cellStyle name="Normal 3 22 19" xfId="17771"/>
    <cellStyle name="Normal 3 22 19 2" xfId="17772"/>
    <cellStyle name="Normal 3 22 2" xfId="17773"/>
    <cellStyle name="Normal 3 22 20" xfId="17774"/>
    <cellStyle name="Normal 3 22 20 2" xfId="17775"/>
    <cellStyle name="Normal 3 22 21" xfId="17776"/>
    <cellStyle name="Normal 3 22 21 2" xfId="17777"/>
    <cellStyle name="Normal 3 22 22" xfId="17778"/>
    <cellStyle name="Normal 3 22 22 2" xfId="17779"/>
    <cellStyle name="Normal 3 22 23" xfId="17780"/>
    <cellStyle name="Normal 3 22 23 2" xfId="17781"/>
    <cellStyle name="Normal 3 22 24" xfId="17782"/>
    <cellStyle name="Normal 3 22 24 2" xfId="17783"/>
    <cellStyle name="Normal 3 22 25" xfId="17784"/>
    <cellStyle name="Normal 3 22 25 2" xfId="17785"/>
    <cellStyle name="Normal 3 22 26" xfId="17786"/>
    <cellStyle name="Normal 3 22 26 2" xfId="17787"/>
    <cellStyle name="Normal 3 22 27" xfId="17788"/>
    <cellStyle name="Normal 3 22 27 2" xfId="17789"/>
    <cellStyle name="Normal 3 22 28" xfId="17790"/>
    <cellStyle name="Normal 3 22 3" xfId="17791"/>
    <cellStyle name="Normal 3 22 4" xfId="17792"/>
    <cellStyle name="Normal 3 22 5" xfId="17793"/>
    <cellStyle name="Normal 3 22 6" xfId="17794"/>
    <cellStyle name="Normal 3 22 6 10" xfId="17795"/>
    <cellStyle name="Normal 3 22 6 10 2" xfId="17796"/>
    <cellStyle name="Normal 3 22 6 11" xfId="17797"/>
    <cellStyle name="Normal 3 22 6 11 2" xfId="17798"/>
    <cellStyle name="Normal 3 22 6 12" xfId="17799"/>
    <cellStyle name="Normal 3 22 6 12 2" xfId="17800"/>
    <cellStyle name="Normal 3 22 6 13" xfId="17801"/>
    <cellStyle name="Normal 3 22 6 13 2" xfId="17802"/>
    <cellStyle name="Normal 3 22 6 14" xfId="17803"/>
    <cellStyle name="Normal 3 22 6 14 2" xfId="17804"/>
    <cellStyle name="Normal 3 22 6 15" xfId="17805"/>
    <cellStyle name="Normal 3 22 6 15 2" xfId="17806"/>
    <cellStyle name="Normal 3 22 6 16" xfId="17807"/>
    <cellStyle name="Normal 3 22 6 2" xfId="17808"/>
    <cellStyle name="Normal 3 22 6 2 10" xfId="17809"/>
    <cellStyle name="Normal 3 22 6 2 10 2" xfId="17810"/>
    <cellStyle name="Normal 3 22 6 2 11" xfId="17811"/>
    <cellStyle name="Normal 3 22 6 2 11 2" xfId="17812"/>
    <cellStyle name="Normal 3 22 6 2 12" xfId="17813"/>
    <cellStyle name="Normal 3 22 6 2 12 2" xfId="17814"/>
    <cellStyle name="Normal 3 22 6 2 13" xfId="17815"/>
    <cellStyle name="Normal 3 22 6 2 13 2" xfId="17816"/>
    <cellStyle name="Normal 3 22 6 2 14" xfId="17817"/>
    <cellStyle name="Normal 3 22 6 2 14 2" xfId="17818"/>
    <cellStyle name="Normal 3 22 6 2 15" xfId="17819"/>
    <cellStyle name="Normal 3 22 6 2 2" xfId="17820"/>
    <cellStyle name="Normal 3 22 6 2 2 2" xfId="17821"/>
    <cellStyle name="Normal 3 22 6 2 3" xfId="17822"/>
    <cellStyle name="Normal 3 22 6 2 3 2" xfId="17823"/>
    <cellStyle name="Normal 3 22 6 2 4" xfId="17824"/>
    <cellStyle name="Normal 3 22 6 2 4 2" xfId="17825"/>
    <cellStyle name="Normal 3 22 6 2 5" xfId="17826"/>
    <cellStyle name="Normal 3 22 6 2 5 2" xfId="17827"/>
    <cellStyle name="Normal 3 22 6 2 6" xfId="17828"/>
    <cellStyle name="Normal 3 22 6 2 6 2" xfId="17829"/>
    <cellStyle name="Normal 3 22 6 2 7" xfId="17830"/>
    <cellStyle name="Normal 3 22 6 2 7 2" xfId="17831"/>
    <cellStyle name="Normal 3 22 6 2 8" xfId="17832"/>
    <cellStyle name="Normal 3 22 6 2 8 2" xfId="17833"/>
    <cellStyle name="Normal 3 22 6 2 9" xfId="17834"/>
    <cellStyle name="Normal 3 22 6 2 9 2" xfId="17835"/>
    <cellStyle name="Normal 3 22 6 3" xfId="17836"/>
    <cellStyle name="Normal 3 22 6 3 2" xfId="17837"/>
    <cellStyle name="Normal 3 22 6 4" xfId="17838"/>
    <cellStyle name="Normal 3 22 6 4 2" xfId="17839"/>
    <cellStyle name="Normal 3 22 6 5" xfId="17840"/>
    <cellStyle name="Normal 3 22 6 5 2" xfId="17841"/>
    <cellStyle name="Normal 3 22 6 6" xfId="17842"/>
    <cellStyle name="Normal 3 22 6 6 2" xfId="17843"/>
    <cellStyle name="Normal 3 22 6 7" xfId="17844"/>
    <cellStyle name="Normal 3 22 6 7 2" xfId="17845"/>
    <cellStyle name="Normal 3 22 6 8" xfId="17846"/>
    <cellStyle name="Normal 3 22 6 8 2" xfId="17847"/>
    <cellStyle name="Normal 3 22 6 9" xfId="17848"/>
    <cellStyle name="Normal 3 22 6 9 2" xfId="17849"/>
    <cellStyle name="Normal 3 22 7" xfId="17850"/>
    <cellStyle name="Normal 3 22 7 10" xfId="17851"/>
    <cellStyle name="Normal 3 22 7 10 2" xfId="17852"/>
    <cellStyle name="Normal 3 22 7 11" xfId="17853"/>
    <cellStyle name="Normal 3 22 7 11 2" xfId="17854"/>
    <cellStyle name="Normal 3 22 7 12" xfId="17855"/>
    <cellStyle name="Normal 3 22 7 12 2" xfId="17856"/>
    <cellStyle name="Normal 3 22 7 13" xfId="17857"/>
    <cellStyle name="Normal 3 22 7 13 2" xfId="17858"/>
    <cellStyle name="Normal 3 22 7 14" xfId="17859"/>
    <cellStyle name="Normal 3 22 7 14 2" xfId="17860"/>
    <cellStyle name="Normal 3 22 7 15" xfId="17861"/>
    <cellStyle name="Normal 3 22 7 15 2" xfId="17862"/>
    <cellStyle name="Normal 3 22 7 16" xfId="17863"/>
    <cellStyle name="Normal 3 22 7 2" xfId="17864"/>
    <cellStyle name="Normal 3 22 7 2 10" xfId="17865"/>
    <cellStyle name="Normal 3 22 7 2 10 2" xfId="17866"/>
    <cellStyle name="Normal 3 22 7 2 11" xfId="17867"/>
    <cellStyle name="Normal 3 22 7 2 11 2" xfId="17868"/>
    <cellStyle name="Normal 3 22 7 2 12" xfId="17869"/>
    <cellStyle name="Normal 3 22 7 2 12 2" xfId="17870"/>
    <cellStyle name="Normal 3 22 7 2 13" xfId="17871"/>
    <cellStyle name="Normal 3 22 7 2 13 2" xfId="17872"/>
    <cellStyle name="Normal 3 22 7 2 14" xfId="17873"/>
    <cellStyle name="Normal 3 22 7 2 14 2" xfId="17874"/>
    <cellStyle name="Normal 3 22 7 2 15" xfId="17875"/>
    <cellStyle name="Normal 3 22 7 2 2" xfId="17876"/>
    <cellStyle name="Normal 3 22 7 2 2 2" xfId="17877"/>
    <cellStyle name="Normal 3 22 7 2 3" xfId="17878"/>
    <cellStyle name="Normal 3 22 7 2 3 2" xfId="17879"/>
    <cellStyle name="Normal 3 22 7 2 4" xfId="17880"/>
    <cellStyle name="Normal 3 22 7 2 4 2" xfId="17881"/>
    <cellStyle name="Normal 3 22 7 2 5" xfId="17882"/>
    <cellStyle name="Normal 3 22 7 2 5 2" xfId="17883"/>
    <cellStyle name="Normal 3 22 7 2 6" xfId="17884"/>
    <cellStyle name="Normal 3 22 7 2 6 2" xfId="17885"/>
    <cellStyle name="Normal 3 22 7 2 7" xfId="17886"/>
    <cellStyle name="Normal 3 22 7 2 7 2" xfId="17887"/>
    <cellStyle name="Normal 3 22 7 2 8" xfId="17888"/>
    <cellStyle name="Normal 3 22 7 2 8 2" xfId="17889"/>
    <cellStyle name="Normal 3 22 7 2 9" xfId="17890"/>
    <cellStyle name="Normal 3 22 7 2 9 2" xfId="17891"/>
    <cellStyle name="Normal 3 22 7 3" xfId="17892"/>
    <cellStyle name="Normal 3 22 7 3 2" xfId="17893"/>
    <cellStyle name="Normal 3 22 7 4" xfId="17894"/>
    <cellStyle name="Normal 3 22 7 4 2" xfId="17895"/>
    <cellStyle name="Normal 3 22 7 5" xfId="17896"/>
    <cellStyle name="Normal 3 22 7 5 2" xfId="17897"/>
    <cellStyle name="Normal 3 22 7 6" xfId="17898"/>
    <cellStyle name="Normal 3 22 7 6 2" xfId="17899"/>
    <cellStyle name="Normal 3 22 7 7" xfId="17900"/>
    <cellStyle name="Normal 3 22 7 7 2" xfId="17901"/>
    <cellStyle name="Normal 3 22 7 8" xfId="17902"/>
    <cellStyle name="Normal 3 22 7 8 2" xfId="17903"/>
    <cellStyle name="Normal 3 22 7 9" xfId="17904"/>
    <cellStyle name="Normal 3 22 7 9 2" xfId="17905"/>
    <cellStyle name="Normal 3 22 8" xfId="17906"/>
    <cellStyle name="Normal 3 22 8 10" xfId="17907"/>
    <cellStyle name="Normal 3 22 8 10 2" xfId="17908"/>
    <cellStyle name="Normal 3 22 8 11" xfId="17909"/>
    <cellStyle name="Normal 3 22 8 11 2" xfId="17910"/>
    <cellStyle name="Normal 3 22 8 12" xfId="17911"/>
    <cellStyle name="Normal 3 22 8 12 2" xfId="17912"/>
    <cellStyle name="Normal 3 22 8 13" xfId="17913"/>
    <cellStyle name="Normal 3 22 8 13 2" xfId="17914"/>
    <cellStyle name="Normal 3 22 8 14" xfId="17915"/>
    <cellStyle name="Normal 3 22 8 14 2" xfId="17916"/>
    <cellStyle name="Normal 3 22 8 15" xfId="17917"/>
    <cellStyle name="Normal 3 22 8 15 2" xfId="17918"/>
    <cellStyle name="Normal 3 22 8 16" xfId="17919"/>
    <cellStyle name="Normal 3 22 8 2" xfId="17920"/>
    <cellStyle name="Normal 3 22 8 2 10" xfId="17921"/>
    <cellStyle name="Normal 3 22 8 2 10 2" xfId="17922"/>
    <cellStyle name="Normal 3 22 8 2 11" xfId="17923"/>
    <cellStyle name="Normal 3 22 8 2 11 2" xfId="17924"/>
    <cellStyle name="Normal 3 22 8 2 12" xfId="17925"/>
    <cellStyle name="Normal 3 22 8 2 12 2" xfId="17926"/>
    <cellStyle name="Normal 3 22 8 2 13" xfId="17927"/>
    <cellStyle name="Normal 3 22 8 2 13 2" xfId="17928"/>
    <cellStyle name="Normal 3 22 8 2 14" xfId="17929"/>
    <cellStyle name="Normal 3 22 8 2 14 2" xfId="17930"/>
    <cellStyle name="Normal 3 22 8 2 15" xfId="17931"/>
    <cellStyle name="Normal 3 22 8 2 2" xfId="17932"/>
    <cellStyle name="Normal 3 22 8 2 2 2" xfId="17933"/>
    <cellStyle name="Normal 3 22 8 2 3" xfId="17934"/>
    <cellStyle name="Normal 3 22 8 2 3 2" xfId="17935"/>
    <cellStyle name="Normal 3 22 8 2 4" xfId="17936"/>
    <cellStyle name="Normal 3 22 8 2 4 2" xfId="17937"/>
    <cellStyle name="Normal 3 22 8 2 5" xfId="17938"/>
    <cellStyle name="Normal 3 22 8 2 5 2" xfId="17939"/>
    <cellStyle name="Normal 3 22 8 2 6" xfId="17940"/>
    <cellStyle name="Normal 3 22 8 2 6 2" xfId="17941"/>
    <cellStyle name="Normal 3 22 8 2 7" xfId="17942"/>
    <cellStyle name="Normal 3 22 8 2 7 2" xfId="17943"/>
    <cellStyle name="Normal 3 22 8 2 8" xfId="17944"/>
    <cellStyle name="Normal 3 22 8 2 8 2" xfId="17945"/>
    <cellStyle name="Normal 3 22 8 2 9" xfId="17946"/>
    <cellStyle name="Normal 3 22 8 2 9 2" xfId="17947"/>
    <cellStyle name="Normal 3 22 8 3" xfId="17948"/>
    <cellStyle name="Normal 3 22 8 3 2" xfId="17949"/>
    <cellStyle name="Normal 3 22 8 4" xfId="17950"/>
    <cellStyle name="Normal 3 22 8 4 2" xfId="17951"/>
    <cellStyle name="Normal 3 22 8 5" xfId="17952"/>
    <cellStyle name="Normal 3 22 8 5 2" xfId="17953"/>
    <cellStyle name="Normal 3 22 8 6" xfId="17954"/>
    <cellStyle name="Normal 3 22 8 6 2" xfId="17955"/>
    <cellStyle name="Normal 3 22 8 7" xfId="17956"/>
    <cellStyle name="Normal 3 22 8 7 2" xfId="17957"/>
    <cellStyle name="Normal 3 22 8 8" xfId="17958"/>
    <cellStyle name="Normal 3 22 8 8 2" xfId="17959"/>
    <cellStyle name="Normal 3 22 8 9" xfId="17960"/>
    <cellStyle name="Normal 3 22 8 9 2" xfId="17961"/>
    <cellStyle name="Normal 3 22 9" xfId="17962"/>
    <cellStyle name="Normal 3 22 9 10" xfId="17963"/>
    <cellStyle name="Normal 3 22 9 10 2" xfId="17964"/>
    <cellStyle name="Normal 3 22 9 11" xfId="17965"/>
    <cellStyle name="Normal 3 22 9 11 2" xfId="17966"/>
    <cellStyle name="Normal 3 22 9 12" xfId="17967"/>
    <cellStyle name="Normal 3 22 9 12 2" xfId="17968"/>
    <cellStyle name="Normal 3 22 9 13" xfId="17969"/>
    <cellStyle name="Normal 3 22 9 13 2" xfId="17970"/>
    <cellStyle name="Normal 3 22 9 14" xfId="17971"/>
    <cellStyle name="Normal 3 22 9 14 2" xfId="17972"/>
    <cellStyle name="Normal 3 22 9 15" xfId="17973"/>
    <cellStyle name="Normal 3 22 9 2" xfId="17974"/>
    <cellStyle name="Normal 3 22 9 2 2" xfId="17975"/>
    <cellStyle name="Normal 3 22 9 3" xfId="17976"/>
    <cellStyle name="Normal 3 22 9 3 2" xfId="17977"/>
    <cellStyle name="Normal 3 22 9 4" xfId="17978"/>
    <cellStyle name="Normal 3 22 9 4 2" xfId="17979"/>
    <cellStyle name="Normal 3 22 9 5" xfId="17980"/>
    <cellStyle name="Normal 3 22 9 5 2" xfId="17981"/>
    <cellStyle name="Normal 3 22 9 6" xfId="17982"/>
    <cellStyle name="Normal 3 22 9 6 2" xfId="17983"/>
    <cellStyle name="Normal 3 22 9 7" xfId="17984"/>
    <cellStyle name="Normal 3 22 9 7 2" xfId="17985"/>
    <cellStyle name="Normal 3 22 9 8" xfId="17986"/>
    <cellStyle name="Normal 3 22 9 8 2" xfId="17987"/>
    <cellStyle name="Normal 3 22 9 9" xfId="17988"/>
    <cellStyle name="Normal 3 22 9 9 2" xfId="17989"/>
    <cellStyle name="Normal 3 23" xfId="17990"/>
    <cellStyle name="Normal 3 24" xfId="17991"/>
    <cellStyle name="Normal 3 25" xfId="17992"/>
    <cellStyle name="Normal 3 26" xfId="17993"/>
    <cellStyle name="Normal 3 27" xfId="17994"/>
    <cellStyle name="Normal 3 28" xfId="17995"/>
    <cellStyle name="Normal 3 29" xfId="17996"/>
    <cellStyle name="Normal 3 3" xfId="61"/>
    <cellStyle name="Normal 3 3 10" xfId="17997"/>
    <cellStyle name="Normal 3 3 10 10" xfId="17998"/>
    <cellStyle name="Normal 3 3 10 10 10" xfId="17999"/>
    <cellStyle name="Normal 3 3 10 10 10 2" xfId="18000"/>
    <cellStyle name="Normal 3 3 10 10 11" xfId="18001"/>
    <cellStyle name="Normal 3 3 10 10 11 2" xfId="18002"/>
    <cellStyle name="Normal 3 3 10 10 12" xfId="18003"/>
    <cellStyle name="Normal 3 3 10 10 12 2" xfId="18004"/>
    <cellStyle name="Normal 3 3 10 10 13" xfId="18005"/>
    <cellStyle name="Normal 3 3 10 10 13 2" xfId="18006"/>
    <cellStyle name="Normal 3 3 10 10 14" xfId="18007"/>
    <cellStyle name="Normal 3 3 10 10 14 2" xfId="18008"/>
    <cellStyle name="Normal 3 3 10 10 15" xfId="18009"/>
    <cellStyle name="Normal 3 3 10 10 2" xfId="18010"/>
    <cellStyle name="Normal 3 3 10 10 2 2" xfId="18011"/>
    <cellStyle name="Normal 3 3 10 10 3" xfId="18012"/>
    <cellStyle name="Normal 3 3 10 10 3 2" xfId="18013"/>
    <cellStyle name="Normal 3 3 10 10 4" xfId="18014"/>
    <cellStyle name="Normal 3 3 10 10 4 2" xfId="18015"/>
    <cellStyle name="Normal 3 3 10 10 5" xfId="18016"/>
    <cellStyle name="Normal 3 3 10 10 5 2" xfId="18017"/>
    <cellStyle name="Normal 3 3 10 10 6" xfId="18018"/>
    <cellStyle name="Normal 3 3 10 10 6 2" xfId="18019"/>
    <cellStyle name="Normal 3 3 10 10 7" xfId="18020"/>
    <cellStyle name="Normal 3 3 10 10 7 2" xfId="18021"/>
    <cellStyle name="Normal 3 3 10 10 8" xfId="18022"/>
    <cellStyle name="Normal 3 3 10 10 8 2" xfId="18023"/>
    <cellStyle name="Normal 3 3 10 10 9" xfId="18024"/>
    <cellStyle name="Normal 3 3 10 10 9 2" xfId="18025"/>
    <cellStyle name="Normal 3 3 10 11" xfId="18026"/>
    <cellStyle name="Normal 3 3 10 11 2" xfId="18027"/>
    <cellStyle name="Normal 3 3 10 12" xfId="18028"/>
    <cellStyle name="Normal 3 3 10 12 2" xfId="18029"/>
    <cellStyle name="Normal 3 3 10 13" xfId="18030"/>
    <cellStyle name="Normal 3 3 10 13 2" xfId="18031"/>
    <cellStyle name="Normal 3 3 10 14" xfId="18032"/>
    <cellStyle name="Normal 3 3 10 14 2" xfId="18033"/>
    <cellStyle name="Normal 3 3 10 15" xfId="18034"/>
    <cellStyle name="Normal 3 3 10 15 2" xfId="18035"/>
    <cellStyle name="Normal 3 3 10 16" xfId="18036"/>
    <cellStyle name="Normal 3 3 10 16 2" xfId="18037"/>
    <cellStyle name="Normal 3 3 10 17" xfId="18038"/>
    <cellStyle name="Normal 3 3 10 17 2" xfId="18039"/>
    <cellStyle name="Normal 3 3 10 18" xfId="18040"/>
    <cellStyle name="Normal 3 3 10 18 2" xfId="18041"/>
    <cellStyle name="Normal 3 3 10 19" xfId="18042"/>
    <cellStyle name="Normal 3 3 10 19 2" xfId="18043"/>
    <cellStyle name="Normal 3 3 10 2" xfId="18044"/>
    <cellStyle name="Normal 3 3 10 2 10" xfId="18045"/>
    <cellStyle name="Normal 3 3 10 2 10 2" xfId="18046"/>
    <cellStyle name="Normal 3 3 10 2 11" xfId="18047"/>
    <cellStyle name="Normal 3 3 10 2 11 2" xfId="18048"/>
    <cellStyle name="Normal 3 3 10 2 12" xfId="18049"/>
    <cellStyle name="Normal 3 3 10 2 12 2" xfId="18050"/>
    <cellStyle name="Normal 3 3 10 2 13" xfId="18051"/>
    <cellStyle name="Normal 3 3 10 2 13 2" xfId="18052"/>
    <cellStyle name="Normal 3 3 10 2 14" xfId="18053"/>
    <cellStyle name="Normal 3 3 10 2 14 2" xfId="18054"/>
    <cellStyle name="Normal 3 3 10 2 15" xfId="18055"/>
    <cellStyle name="Normal 3 3 10 2 15 2" xfId="18056"/>
    <cellStyle name="Normal 3 3 10 2 16" xfId="18057"/>
    <cellStyle name="Normal 3 3 10 2 2" xfId="18058"/>
    <cellStyle name="Normal 3 3 10 2 2 10" xfId="18059"/>
    <cellStyle name="Normal 3 3 10 2 2 10 2" xfId="18060"/>
    <cellStyle name="Normal 3 3 10 2 2 11" xfId="18061"/>
    <cellStyle name="Normal 3 3 10 2 2 11 2" xfId="18062"/>
    <cellStyle name="Normal 3 3 10 2 2 12" xfId="18063"/>
    <cellStyle name="Normal 3 3 10 2 2 12 2" xfId="18064"/>
    <cellStyle name="Normal 3 3 10 2 2 13" xfId="18065"/>
    <cellStyle name="Normal 3 3 10 2 2 13 2" xfId="18066"/>
    <cellStyle name="Normal 3 3 10 2 2 14" xfId="18067"/>
    <cellStyle name="Normal 3 3 10 2 2 14 2" xfId="18068"/>
    <cellStyle name="Normal 3 3 10 2 2 15" xfId="18069"/>
    <cellStyle name="Normal 3 3 10 2 2 2" xfId="18070"/>
    <cellStyle name="Normal 3 3 10 2 2 2 2" xfId="18071"/>
    <cellStyle name="Normal 3 3 10 2 2 3" xfId="18072"/>
    <cellStyle name="Normal 3 3 10 2 2 3 2" xfId="18073"/>
    <cellStyle name="Normal 3 3 10 2 2 4" xfId="18074"/>
    <cellStyle name="Normal 3 3 10 2 2 4 2" xfId="18075"/>
    <cellStyle name="Normal 3 3 10 2 2 5" xfId="18076"/>
    <cellStyle name="Normal 3 3 10 2 2 5 2" xfId="18077"/>
    <cellStyle name="Normal 3 3 10 2 2 6" xfId="18078"/>
    <cellStyle name="Normal 3 3 10 2 2 6 2" xfId="18079"/>
    <cellStyle name="Normal 3 3 10 2 2 7" xfId="18080"/>
    <cellStyle name="Normal 3 3 10 2 2 7 2" xfId="18081"/>
    <cellStyle name="Normal 3 3 10 2 2 8" xfId="18082"/>
    <cellStyle name="Normal 3 3 10 2 2 8 2" xfId="18083"/>
    <cellStyle name="Normal 3 3 10 2 2 9" xfId="18084"/>
    <cellStyle name="Normal 3 3 10 2 2 9 2" xfId="18085"/>
    <cellStyle name="Normal 3 3 10 2 3" xfId="18086"/>
    <cellStyle name="Normal 3 3 10 2 3 2" xfId="18087"/>
    <cellStyle name="Normal 3 3 10 2 4" xfId="18088"/>
    <cellStyle name="Normal 3 3 10 2 4 2" xfId="18089"/>
    <cellStyle name="Normal 3 3 10 2 5" xfId="18090"/>
    <cellStyle name="Normal 3 3 10 2 5 2" xfId="18091"/>
    <cellStyle name="Normal 3 3 10 2 6" xfId="18092"/>
    <cellStyle name="Normal 3 3 10 2 6 2" xfId="18093"/>
    <cellStyle name="Normal 3 3 10 2 7" xfId="18094"/>
    <cellStyle name="Normal 3 3 10 2 7 2" xfId="18095"/>
    <cellStyle name="Normal 3 3 10 2 8" xfId="18096"/>
    <cellStyle name="Normal 3 3 10 2 8 2" xfId="18097"/>
    <cellStyle name="Normal 3 3 10 2 9" xfId="18098"/>
    <cellStyle name="Normal 3 3 10 2 9 2" xfId="18099"/>
    <cellStyle name="Normal 3 3 10 20" xfId="18100"/>
    <cellStyle name="Normal 3 3 10 20 2" xfId="18101"/>
    <cellStyle name="Normal 3 3 10 21" xfId="18102"/>
    <cellStyle name="Normal 3 3 10 21 2" xfId="18103"/>
    <cellStyle name="Normal 3 3 10 22" xfId="18104"/>
    <cellStyle name="Normal 3 3 10 22 2" xfId="18105"/>
    <cellStyle name="Normal 3 3 10 23" xfId="18106"/>
    <cellStyle name="Normal 3 3 10 23 2" xfId="18107"/>
    <cellStyle name="Normal 3 3 10 24" xfId="18108"/>
    <cellStyle name="Normal 3 3 10 3" xfId="18109"/>
    <cellStyle name="Normal 3 3 10 3 10" xfId="18110"/>
    <cellStyle name="Normal 3 3 10 3 10 2" xfId="18111"/>
    <cellStyle name="Normal 3 3 10 3 11" xfId="18112"/>
    <cellStyle name="Normal 3 3 10 3 11 2" xfId="18113"/>
    <cellStyle name="Normal 3 3 10 3 12" xfId="18114"/>
    <cellStyle name="Normal 3 3 10 3 12 2" xfId="18115"/>
    <cellStyle name="Normal 3 3 10 3 13" xfId="18116"/>
    <cellStyle name="Normal 3 3 10 3 13 2" xfId="18117"/>
    <cellStyle name="Normal 3 3 10 3 14" xfId="18118"/>
    <cellStyle name="Normal 3 3 10 3 14 2" xfId="18119"/>
    <cellStyle name="Normal 3 3 10 3 15" xfId="18120"/>
    <cellStyle name="Normal 3 3 10 3 15 2" xfId="18121"/>
    <cellStyle name="Normal 3 3 10 3 16" xfId="18122"/>
    <cellStyle name="Normal 3 3 10 3 2" xfId="18123"/>
    <cellStyle name="Normal 3 3 10 3 2 10" xfId="18124"/>
    <cellStyle name="Normal 3 3 10 3 2 10 2" xfId="18125"/>
    <cellStyle name="Normal 3 3 10 3 2 11" xfId="18126"/>
    <cellStyle name="Normal 3 3 10 3 2 11 2" xfId="18127"/>
    <cellStyle name="Normal 3 3 10 3 2 12" xfId="18128"/>
    <cellStyle name="Normal 3 3 10 3 2 12 2" xfId="18129"/>
    <cellStyle name="Normal 3 3 10 3 2 13" xfId="18130"/>
    <cellStyle name="Normal 3 3 10 3 2 13 2" xfId="18131"/>
    <cellStyle name="Normal 3 3 10 3 2 14" xfId="18132"/>
    <cellStyle name="Normal 3 3 10 3 2 14 2" xfId="18133"/>
    <cellStyle name="Normal 3 3 10 3 2 15" xfId="18134"/>
    <cellStyle name="Normal 3 3 10 3 2 2" xfId="18135"/>
    <cellStyle name="Normal 3 3 10 3 2 2 2" xfId="18136"/>
    <cellStyle name="Normal 3 3 10 3 2 3" xfId="18137"/>
    <cellStyle name="Normal 3 3 10 3 2 3 2" xfId="18138"/>
    <cellStyle name="Normal 3 3 10 3 2 4" xfId="18139"/>
    <cellStyle name="Normal 3 3 10 3 2 4 2" xfId="18140"/>
    <cellStyle name="Normal 3 3 10 3 2 5" xfId="18141"/>
    <cellStyle name="Normal 3 3 10 3 2 5 2" xfId="18142"/>
    <cellStyle name="Normal 3 3 10 3 2 6" xfId="18143"/>
    <cellStyle name="Normal 3 3 10 3 2 6 2" xfId="18144"/>
    <cellStyle name="Normal 3 3 10 3 2 7" xfId="18145"/>
    <cellStyle name="Normal 3 3 10 3 2 7 2" xfId="18146"/>
    <cellStyle name="Normal 3 3 10 3 2 8" xfId="18147"/>
    <cellStyle name="Normal 3 3 10 3 2 8 2" xfId="18148"/>
    <cellStyle name="Normal 3 3 10 3 2 9" xfId="18149"/>
    <cellStyle name="Normal 3 3 10 3 2 9 2" xfId="18150"/>
    <cellStyle name="Normal 3 3 10 3 3" xfId="18151"/>
    <cellStyle name="Normal 3 3 10 3 3 2" xfId="18152"/>
    <cellStyle name="Normal 3 3 10 3 4" xfId="18153"/>
    <cellStyle name="Normal 3 3 10 3 4 2" xfId="18154"/>
    <cellStyle name="Normal 3 3 10 3 5" xfId="18155"/>
    <cellStyle name="Normal 3 3 10 3 5 2" xfId="18156"/>
    <cellStyle name="Normal 3 3 10 3 6" xfId="18157"/>
    <cellStyle name="Normal 3 3 10 3 6 2" xfId="18158"/>
    <cellStyle name="Normal 3 3 10 3 7" xfId="18159"/>
    <cellStyle name="Normal 3 3 10 3 7 2" xfId="18160"/>
    <cellStyle name="Normal 3 3 10 3 8" xfId="18161"/>
    <cellStyle name="Normal 3 3 10 3 8 2" xfId="18162"/>
    <cellStyle name="Normal 3 3 10 3 9" xfId="18163"/>
    <cellStyle name="Normal 3 3 10 3 9 2" xfId="18164"/>
    <cellStyle name="Normal 3 3 10 4" xfId="18165"/>
    <cellStyle name="Normal 3 3 10 4 10" xfId="18166"/>
    <cellStyle name="Normal 3 3 10 4 10 2" xfId="18167"/>
    <cellStyle name="Normal 3 3 10 4 11" xfId="18168"/>
    <cellStyle name="Normal 3 3 10 4 11 2" xfId="18169"/>
    <cellStyle name="Normal 3 3 10 4 12" xfId="18170"/>
    <cellStyle name="Normal 3 3 10 4 12 2" xfId="18171"/>
    <cellStyle name="Normal 3 3 10 4 13" xfId="18172"/>
    <cellStyle name="Normal 3 3 10 4 13 2" xfId="18173"/>
    <cellStyle name="Normal 3 3 10 4 14" xfId="18174"/>
    <cellStyle name="Normal 3 3 10 4 14 2" xfId="18175"/>
    <cellStyle name="Normal 3 3 10 4 15" xfId="18176"/>
    <cellStyle name="Normal 3 3 10 4 15 2" xfId="18177"/>
    <cellStyle name="Normal 3 3 10 4 16" xfId="18178"/>
    <cellStyle name="Normal 3 3 10 4 2" xfId="18179"/>
    <cellStyle name="Normal 3 3 10 4 2 10" xfId="18180"/>
    <cellStyle name="Normal 3 3 10 4 2 10 2" xfId="18181"/>
    <cellStyle name="Normal 3 3 10 4 2 11" xfId="18182"/>
    <cellStyle name="Normal 3 3 10 4 2 11 2" xfId="18183"/>
    <cellStyle name="Normal 3 3 10 4 2 12" xfId="18184"/>
    <cellStyle name="Normal 3 3 10 4 2 12 2" xfId="18185"/>
    <cellStyle name="Normal 3 3 10 4 2 13" xfId="18186"/>
    <cellStyle name="Normal 3 3 10 4 2 13 2" xfId="18187"/>
    <cellStyle name="Normal 3 3 10 4 2 14" xfId="18188"/>
    <cellStyle name="Normal 3 3 10 4 2 14 2" xfId="18189"/>
    <cellStyle name="Normal 3 3 10 4 2 15" xfId="18190"/>
    <cellStyle name="Normal 3 3 10 4 2 2" xfId="18191"/>
    <cellStyle name="Normal 3 3 10 4 2 2 2" xfId="18192"/>
    <cellStyle name="Normal 3 3 10 4 2 3" xfId="18193"/>
    <cellStyle name="Normal 3 3 10 4 2 3 2" xfId="18194"/>
    <cellStyle name="Normal 3 3 10 4 2 4" xfId="18195"/>
    <cellStyle name="Normal 3 3 10 4 2 4 2" xfId="18196"/>
    <cellStyle name="Normal 3 3 10 4 2 5" xfId="18197"/>
    <cellStyle name="Normal 3 3 10 4 2 5 2" xfId="18198"/>
    <cellStyle name="Normal 3 3 10 4 2 6" xfId="18199"/>
    <cellStyle name="Normal 3 3 10 4 2 6 2" xfId="18200"/>
    <cellStyle name="Normal 3 3 10 4 2 7" xfId="18201"/>
    <cellStyle name="Normal 3 3 10 4 2 7 2" xfId="18202"/>
    <cellStyle name="Normal 3 3 10 4 2 8" xfId="18203"/>
    <cellStyle name="Normal 3 3 10 4 2 8 2" xfId="18204"/>
    <cellStyle name="Normal 3 3 10 4 2 9" xfId="18205"/>
    <cellStyle name="Normal 3 3 10 4 2 9 2" xfId="18206"/>
    <cellStyle name="Normal 3 3 10 4 3" xfId="18207"/>
    <cellStyle name="Normal 3 3 10 4 3 2" xfId="18208"/>
    <cellStyle name="Normal 3 3 10 4 4" xfId="18209"/>
    <cellStyle name="Normal 3 3 10 4 4 2" xfId="18210"/>
    <cellStyle name="Normal 3 3 10 4 5" xfId="18211"/>
    <cellStyle name="Normal 3 3 10 4 5 2" xfId="18212"/>
    <cellStyle name="Normal 3 3 10 4 6" xfId="18213"/>
    <cellStyle name="Normal 3 3 10 4 6 2" xfId="18214"/>
    <cellStyle name="Normal 3 3 10 4 7" xfId="18215"/>
    <cellStyle name="Normal 3 3 10 4 7 2" xfId="18216"/>
    <cellStyle name="Normal 3 3 10 4 8" xfId="18217"/>
    <cellStyle name="Normal 3 3 10 4 8 2" xfId="18218"/>
    <cellStyle name="Normal 3 3 10 4 9" xfId="18219"/>
    <cellStyle name="Normal 3 3 10 4 9 2" xfId="18220"/>
    <cellStyle name="Normal 3 3 10 5" xfId="18221"/>
    <cellStyle name="Normal 3 3 10 5 10" xfId="18222"/>
    <cellStyle name="Normal 3 3 10 5 10 2" xfId="18223"/>
    <cellStyle name="Normal 3 3 10 5 11" xfId="18224"/>
    <cellStyle name="Normal 3 3 10 5 11 2" xfId="18225"/>
    <cellStyle name="Normal 3 3 10 5 12" xfId="18226"/>
    <cellStyle name="Normal 3 3 10 5 12 2" xfId="18227"/>
    <cellStyle name="Normal 3 3 10 5 13" xfId="18228"/>
    <cellStyle name="Normal 3 3 10 5 13 2" xfId="18229"/>
    <cellStyle name="Normal 3 3 10 5 14" xfId="18230"/>
    <cellStyle name="Normal 3 3 10 5 14 2" xfId="18231"/>
    <cellStyle name="Normal 3 3 10 5 15" xfId="18232"/>
    <cellStyle name="Normal 3 3 10 5 2" xfId="18233"/>
    <cellStyle name="Normal 3 3 10 5 2 2" xfId="18234"/>
    <cellStyle name="Normal 3 3 10 5 3" xfId="18235"/>
    <cellStyle name="Normal 3 3 10 5 3 2" xfId="18236"/>
    <cellStyle name="Normal 3 3 10 5 4" xfId="18237"/>
    <cellStyle name="Normal 3 3 10 5 4 2" xfId="18238"/>
    <cellStyle name="Normal 3 3 10 5 5" xfId="18239"/>
    <cellStyle name="Normal 3 3 10 5 5 2" xfId="18240"/>
    <cellStyle name="Normal 3 3 10 5 6" xfId="18241"/>
    <cellStyle name="Normal 3 3 10 5 6 2" xfId="18242"/>
    <cellStyle name="Normal 3 3 10 5 7" xfId="18243"/>
    <cellStyle name="Normal 3 3 10 5 7 2" xfId="18244"/>
    <cellStyle name="Normal 3 3 10 5 8" xfId="18245"/>
    <cellStyle name="Normal 3 3 10 5 8 2" xfId="18246"/>
    <cellStyle name="Normal 3 3 10 5 9" xfId="18247"/>
    <cellStyle name="Normal 3 3 10 5 9 2" xfId="18248"/>
    <cellStyle name="Normal 3 3 10 6" xfId="18249"/>
    <cellStyle name="Normal 3 3 10 6 10" xfId="18250"/>
    <cellStyle name="Normal 3 3 10 6 10 2" xfId="18251"/>
    <cellStyle name="Normal 3 3 10 6 11" xfId="18252"/>
    <cellStyle name="Normal 3 3 10 6 11 2" xfId="18253"/>
    <cellStyle name="Normal 3 3 10 6 12" xfId="18254"/>
    <cellStyle name="Normal 3 3 10 6 12 2" xfId="18255"/>
    <cellStyle name="Normal 3 3 10 6 13" xfId="18256"/>
    <cellStyle name="Normal 3 3 10 6 13 2" xfId="18257"/>
    <cellStyle name="Normal 3 3 10 6 14" xfId="18258"/>
    <cellStyle name="Normal 3 3 10 6 14 2" xfId="18259"/>
    <cellStyle name="Normal 3 3 10 6 15" xfId="18260"/>
    <cellStyle name="Normal 3 3 10 6 2" xfId="18261"/>
    <cellStyle name="Normal 3 3 10 6 2 2" xfId="18262"/>
    <cellStyle name="Normal 3 3 10 6 3" xfId="18263"/>
    <cellStyle name="Normal 3 3 10 6 3 2" xfId="18264"/>
    <cellStyle name="Normal 3 3 10 6 4" xfId="18265"/>
    <cellStyle name="Normal 3 3 10 6 4 2" xfId="18266"/>
    <cellStyle name="Normal 3 3 10 6 5" xfId="18267"/>
    <cellStyle name="Normal 3 3 10 6 5 2" xfId="18268"/>
    <cellStyle name="Normal 3 3 10 6 6" xfId="18269"/>
    <cellStyle name="Normal 3 3 10 6 6 2" xfId="18270"/>
    <cellStyle name="Normal 3 3 10 6 7" xfId="18271"/>
    <cellStyle name="Normal 3 3 10 6 7 2" xfId="18272"/>
    <cellStyle name="Normal 3 3 10 6 8" xfId="18273"/>
    <cellStyle name="Normal 3 3 10 6 8 2" xfId="18274"/>
    <cellStyle name="Normal 3 3 10 6 9" xfId="18275"/>
    <cellStyle name="Normal 3 3 10 6 9 2" xfId="18276"/>
    <cellStyle name="Normal 3 3 10 7" xfId="18277"/>
    <cellStyle name="Normal 3 3 10 7 10" xfId="18278"/>
    <cellStyle name="Normal 3 3 10 7 10 2" xfId="18279"/>
    <cellStyle name="Normal 3 3 10 7 11" xfId="18280"/>
    <cellStyle name="Normal 3 3 10 7 11 2" xfId="18281"/>
    <cellStyle name="Normal 3 3 10 7 12" xfId="18282"/>
    <cellStyle name="Normal 3 3 10 7 12 2" xfId="18283"/>
    <cellStyle name="Normal 3 3 10 7 13" xfId="18284"/>
    <cellStyle name="Normal 3 3 10 7 13 2" xfId="18285"/>
    <cellStyle name="Normal 3 3 10 7 14" xfId="18286"/>
    <cellStyle name="Normal 3 3 10 7 14 2" xfId="18287"/>
    <cellStyle name="Normal 3 3 10 7 15" xfId="18288"/>
    <cellStyle name="Normal 3 3 10 7 2" xfId="18289"/>
    <cellStyle name="Normal 3 3 10 7 2 2" xfId="18290"/>
    <cellStyle name="Normal 3 3 10 7 3" xfId="18291"/>
    <cellStyle name="Normal 3 3 10 7 3 2" xfId="18292"/>
    <cellStyle name="Normal 3 3 10 7 4" xfId="18293"/>
    <cellStyle name="Normal 3 3 10 7 4 2" xfId="18294"/>
    <cellStyle name="Normal 3 3 10 7 5" xfId="18295"/>
    <cellStyle name="Normal 3 3 10 7 5 2" xfId="18296"/>
    <cellStyle name="Normal 3 3 10 7 6" xfId="18297"/>
    <cellStyle name="Normal 3 3 10 7 6 2" xfId="18298"/>
    <cellStyle name="Normal 3 3 10 7 7" xfId="18299"/>
    <cellStyle name="Normal 3 3 10 7 7 2" xfId="18300"/>
    <cellStyle name="Normal 3 3 10 7 8" xfId="18301"/>
    <cellStyle name="Normal 3 3 10 7 8 2" xfId="18302"/>
    <cellStyle name="Normal 3 3 10 7 9" xfId="18303"/>
    <cellStyle name="Normal 3 3 10 7 9 2" xfId="18304"/>
    <cellStyle name="Normal 3 3 10 8" xfId="18305"/>
    <cellStyle name="Normal 3 3 10 8 10" xfId="18306"/>
    <cellStyle name="Normal 3 3 10 8 10 2" xfId="18307"/>
    <cellStyle name="Normal 3 3 10 8 11" xfId="18308"/>
    <cellStyle name="Normal 3 3 10 8 11 2" xfId="18309"/>
    <cellStyle name="Normal 3 3 10 8 12" xfId="18310"/>
    <cellStyle name="Normal 3 3 10 8 12 2" xfId="18311"/>
    <cellStyle name="Normal 3 3 10 8 13" xfId="18312"/>
    <cellStyle name="Normal 3 3 10 8 13 2" xfId="18313"/>
    <cellStyle name="Normal 3 3 10 8 14" xfId="18314"/>
    <cellStyle name="Normal 3 3 10 8 14 2" xfId="18315"/>
    <cellStyle name="Normal 3 3 10 8 15" xfId="18316"/>
    <cellStyle name="Normal 3 3 10 8 2" xfId="18317"/>
    <cellStyle name="Normal 3 3 10 8 2 2" xfId="18318"/>
    <cellStyle name="Normal 3 3 10 8 3" xfId="18319"/>
    <cellStyle name="Normal 3 3 10 8 3 2" xfId="18320"/>
    <cellStyle name="Normal 3 3 10 8 4" xfId="18321"/>
    <cellStyle name="Normal 3 3 10 8 4 2" xfId="18322"/>
    <cellStyle name="Normal 3 3 10 8 5" xfId="18323"/>
    <cellStyle name="Normal 3 3 10 8 5 2" xfId="18324"/>
    <cellStyle name="Normal 3 3 10 8 6" xfId="18325"/>
    <cellStyle name="Normal 3 3 10 8 6 2" xfId="18326"/>
    <cellStyle name="Normal 3 3 10 8 7" xfId="18327"/>
    <cellStyle name="Normal 3 3 10 8 7 2" xfId="18328"/>
    <cellStyle name="Normal 3 3 10 8 8" xfId="18329"/>
    <cellStyle name="Normal 3 3 10 8 8 2" xfId="18330"/>
    <cellStyle name="Normal 3 3 10 8 9" xfId="18331"/>
    <cellStyle name="Normal 3 3 10 8 9 2" xfId="18332"/>
    <cellStyle name="Normal 3 3 10 9" xfId="18333"/>
    <cellStyle name="Normal 3 3 10 9 10" xfId="18334"/>
    <cellStyle name="Normal 3 3 10 9 10 2" xfId="18335"/>
    <cellStyle name="Normal 3 3 10 9 11" xfId="18336"/>
    <cellStyle name="Normal 3 3 10 9 11 2" xfId="18337"/>
    <cellStyle name="Normal 3 3 10 9 12" xfId="18338"/>
    <cellStyle name="Normal 3 3 10 9 12 2" xfId="18339"/>
    <cellStyle name="Normal 3 3 10 9 13" xfId="18340"/>
    <cellStyle name="Normal 3 3 10 9 13 2" xfId="18341"/>
    <cellStyle name="Normal 3 3 10 9 14" xfId="18342"/>
    <cellStyle name="Normal 3 3 10 9 14 2" xfId="18343"/>
    <cellStyle name="Normal 3 3 10 9 15" xfId="18344"/>
    <cellStyle name="Normal 3 3 10 9 2" xfId="18345"/>
    <cellStyle name="Normal 3 3 10 9 2 2" xfId="18346"/>
    <cellStyle name="Normal 3 3 10 9 3" xfId="18347"/>
    <cellStyle name="Normal 3 3 10 9 3 2" xfId="18348"/>
    <cellStyle name="Normal 3 3 10 9 4" xfId="18349"/>
    <cellStyle name="Normal 3 3 10 9 4 2" xfId="18350"/>
    <cellStyle name="Normal 3 3 10 9 5" xfId="18351"/>
    <cellStyle name="Normal 3 3 10 9 5 2" xfId="18352"/>
    <cellStyle name="Normal 3 3 10 9 6" xfId="18353"/>
    <cellStyle name="Normal 3 3 10 9 6 2" xfId="18354"/>
    <cellStyle name="Normal 3 3 10 9 7" xfId="18355"/>
    <cellStyle name="Normal 3 3 10 9 7 2" xfId="18356"/>
    <cellStyle name="Normal 3 3 10 9 8" xfId="18357"/>
    <cellStyle name="Normal 3 3 10 9 8 2" xfId="18358"/>
    <cellStyle name="Normal 3 3 10 9 9" xfId="18359"/>
    <cellStyle name="Normal 3 3 10 9 9 2" xfId="18360"/>
    <cellStyle name="Normal 3 3 11" xfId="18361"/>
    <cellStyle name="Normal 3 3 11 10" xfId="18362"/>
    <cellStyle name="Normal 3 3 11 10 10" xfId="18363"/>
    <cellStyle name="Normal 3 3 11 10 10 2" xfId="18364"/>
    <cellStyle name="Normal 3 3 11 10 11" xfId="18365"/>
    <cellStyle name="Normal 3 3 11 10 11 2" xfId="18366"/>
    <cellStyle name="Normal 3 3 11 10 12" xfId="18367"/>
    <cellStyle name="Normal 3 3 11 10 12 2" xfId="18368"/>
    <cellStyle name="Normal 3 3 11 10 13" xfId="18369"/>
    <cellStyle name="Normal 3 3 11 10 13 2" xfId="18370"/>
    <cellStyle name="Normal 3 3 11 10 14" xfId="18371"/>
    <cellStyle name="Normal 3 3 11 10 14 2" xfId="18372"/>
    <cellStyle name="Normal 3 3 11 10 15" xfId="18373"/>
    <cellStyle name="Normal 3 3 11 10 2" xfId="18374"/>
    <cellStyle name="Normal 3 3 11 10 2 2" xfId="18375"/>
    <cellStyle name="Normal 3 3 11 10 3" xfId="18376"/>
    <cellStyle name="Normal 3 3 11 10 3 2" xfId="18377"/>
    <cellStyle name="Normal 3 3 11 10 4" xfId="18378"/>
    <cellStyle name="Normal 3 3 11 10 4 2" xfId="18379"/>
    <cellStyle name="Normal 3 3 11 10 5" xfId="18380"/>
    <cellStyle name="Normal 3 3 11 10 5 2" xfId="18381"/>
    <cellStyle name="Normal 3 3 11 10 6" xfId="18382"/>
    <cellStyle name="Normal 3 3 11 10 6 2" xfId="18383"/>
    <cellStyle name="Normal 3 3 11 10 7" xfId="18384"/>
    <cellStyle name="Normal 3 3 11 10 7 2" xfId="18385"/>
    <cellStyle name="Normal 3 3 11 10 8" xfId="18386"/>
    <cellStyle name="Normal 3 3 11 10 8 2" xfId="18387"/>
    <cellStyle name="Normal 3 3 11 10 9" xfId="18388"/>
    <cellStyle name="Normal 3 3 11 10 9 2" xfId="18389"/>
    <cellStyle name="Normal 3 3 11 11" xfId="18390"/>
    <cellStyle name="Normal 3 3 11 11 2" xfId="18391"/>
    <cellStyle name="Normal 3 3 11 12" xfId="18392"/>
    <cellStyle name="Normal 3 3 11 12 2" xfId="18393"/>
    <cellStyle name="Normal 3 3 11 13" xfId="18394"/>
    <cellStyle name="Normal 3 3 11 13 2" xfId="18395"/>
    <cellStyle name="Normal 3 3 11 14" xfId="18396"/>
    <cellStyle name="Normal 3 3 11 14 2" xfId="18397"/>
    <cellStyle name="Normal 3 3 11 15" xfId="18398"/>
    <cellStyle name="Normal 3 3 11 15 2" xfId="18399"/>
    <cellStyle name="Normal 3 3 11 16" xfId="18400"/>
    <cellStyle name="Normal 3 3 11 16 2" xfId="18401"/>
    <cellStyle name="Normal 3 3 11 17" xfId="18402"/>
    <cellStyle name="Normal 3 3 11 17 2" xfId="18403"/>
    <cellStyle name="Normal 3 3 11 18" xfId="18404"/>
    <cellStyle name="Normal 3 3 11 18 2" xfId="18405"/>
    <cellStyle name="Normal 3 3 11 19" xfId="18406"/>
    <cellStyle name="Normal 3 3 11 19 2" xfId="18407"/>
    <cellStyle name="Normal 3 3 11 2" xfId="18408"/>
    <cellStyle name="Normal 3 3 11 2 10" xfId="18409"/>
    <cellStyle name="Normal 3 3 11 2 10 2" xfId="18410"/>
    <cellStyle name="Normal 3 3 11 2 11" xfId="18411"/>
    <cellStyle name="Normal 3 3 11 2 11 2" xfId="18412"/>
    <cellStyle name="Normal 3 3 11 2 12" xfId="18413"/>
    <cellStyle name="Normal 3 3 11 2 12 2" xfId="18414"/>
    <cellStyle name="Normal 3 3 11 2 13" xfId="18415"/>
    <cellStyle name="Normal 3 3 11 2 13 2" xfId="18416"/>
    <cellStyle name="Normal 3 3 11 2 14" xfId="18417"/>
    <cellStyle name="Normal 3 3 11 2 14 2" xfId="18418"/>
    <cellStyle name="Normal 3 3 11 2 15" xfId="18419"/>
    <cellStyle name="Normal 3 3 11 2 15 2" xfId="18420"/>
    <cellStyle name="Normal 3 3 11 2 16" xfId="18421"/>
    <cellStyle name="Normal 3 3 11 2 2" xfId="18422"/>
    <cellStyle name="Normal 3 3 11 2 2 10" xfId="18423"/>
    <cellStyle name="Normal 3 3 11 2 2 10 2" xfId="18424"/>
    <cellStyle name="Normal 3 3 11 2 2 11" xfId="18425"/>
    <cellStyle name="Normal 3 3 11 2 2 11 2" xfId="18426"/>
    <cellStyle name="Normal 3 3 11 2 2 12" xfId="18427"/>
    <cellStyle name="Normal 3 3 11 2 2 12 2" xfId="18428"/>
    <cellStyle name="Normal 3 3 11 2 2 13" xfId="18429"/>
    <cellStyle name="Normal 3 3 11 2 2 13 2" xfId="18430"/>
    <cellStyle name="Normal 3 3 11 2 2 14" xfId="18431"/>
    <cellStyle name="Normal 3 3 11 2 2 14 2" xfId="18432"/>
    <cellStyle name="Normal 3 3 11 2 2 15" xfId="18433"/>
    <cellStyle name="Normal 3 3 11 2 2 2" xfId="18434"/>
    <cellStyle name="Normal 3 3 11 2 2 2 2" xfId="18435"/>
    <cellStyle name="Normal 3 3 11 2 2 3" xfId="18436"/>
    <cellStyle name="Normal 3 3 11 2 2 3 2" xfId="18437"/>
    <cellStyle name="Normal 3 3 11 2 2 4" xfId="18438"/>
    <cellStyle name="Normal 3 3 11 2 2 4 2" xfId="18439"/>
    <cellStyle name="Normal 3 3 11 2 2 5" xfId="18440"/>
    <cellStyle name="Normal 3 3 11 2 2 5 2" xfId="18441"/>
    <cellStyle name="Normal 3 3 11 2 2 6" xfId="18442"/>
    <cellStyle name="Normal 3 3 11 2 2 6 2" xfId="18443"/>
    <cellStyle name="Normal 3 3 11 2 2 7" xfId="18444"/>
    <cellStyle name="Normal 3 3 11 2 2 7 2" xfId="18445"/>
    <cellStyle name="Normal 3 3 11 2 2 8" xfId="18446"/>
    <cellStyle name="Normal 3 3 11 2 2 8 2" xfId="18447"/>
    <cellStyle name="Normal 3 3 11 2 2 9" xfId="18448"/>
    <cellStyle name="Normal 3 3 11 2 2 9 2" xfId="18449"/>
    <cellStyle name="Normal 3 3 11 2 3" xfId="18450"/>
    <cellStyle name="Normal 3 3 11 2 3 2" xfId="18451"/>
    <cellStyle name="Normal 3 3 11 2 4" xfId="18452"/>
    <cellStyle name="Normal 3 3 11 2 4 2" xfId="18453"/>
    <cellStyle name="Normal 3 3 11 2 5" xfId="18454"/>
    <cellStyle name="Normal 3 3 11 2 5 2" xfId="18455"/>
    <cellStyle name="Normal 3 3 11 2 6" xfId="18456"/>
    <cellStyle name="Normal 3 3 11 2 6 2" xfId="18457"/>
    <cellStyle name="Normal 3 3 11 2 7" xfId="18458"/>
    <cellStyle name="Normal 3 3 11 2 7 2" xfId="18459"/>
    <cellStyle name="Normal 3 3 11 2 8" xfId="18460"/>
    <cellStyle name="Normal 3 3 11 2 8 2" xfId="18461"/>
    <cellStyle name="Normal 3 3 11 2 9" xfId="18462"/>
    <cellStyle name="Normal 3 3 11 2 9 2" xfId="18463"/>
    <cellStyle name="Normal 3 3 11 20" xfId="18464"/>
    <cellStyle name="Normal 3 3 11 20 2" xfId="18465"/>
    <cellStyle name="Normal 3 3 11 21" xfId="18466"/>
    <cellStyle name="Normal 3 3 11 21 2" xfId="18467"/>
    <cellStyle name="Normal 3 3 11 22" xfId="18468"/>
    <cellStyle name="Normal 3 3 11 22 2" xfId="18469"/>
    <cellStyle name="Normal 3 3 11 23" xfId="18470"/>
    <cellStyle name="Normal 3 3 11 23 2" xfId="18471"/>
    <cellStyle name="Normal 3 3 11 24" xfId="18472"/>
    <cellStyle name="Normal 3 3 11 3" xfId="18473"/>
    <cellStyle name="Normal 3 3 11 3 10" xfId="18474"/>
    <cellStyle name="Normal 3 3 11 3 10 2" xfId="18475"/>
    <cellStyle name="Normal 3 3 11 3 11" xfId="18476"/>
    <cellStyle name="Normal 3 3 11 3 11 2" xfId="18477"/>
    <cellStyle name="Normal 3 3 11 3 12" xfId="18478"/>
    <cellStyle name="Normal 3 3 11 3 12 2" xfId="18479"/>
    <cellStyle name="Normal 3 3 11 3 13" xfId="18480"/>
    <cellStyle name="Normal 3 3 11 3 13 2" xfId="18481"/>
    <cellStyle name="Normal 3 3 11 3 14" xfId="18482"/>
    <cellStyle name="Normal 3 3 11 3 14 2" xfId="18483"/>
    <cellStyle name="Normal 3 3 11 3 15" xfId="18484"/>
    <cellStyle name="Normal 3 3 11 3 15 2" xfId="18485"/>
    <cellStyle name="Normal 3 3 11 3 16" xfId="18486"/>
    <cellStyle name="Normal 3 3 11 3 2" xfId="18487"/>
    <cellStyle name="Normal 3 3 11 3 2 10" xfId="18488"/>
    <cellStyle name="Normal 3 3 11 3 2 10 2" xfId="18489"/>
    <cellStyle name="Normal 3 3 11 3 2 11" xfId="18490"/>
    <cellStyle name="Normal 3 3 11 3 2 11 2" xfId="18491"/>
    <cellStyle name="Normal 3 3 11 3 2 12" xfId="18492"/>
    <cellStyle name="Normal 3 3 11 3 2 12 2" xfId="18493"/>
    <cellStyle name="Normal 3 3 11 3 2 13" xfId="18494"/>
    <cellStyle name="Normal 3 3 11 3 2 13 2" xfId="18495"/>
    <cellStyle name="Normal 3 3 11 3 2 14" xfId="18496"/>
    <cellStyle name="Normal 3 3 11 3 2 14 2" xfId="18497"/>
    <cellStyle name="Normal 3 3 11 3 2 15" xfId="18498"/>
    <cellStyle name="Normal 3 3 11 3 2 2" xfId="18499"/>
    <cellStyle name="Normal 3 3 11 3 2 2 2" xfId="18500"/>
    <cellStyle name="Normal 3 3 11 3 2 3" xfId="18501"/>
    <cellStyle name="Normal 3 3 11 3 2 3 2" xfId="18502"/>
    <cellStyle name="Normal 3 3 11 3 2 4" xfId="18503"/>
    <cellStyle name="Normal 3 3 11 3 2 4 2" xfId="18504"/>
    <cellStyle name="Normal 3 3 11 3 2 5" xfId="18505"/>
    <cellStyle name="Normal 3 3 11 3 2 5 2" xfId="18506"/>
    <cellStyle name="Normal 3 3 11 3 2 6" xfId="18507"/>
    <cellStyle name="Normal 3 3 11 3 2 6 2" xfId="18508"/>
    <cellStyle name="Normal 3 3 11 3 2 7" xfId="18509"/>
    <cellStyle name="Normal 3 3 11 3 2 7 2" xfId="18510"/>
    <cellStyle name="Normal 3 3 11 3 2 8" xfId="18511"/>
    <cellStyle name="Normal 3 3 11 3 2 8 2" xfId="18512"/>
    <cellStyle name="Normal 3 3 11 3 2 9" xfId="18513"/>
    <cellStyle name="Normal 3 3 11 3 2 9 2" xfId="18514"/>
    <cellStyle name="Normal 3 3 11 3 3" xfId="18515"/>
    <cellStyle name="Normal 3 3 11 3 3 2" xfId="18516"/>
    <cellStyle name="Normal 3 3 11 3 4" xfId="18517"/>
    <cellStyle name="Normal 3 3 11 3 4 2" xfId="18518"/>
    <cellStyle name="Normal 3 3 11 3 5" xfId="18519"/>
    <cellStyle name="Normal 3 3 11 3 5 2" xfId="18520"/>
    <cellStyle name="Normal 3 3 11 3 6" xfId="18521"/>
    <cellStyle name="Normal 3 3 11 3 6 2" xfId="18522"/>
    <cellStyle name="Normal 3 3 11 3 7" xfId="18523"/>
    <cellStyle name="Normal 3 3 11 3 7 2" xfId="18524"/>
    <cellStyle name="Normal 3 3 11 3 8" xfId="18525"/>
    <cellStyle name="Normal 3 3 11 3 8 2" xfId="18526"/>
    <cellStyle name="Normal 3 3 11 3 9" xfId="18527"/>
    <cellStyle name="Normal 3 3 11 3 9 2" xfId="18528"/>
    <cellStyle name="Normal 3 3 11 4" xfId="18529"/>
    <cellStyle name="Normal 3 3 11 4 10" xfId="18530"/>
    <cellStyle name="Normal 3 3 11 4 10 2" xfId="18531"/>
    <cellStyle name="Normal 3 3 11 4 11" xfId="18532"/>
    <cellStyle name="Normal 3 3 11 4 11 2" xfId="18533"/>
    <cellStyle name="Normal 3 3 11 4 12" xfId="18534"/>
    <cellStyle name="Normal 3 3 11 4 12 2" xfId="18535"/>
    <cellStyle name="Normal 3 3 11 4 13" xfId="18536"/>
    <cellStyle name="Normal 3 3 11 4 13 2" xfId="18537"/>
    <cellStyle name="Normal 3 3 11 4 14" xfId="18538"/>
    <cellStyle name="Normal 3 3 11 4 14 2" xfId="18539"/>
    <cellStyle name="Normal 3 3 11 4 15" xfId="18540"/>
    <cellStyle name="Normal 3 3 11 4 15 2" xfId="18541"/>
    <cellStyle name="Normal 3 3 11 4 16" xfId="18542"/>
    <cellStyle name="Normal 3 3 11 4 2" xfId="18543"/>
    <cellStyle name="Normal 3 3 11 4 2 10" xfId="18544"/>
    <cellStyle name="Normal 3 3 11 4 2 10 2" xfId="18545"/>
    <cellStyle name="Normal 3 3 11 4 2 11" xfId="18546"/>
    <cellStyle name="Normal 3 3 11 4 2 11 2" xfId="18547"/>
    <cellStyle name="Normal 3 3 11 4 2 12" xfId="18548"/>
    <cellStyle name="Normal 3 3 11 4 2 12 2" xfId="18549"/>
    <cellStyle name="Normal 3 3 11 4 2 13" xfId="18550"/>
    <cellStyle name="Normal 3 3 11 4 2 13 2" xfId="18551"/>
    <cellStyle name="Normal 3 3 11 4 2 14" xfId="18552"/>
    <cellStyle name="Normal 3 3 11 4 2 14 2" xfId="18553"/>
    <cellStyle name="Normal 3 3 11 4 2 15" xfId="18554"/>
    <cellStyle name="Normal 3 3 11 4 2 2" xfId="18555"/>
    <cellStyle name="Normal 3 3 11 4 2 2 2" xfId="18556"/>
    <cellStyle name="Normal 3 3 11 4 2 3" xfId="18557"/>
    <cellStyle name="Normal 3 3 11 4 2 3 2" xfId="18558"/>
    <cellStyle name="Normal 3 3 11 4 2 4" xfId="18559"/>
    <cellStyle name="Normal 3 3 11 4 2 4 2" xfId="18560"/>
    <cellStyle name="Normal 3 3 11 4 2 5" xfId="18561"/>
    <cellStyle name="Normal 3 3 11 4 2 5 2" xfId="18562"/>
    <cellStyle name="Normal 3 3 11 4 2 6" xfId="18563"/>
    <cellStyle name="Normal 3 3 11 4 2 6 2" xfId="18564"/>
    <cellStyle name="Normal 3 3 11 4 2 7" xfId="18565"/>
    <cellStyle name="Normal 3 3 11 4 2 7 2" xfId="18566"/>
    <cellStyle name="Normal 3 3 11 4 2 8" xfId="18567"/>
    <cellStyle name="Normal 3 3 11 4 2 8 2" xfId="18568"/>
    <cellStyle name="Normal 3 3 11 4 2 9" xfId="18569"/>
    <cellStyle name="Normal 3 3 11 4 2 9 2" xfId="18570"/>
    <cellStyle name="Normal 3 3 11 4 3" xfId="18571"/>
    <cellStyle name="Normal 3 3 11 4 3 2" xfId="18572"/>
    <cellStyle name="Normal 3 3 11 4 4" xfId="18573"/>
    <cellStyle name="Normal 3 3 11 4 4 2" xfId="18574"/>
    <cellStyle name="Normal 3 3 11 4 5" xfId="18575"/>
    <cellStyle name="Normal 3 3 11 4 5 2" xfId="18576"/>
    <cellStyle name="Normal 3 3 11 4 6" xfId="18577"/>
    <cellStyle name="Normal 3 3 11 4 6 2" xfId="18578"/>
    <cellStyle name="Normal 3 3 11 4 7" xfId="18579"/>
    <cellStyle name="Normal 3 3 11 4 7 2" xfId="18580"/>
    <cellStyle name="Normal 3 3 11 4 8" xfId="18581"/>
    <cellStyle name="Normal 3 3 11 4 8 2" xfId="18582"/>
    <cellStyle name="Normal 3 3 11 4 9" xfId="18583"/>
    <cellStyle name="Normal 3 3 11 4 9 2" xfId="18584"/>
    <cellStyle name="Normal 3 3 11 5" xfId="18585"/>
    <cellStyle name="Normal 3 3 11 5 10" xfId="18586"/>
    <cellStyle name="Normal 3 3 11 5 10 2" xfId="18587"/>
    <cellStyle name="Normal 3 3 11 5 11" xfId="18588"/>
    <cellStyle name="Normal 3 3 11 5 11 2" xfId="18589"/>
    <cellStyle name="Normal 3 3 11 5 12" xfId="18590"/>
    <cellStyle name="Normal 3 3 11 5 12 2" xfId="18591"/>
    <cellStyle name="Normal 3 3 11 5 13" xfId="18592"/>
    <cellStyle name="Normal 3 3 11 5 13 2" xfId="18593"/>
    <cellStyle name="Normal 3 3 11 5 14" xfId="18594"/>
    <cellStyle name="Normal 3 3 11 5 14 2" xfId="18595"/>
    <cellStyle name="Normal 3 3 11 5 15" xfId="18596"/>
    <cellStyle name="Normal 3 3 11 5 2" xfId="18597"/>
    <cellStyle name="Normal 3 3 11 5 2 2" xfId="18598"/>
    <cellStyle name="Normal 3 3 11 5 3" xfId="18599"/>
    <cellStyle name="Normal 3 3 11 5 3 2" xfId="18600"/>
    <cellStyle name="Normal 3 3 11 5 4" xfId="18601"/>
    <cellStyle name="Normal 3 3 11 5 4 2" xfId="18602"/>
    <cellStyle name="Normal 3 3 11 5 5" xfId="18603"/>
    <cellStyle name="Normal 3 3 11 5 5 2" xfId="18604"/>
    <cellStyle name="Normal 3 3 11 5 6" xfId="18605"/>
    <cellStyle name="Normal 3 3 11 5 6 2" xfId="18606"/>
    <cellStyle name="Normal 3 3 11 5 7" xfId="18607"/>
    <cellStyle name="Normal 3 3 11 5 7 2" xfId="18608"/>
    <cellStyle name="Normal 3 3 11 5 8" xfId="18609"/>
    <cellStyle name="Normal 3 3 11 5 8 2" xfId="18610"/>
    <cellStyle name="Normal 3 3 11 5 9" xfId="18611"/>
    <cellStyle name="Normal 3 3 11 5 9 2" xfId="18612"/>
    <cellStyle name="Normal 3 3 11 6" xfId="18613"/>
    <cellStyle name="Normal 3 3 11 6 10" xfId="18614"/>
    <cellStyle name="Normal 3 3 11 6 10 2" xfId="18615"/>
    <cellStyle name="Normal 3 3 11 6 11" xfId="18616"/>
    <cellStyle name="Normal 3 3 11 6 11 2" xfId="18617"/>
    <cellStyle name="Normal 3 3 11 6 12" xfId="18618"/>
    <cellStyle name="Normal 3 3 11 6 12 2" xfId="18619"/>
    <cellStyle name="Normal 3 3 11 6 13" xfId="18620"/>
    <cellStyle name="Normal 3 3 11 6 13 2" xfId="18621"/>
    <cellStyle name="Normal 3 3 11 6 14" xfId="18622"/>
    <cellStyle name="Normal 3 3 11 6 14 2" xfId="18623"/>
    <cellStyle name="Normal 3 3 11 6 15" xfId="18624"/>
    <cellStyle name="Normal 3 3 11 6 2" xfId="18625"/>
    <cellStyle name="Normal 3 3 11 6 2 2" xfId="18626"/>
    <cellStyle name="Normal 3 3 11 6 3" xfId="18627"/>
    <cellStyle name="Normal 3 3 11 6 3 2" xfId="18628"/>
    <cellStyle name="Normal 3 3 11 6 4" xfId="18629"/>
    <cellStyle name="Normal 3 3 11 6 4 2" xfId="18630"/>
    <cellStyle name="Normal 3 3 11 6 5" xfId="18631"/>
    <cellStyle name="Normal 3 3 11 6 5 2" xfId="18632"/>
    <cellStyle name="Normal 3 3 11 6 6" xfId="18633"/>
    <cellStyle name="Normal 3 3 11 6 6 2" xfId="18634"/>
    <cellStyle name="Normal 3 3 11 6 7" xfId="18635"/>
    <cellStyle name="Normal 3 3 11 6 7 2" xfId="18636"/>
    <cellStyle name="Normal 3 3 11 6 8" xfId="18637"/>
    <cellStyle name="Normal 3 3 11 6 8 2" xfId="18638"/>
    <cellStyle name="Normal 3 3 11 6 9" xfId="18639"/>
    <cellStyle name="Normal 3 3 11 6 9 2" xfId="18640"/>
    <cellStyle name="Normal 3 3 11 7" xfId="18641"/>
    <cellStyle name="Normal 3 3 11 7 10" xfId="18642"/>
    <cellStyle name="Normal 3 3 11 7 10 2" xfId="18643"/>
    <cellStyle name="Normal 3 3 11 7 11" xfId="18644"/>
    <cellStyle name="Normal 3 3 11 7 11 2" xfId="18645"/>
    <cellStyle name="Normal 3 3 11 7 12" xfId="18646"/>
    <cellStyle name="Normal 3 3 11 7 12 2" xfId="18647"/>
    <cellStyle name="Normal 3 3 11 7 13" xfId="18648"/>
    <cellStyle name="Normal 3 3 11 7 13 2" xfId="18649"/>
    <cellStyle name="Normal 3 3 11 7 14" xfId="18650"/>
    <cellStyle name="Normal 3 3 11 7 14 2" xfId="18651"/>
    <cellStyle name="Normal 3 3 11 7 15" xfId="18652"/>
    <cellStyle name="Normal 3 3 11 7 2" xfId="18653"/>
    <cellStyle name="Normal 3 3 11 7 2 2" xfId="18654"/>
    <cellStyle name="Normal 3 3 11 7 3" xfId="18655"/>
    <cellStyle name="Normal 3 3 11 7 3 2" xfId="18656"/>
    <cellStyle name="Normal 3 3 11 7 4" xfId="18657"/>
    <cellStyle name="Normal 3 3 11 7 4 2" xfId="18658"/>
    <cellStyle name="Normal 3 3 11 7 5" xfId="18659"/>
    <cellStyle name="Normal 3 3 11 7 5 2" xfId="18660"/>
    <cellStyle name="Normal 3 3 11 7 6" xfId="18661"/>
    <cellStyle name="Normal 3 3 11 7 6 2" xfId="18662"/>
    <cellStyle name="Normal 3 3 11 7 7" xfId="18663"/>
    <cellStyle name="Normal 3 3 11 7 7 2" xfId="18664"/>
    <cellStyle name="Normal 3 3 11 7 8" xfId="18665"/>
    <cellStyle name="Normal 3 3 11 7 8 2" xfId="18666"/>
    <cellStyle name="Normal 3 3 11 7 9" xfId="18667"/>
    <cellStyle name="Normal 3 3 11 7 9 2" xfId="18668"/>
    <cellStyle name="Normal 3 3 11 8" xfId="18669"/>
    <cellStyle name="Normal 3 3 11 8 10" xfId="18670"/>
    <cellStyle name="Normal 3 3 11 8 10 2" xfId="18671"/>
    <cellStyle name="Normal 3 3 11 8 11" xfId="18672"/>
    <cellStyle name="Normal 3 3 11 8 11 2" xfId="18673"/>
    <cellStyle name="Normal 3 3 11 8 12" xfId="18674"/>
    <cellStyle name="Normal 3 3 11 8 12 2" xfId="18675"/>
    <cellStyle name="Normal 3 3 11 8 13" xfId="18676"/>
    <cellStyle name="Normal 3 3 11 8 13 2" xfId="18677"/>
    <cellStyle name="Normal 3 3 11 8 14" xfId="18678"/>
    <cellStyle name="Normal 3 3 11 8 14 2" xfId="18679"/>
    <cellStyle name="Normal 3 3 11 8 15" xfId="18680"/>
    <cellStyle name="Normal 3 3 11 8 2" xfId="18681"/>
    <cellStyle name="Normal 3 3 11 8 2 2" xfId="18682"/>
    <cellStyle name="Normal 3 3 11 8 3" xfId="18683"/>
    <cellStyle name="Normal 3 3 11 8 3 2" xfId="18684"/>
    <cellStyle name="Normal 3 3 11 8 4" xfId="18685"/>
    <cellStyle name="Normal 3 3 11 8 4 2" xfId="18686"/>
    <cellStyle name="Normal 3 3 11 8 5" xfId="18687"/>
    <cellStyle name="Normal 3 3 11 8 5 2" xfId="18688"/>
    <cellStyle name="Normal 3 3 11 8 6" xfId="18689"/>
    <cellStyle name="Normal 3 3 11 8 6 2" xfId="18690"/>
    <cellStyle name="Normal 3 3 11 8 7" xfId="18691"/>
    <cellStyle name="Normal 3 3 11 8 7 2" xfId="18692"/>
    <cellStyle name="Normal 3 3 11 8 8" xfId="18693"/>
    <cellStyle name="Normal 3 3 11 8 8 2" xfId="18694"/>
    <cellStyle name="Normal 3 3 11 8 9" xfId="18695"/>
    <cellStyle name="Normal 3 3 11 8 9 2" xfId="18696"/>
    <cellStyle name="Normal 3 3 11 9" xfId="18697"/>
    <cellStyle name="Normal 3 3 11 9 10" xfId="18698"/>
    <cellStyle name="Normal 3 3 11 9 10 2" xfId="18699"/>
    <cellStyle name="Normal 3 3 11 9 11" xfId="18700"/>
    <cellStyle name="Normal 3 3 11 9 11 2" xfId="18701"/>
    <cellStyle name="Normal 3 3 11 9 12" xfId="18702"/>
    <cellStyle name="Normal 3 3 11 9 12 2" xfId="18703"/>
    <cellStyle name="Normal 3 3 11 9 13" xfId="18704"/>
    <cellStyle name="Normal 3 3 11 9 13 2" xfId="18705"/>
    <cellStyle name="Normal 3 3 11 9 14" xfId="18706"/>
    <cellStyle name="Normal 3 3 11 9 14 2" xfId="18707"/>
    <cellStyle name="Normal 3 3 11 9 15" xfId="18708"/>
    <cellStyle name="Normal 3 3 11 9 2" xfId="18709"/>
    <cellStyle name="Normal 3 3 11 9 2 2" xfId="18710"/>
    <cellStyle name="Normal 3 3 11 9 3" xfId="18711"/>
    <cellStyle name="Normal 3 3 11 9 3 2" xfId="18712"/>
    <cellStyle name="Normal 3 3 11 9 4" xfId="18713"/>
    <cellStyle name="Normal 3 3 11 9 4 2" xfId="18714"/>
    <cellStyle name="Normal 3 3 11 9 5" xfId="18715"/>
    <cellStyle name="Normal 3 3 11 9 5 2" xfId="18716"/>
    <cellStyle name="Normal 3 3 11 9 6" xfId="18717"/>
    <cellStyle name="Normal 3 3 11 9 6 2" xfId="18718"/>
    <cellStyle name="Normal 3 3 11 9 7" xfId="18719"/>
    <cellStyle name="Normal 3 3 11 9 7 2" xfId="18720"/>
    <cellStyle name="Normal 3 3 11 9 8" xfId="18721"/>
    <cellStyle name="Normal 3 3 11 9 8 2" xfId="18722"/>
    <cellStyle name="Normal 3 3 11 9 9" xfId="18723"/>
    <cellStyle name="Normal 3 3 11 9 9 2" xfId="18724"/>
    <cellStyle name="Normal 3 3 12" xfId="18725"/>
    <cellStyle name="Normal 3 3 12 10" xfId="18726"/>
    <cellStyle name="Normal 3 3 12 10 10" xfId="18727"/>
    <cellStyle name="Normal 3 3 12 10 10 2" xfId="18728"/>
    <cellStyle name="Normal 3 3 12 10 11" xfId="18729"/>
    <cellStyle name="Normal 3 3 12 10 11 2" xfId="18730"/>
    <cellStyle name="Normal 3 3 12 10 12" xfId="18731"/>
    <cellStyle name="Normal 3 3 12 10 12 2" xfId="18732"/>
    <cellStyle name="Normal 3 3 12 10 13" xfId="18733"/>
    <cellStyle name="Normal 3 3 12 10 13 2" xfId="18734"/>
    <cellStyle name="Normal 3 3 12 10 14" xfId="18735"/>
    <cellStyle name="Normal 3 3 12 10 14 2" xfId="18736"/>
    <cellStyle name="Normal 3 3 12 10 15" xfId="18737"/>
    <cellStyle name="Normal 3 3 12 10 2" xfId="18738"/>
    <cellStyle name="Normal 3 3 12 10 2 2" xfId="18739"/>
    <cellStyle name="Normal 3 3 12 10 3" xfId="18740"/>
    <cellStyle name="Normal 3 3 12 10 3 2" xfId="18741"/>
    <cellStyle name="Normal 3 3 12 10 4" xfId="18742"/>
    <cellStyle name="Normal 3 3 12 10 4 2" xfId="18743"/>
    <cellStyle name="Normal 3 3 12 10 5" xfId="18744"/>
    <cellStyle name="Normal 3 3 12 10 5 2" xfId="18745"/>
    <cellStyle name="Normal 3 3 12 10 6" xfId="18746"/>
    <cellStyle name="Normal 3 3 12 10 6 2" xfId="18747"/>
    <cellStyle name="Normal 3 3 12 10 7" xfId="18748"/>
    <cellStyle name="Normal 3 3 12 10 7 2" xfId="18749"/>
    <cellStyle name="Normal 3 3 12 10 8" xfId="18750"/>
    <cellStyle name="Normal 3 3 12 10 8 2" xfId="18751"/>
    <cellStyle name="Normal 3 3 12 10 9" xfId="18752"/>
    <cellStyle name="Normal 3 3 12 10 9 2" xfId="18753"/>
    <cellStyle name="Normal 3 3 12 11" xfId="18754"/>
    <cellStyle name="Normal 3 3 12 11 2" xfId="18755"/>
    <cellStyle name="Normal 3 3 12 12" xfId="18756"/>
    <cellStyle name="Normal 3 3 12 12 2" xfId="18757"/>
    <cellStyle name="Normal 3 3 12 13" xfId="18758"/>
    <cellStyle name="Normal 3 3 12 13 2" xfId="18759"/>
    <cellStyle name="Normal 3 3 12 14" xfId="18760"/>
    <cellStyle name="Normal 3 3 12 14 2" xfId="18761"/>
    <cellStyle name="Normal 3 3 12 15" xfId="18762"/>
    <cellStyle name="Normal 3 3 12 15 2" xfId="18763"/>
    <cellStyle name="Normal 3 3 12 16" xfId="18764"/>
    <cellStyle name="Normal 3 3 12 16 2" xfId="18765"/>
    <cellStyle name="Normal 3 3 12 17" xfId="18766"/>
    <cellStyle name="Normal 3 3 12 17 2" xfId="18767"/>
    <cellStyle name="Normal 3 3 12 18" xfId="18768"/>
    <cellStyle name="Normal 3 3 12 18 2" xfId="18769"/>
    <cellStyle name="Normal 3 3 12 19" xfId="18770"/>
    <cellStyle name="Normal 3 3 12 19 2" xfId="18771"/>
    <cellStyle name="Normal 3 3 12 2" xfId="18772"/>
    <cellStyle name="Normal 3 3 12 2 10" xfId="18773"/>
    <cellStyle name="Normal 3 3 12 2 10 2" xfId="18774"/>
    <cellStyle name="Normal 3 3 12 2 11" xfId="18775"/>
    <cellStyle name="Normal 3 3 12 2 11 2" xfId="18776"/>
    <cellStyle name="Normal 3 3 12 2 12" xfId="18777"/>
    <cellStyle name="Normal 3 3 12 2 12 2" xfId="18778"/>
    <cellStyle name="Normal 3 3 12 2 13" xfId="18779"/>
    <cellStyle name="Normal 3 3 12 2 13 2" xfId="18780"/>
    <cellStyle name="Normal 3 3 12 2 14" xfId="18781"/>
    <cellStyle name="Normal 3 3 12 2 14 2" xfId="18782"/>
    <cellStyle name="Normal 3 3 12 2 15" xfId="18783"/>
    <cellStyle name="Normal 3 3 12 2 15 2" xfId="18784"/>
    <cellStyle name="Normal 3 3 12 2 16" xfId="18785"/>
    <cellStyle name="Normal 3 3 12 2 2" xfId="18786"/>
    <cellStyle name="Normal 3 3 12 2 2 10" xfId="18787"/>
    <cellStyle name="Normal 3 3 12 2 2 10 2" xfId="18788"/>
    <cellStyle name="Normal 3 3 12 2 2 11" xfId="18789"/>
    <cellStyle name="Normal 3 3 12 2 2 11 2" xfId="18790"/>
    <cellStyle name="Normal 3 3 12 2 2 12" xfId="18791"/>
    <cellStyle name="Normal 3 3 12 2 2 12 2" xfId="18792"/>
    <cellStyle name="Normal 3 3 12 2 2 13" xfId="18793"/>
    <cellStyle name="Normal 3 3 12 2 2 13 2" xfId="18794"/>
    <cellStyle name="Normal 3 3 12 2 2 14" xfId="18795"/>
    <cellStyle name="Normal 3 3 12 2 2 14 2" xfId="18796"/>
    <cellStyle name="Normal 3 3 12 2 2 15" xfId="18797"/>
    <cellStyle name="Normal 3 3 12 2 2 2" xfId="18798"/>
    <cellStyle name="Normal 3 3 12 2 2 2 2" xfId="18799"/>
    <cellStyle name="Normal 3 3 12 2 2 3" xfId="18800"/>
    <cellStyle name="Normal 3 3 12 2 2 3 2" xfId="18801"/>
    <cellStyle name="Normal 3 3 12 2 2 4" xfId="18802"/>
    <cellStyle name="Normal 3 3 12 2 2 4 2" xfId="18803"/>
    <cellStyle name="Normal 3 3 12 2 2 5" xfId="18804"/>
    <cellStyle name="Normal 3 3 12 2 2 5 2" xfId="18805"/>
    <cellStyle name="Normal 3 3 12 2 2 6" xfId="18806"/>
    <cellStyle name="Normal 3 3 12 2 2 6 2" xfId="18807"/>
    <cellStyle name="Normal 3 3 12 2 2 7" xfId="18808"/>
    <cellStyle name="Normal 3 3 12 2 2 7 2" xfId="18809"/>
    <cellStyle name="Normal 3 3 12 2 2 8" xfId="18810"/>
    <cellStyle name="Normal 3 3 12 2 2 8 2" xfId="18811"/>
    <cellStyle name="Normal 3 3 12 2 2 9" xfId="18812"/>
    <cellStyle name="Normal 3 3 12 2 2 9 2" xfId="18813"/>
    <cellStyle name="Normal 3 3 12 2 3" xfId="18814"/>
    <cellStyle name="Normal 3 3 12 2 3 2" xfId="18815"/>
    <cellStyle name="Normal 3 3 12 2 4" xfId="18816"/>
    <cellStyle name="Normal 3 3 12 2 4 2" xfId="18817"/>
    <cellStyle name="Normal 3 3 12 2 5" xfId="18818"/>
    <cellStyle name="Normal 3 3 12 2 5 2" xfId="18819"/>
    <cellStyle name="Normal 3 3 12 2 6" xfId="18820"/>
    <cellStyle name="Normal 3 3 12 2 6 2" xfId="18821"/>
    <cellStyle name="Normal 3 3 12 2 7" xfId="18822"/>
    <cellStyle name="Normal 3 3 12 2 7 2" xfId="18823"/>
    <cellStyle name="Normal 3 3 12 2 8" xfId="18824"/>
    <cellStyle name="Normal 3 3 12 2 8 2" xfId="18825"/>
    <cellStyle name="Normal 3 3 12 2 9" xfId="18826"/>
    <cellStyle name="Normal 3 3 12 2 9 2" xfId="18827"/>
    <cellStyle name="Normal 3 3 12 20" xfId="18828"/>
    <cellStyle name="Normal 3 3 12 20 2" xfId="18829"/>
    <cellStyle name="Normal 3 3 12 21" xfId="18830"/>
    <cellStyle name="Normal 3 3 12 21 2" xfId="18831"/>
    <cellStyle name="Normal 3 3 12 22" xfId="18832"/>
    <cellStyle name="Normal 3 3 12 22 2" xfId="18833"/>
    <cellStyle name="Normal 3 3 12 23" xfId="18834"/>
    <cellStyle name="Normal 3 3 12 23 2" xfId="18835"/>
    <cellStyle name="Normal 3 3 12 24" xfId="18836"/>
    <cellStyle name="Normal 3 3 12 3" xfId="18837"/>
    <cellStyle name="Normal 3 3 12 3 10" xfId="18838"/>
    <cellStyle name="Normal 3 3 12 3 10 2" xfId="18839"/>
    <cellStyle name="Normal 3 3 12 3 11" xfId="18840"/>
    <cellStyle name="Normal 3 3 12 3 11 2" xfId="18841"/>
    <cellStyle name="Normal 3 3 12 3 12" xfId="18842"/>
    <cellStyle name="Normal 3 3 12 3 12 2" xfId="18843"/>
    <cellStyle name="Normal 3 3 12 3 13" xfId="18844"/>
    <cellStyle name="Normal 3 3 12 3 13 2" xfId="18845"/>
    <cellStyle name="Normal 3 3 12 3 14" xfId="18846"/>
    <cellStyle name="Normal 3 3 12 3 14 2" xfId="18847"/>
    <cellStyle name="Normal 3 3 12 3 15" xfId="18848"/>
    <cellStyle name="Normal 3 3 12 3 15 2" xfId="18849"/>
    <cellStyle name="Normal 3 3 12 3 16" xfId="18850"/>
    <cellStyle name="Normal 3 3 12 3 2" xfId="18851"/>
    <cellStyle name="Normal 3 3 12 3 2 10" xfId="18852"/>
    <cellStyle name="Normal 3 3 12 3 2 10 2" xfId="18853"/>
    <cellStyle name="Normal 3 3 12 3 2 11" xfId="18854"/>
    <cellStyle name="Normal 3 3 12 3 2 11 2" xfId="18855"/>
    <cellStyle name="Normal 3 3 12 3 2 12" xfId="18856"/>
    <cellStyle name="Normal 3 3 12 3 2 12 2" xfId="18857"/>
    <cellStyle name="Normal 3 3 12 3 2 13" xfId="18858"/>
    <cellStyle name="Normal 3 3 12 3 2 13 2" xfId="18859"/>
    <cellStyle name="Normal 3 3 12 3 2 14" xfId="18860"/>
    <cellStyle name="Normal 3 3 12 3 2 14 2" xfId="18861"/>
    <cellStyle name="Normal 3 3 12 3 2 15" xfId="18862"/>
    <cellStyle name="Normal 3 3 12 3 2 2" xfId="18863"/>
    <cellStyle name="Normal 3 3 12 3 2 2 2" xfId="18864"/>
    <cellStyle name="Normal 3 3 12 3 2 3" xfId="18865"/>
    <cellStyle name="Normal 3 3 12 3 2 3 2" xfId="18866"/>
    <cellStyle name="Normal 3 3 12 3 2 4" xfId="18867"/>
    <cellStyle name="Normal 3 3 12 3 2 4 2" xfId="18868"/>
    <cellStyle name="Normal 3 3 12 3 2 5" xfId="18869"/>
    <cellStyle name="Normal 3 3 12 3 2 5 2" xfId="18870"/>
    <cellStyle name="Normal 3 3 12 3 2 6" xfId="18871"/>
    <cellStyle name="Normal 3 3 12 3 2 6 2" xfId="18872"/>
    <cellStyle name="Normal 3 3 12 3 2 7" xfId="18873"/>
    <cellStyle name="Normal 3 3 12 3 2 7 2" xfId="18874"/>
    <cellStyle name="Normal 3 3 12 3 2 8" xfId="18875"/>
    <cellStyle name="Normal 3 3 12 3 2 8 2" xfId="18876"/>
    <cellStyle name="Normal 3 3 12 3 2 9" xfId="18877"/>
    <cellStyle name="Normal 3 3 12 3 2 9 2" xfId="18878"/>
    <cellStyle name="Normal 3 3 12 3 3" xfId="18879"/>
    <cellStyle name="Normal 3 3 12 3 3 2" xfId="18880"/>
    <cellStyle name="Normal 3 3 12 3 4" xfId="18881"/>
    <cellStyle name="Normal 3 3 12 3 4 2" xfId="18882"/>
    <cellStyle name="Normal 3 3 12 3 5" xfId="18883"/>
    <cellStyle name="Normal 3 3 12 3 5 2" xfId="18884"/>
    <cellStyle name="Normal 3 3 12 3 6" xfId="18885"/>
    <cellStyle name="Normal 3 3 12 3 6 2" xfId="18886"/>
    <cellStyle name="Normal 3 3 12 3 7" xfId="18887"/>
    <cellStyle name="Normal 3 3 12 3 7 2" xfId="18888"/>
    <cellStyle name="Normal 3 3 12 3 8" xfId="18889"/>
    <cellStyle name="Normal 3 3 12 3 8 2" xfId="18890"/>
    <cellStyle name="Normal 3 3 12 3 9" xfId="18891"/>
    <cellStyle name="Normal 3 3 12 3 9 2" xfId="18892"/>
    <cellStyle name="Normal 3 3 12 4" xfId="18893"/>
    <cellStyle name="Normal 3 3 12 4 10" xfId="18894"/>
    <cellStyle name="Normal 3 3 12 4 10 2" xfId="18895"/>
    <cellStyle name="Normal 3 3 12 4 11" xfId="18896"/>
    <cellStyle name="Normal 3 3 12 4 11 2" xfId="18897"/>
    <cellStyle name="Normal 3 3 12 4 12" xfId="18898"/>
    <cellStyle name="Normal 3 3 12 4 12 2" xfId="18899"/>
    <cellStyle name="Normal 3 3 12 4 13" xfId="18900"/>
    <cellStyle name="Normal 3 3 12 4 13 2" xfId="18901"/>
    <cellStyle name="Normal 3 3 12 4 14" xfId="18902"/>
    <cellStyle name="Normal 3 3 12 4 14 2" xfId="18903"/>
    <cellStyle name="Normal 3 3 12 4 15" xfId="18904"/>
    <cellStyle name="Normal 3 3 12 4 15 2" xfId="18905"/>
    <cellStyle name="Normal 3 3 12 4 16" xfId="18906"/>
    <cellStyle name="Normal 3 3 12 4 2" xfId="18907"/>
    <cellStyle name="Normal 3 3 12 4 2 10" xfId="18908"/>
    <cellStyle name="Normal 3 3 12 4 2 10 2" xfId="18909"/>
    <cellStyle name="Normal 3 3 12 4 2 11" xfId="18910"/>
    <cellStyle name="Normal 3 3 12 4 2 11 2" xfId="18911"/>
    <cellStyle name="Normal 3 3 12 4 2 12" xfId="18912"/>
    <cellStyle name="Normal 3 3 12 4 2 12 2" xfId="18913"/>
    <cellStyle name="Normal 3 3 12 4 2 13" xfId="18914"/>
    <cellStyle name="Normal 3 3 12 4 2 13 2" xfId="18915"/>
    <cellStyle name="Normal 3 3 12 4 2 14" xfId="18916"/>
    <cellStyle name="Normal 3 3 12 4 2 14 2" xfId="18917"/>
    <cellStyle name="Normal 3 3 12 4 2 15" xfId="18918"/>
    <cellStyle name="Normal 3 3 12 4 2 2" xfId="18919"/>
    <cellStyle name="Normal 3 3 12 4 2 2 2" xfId="18920"/>
    <cellStyle name="Normal 3 3 12 4 2 3" xfId="18921"/>
    <cellStyle name="Normal 3 3 12 4 2 3 2" xfId="18922"/>
    <cellStyle name="Normal 3 3 12 4 2 4" xfId="18923"/>
    <cellStyle name="Normal 3 3 12 4 2 4 2" xfId="18924"/>
    <cellStyle name="Normal 3 3 12 4 2 5" xfId="18925"/>
    <cellStyle name="Normal 3 3 12 4 2 5 2" xfId="18926"/>
    <cellStyle name="Normal 3 3 12 4 2 6" xfId="18927"/>
    <cellStyle name="Normal 3 3 12 4 2 6 2" xfId="18928"/>
    <cellStyle name="Normal 3 3 12 4 2 7" xfId="18929"/>
    <cellStyle name="Normal 3 3 12 4 2 7 2" xfId="18930"/>
    <cellStyle name="Normal 3 3 12 4 2 8" xfId="18931"/>
    <cellStyle name="Normal 3 3 12 4 2 8 2" xfId="18932"/>
    <cellStyle name="Normal 3 3 12 4 2 9" xfId="18933"/>
    <cellStyle name="Normal 3 3 12 4 2 9 2" xfId="18934"/>
    <cellStyle name="Normal 3 3 12 4 3" xfId="18935"/>
    <cellStyle name="Normal 3 3 12 4 3 2" xfId="18936"/>
    <cellStyle name="Normal 3 3 12 4 4" xfId="18937"/>
    <cellStyle name="Normal 3 3 12 4 4 2" xfId="18938"/>
    <cellStyle name="Normal 3 3 12 4 5" xfId="18939"/>
    <cellStyle name="Normal 3 3 12 4 5 2" xfId="18940"/>
    <cellStyle name="Normal 3 3 12 4 6" xfId="18941"/>
    <cellStyle name="Normal 3 3 12 4 6 2" xfId="18942"/>
    <cellStyle name="Normal 3 3 12 4 7" xfId="18943"/>
    <cellStyle name="Normal 3 3 12 4 7 2" xfId="18944"/>
    <cellStyle name="Normal 3 3 12 4 8" xfId="18945"/>
    <cellStyle name="Normal 3 3 12 4 8 2" xfId="18946"/>
    <cellStyle name="Normal 3 3 12 4 9" xfId="18947"/>
    <cellStyle name="Normal 3 3 12 4 9 2" xfId="18948"/>
    <cellStyle name="Normal 3 3 12 5" xfId="18949"/>
    <cellStyle name="Normal 3 3 12 5 10" xfId="18950"/>
    <cellStyle name="Normal 3 3 12 5 10 2" xfId="18951"/>
    <cellStyle name="Normal 3 3 12 5 11" xfId="18952"/>
    <cellStyle name="Normal 3 3 12 5 11 2" xfId="18953"/>
    <cellStyle name="Normal 3 3 12 5 12" xfId="18954"/>
    <cellStyle name="Normal 3 3 12 5 12 2" xfId="18955"/>
    <cellStyle name="Normal 3 3 12 5 13" xfId="18956"/>
    <cellStyle name="Normal 3 3 12 5 13 2" xfId="18957"/>
    <cellStyle name="Normal 3 3 12 5 14" xfId="18958"/>
    <cellStyle name="Normal 3 3 12 5 14 2" xfId="18959"/>
    <cellStyle name="Normal 3 3 12 5 15" xfId="18960"/>
    <cellStyle name="Normal 3 3 12 5 2" xfId="18961"/>
    <cellStyle name="Normal 3 3 12 5 2 2" xfId="18962"/>
    <cellStyle name="Normal 3 3 12 5 3" xfId="18963"/>
    <cellStyle name="Normal 3 3 12 5 3 2" xfId="18964"/>
    <cellStyle name="Normal 3 3 12 5 4" xfId="18965"/>
    <cellStyle name="Normal 3 3 12 5 4 2" xfId="18966"/>
    <cellStyle name="Normal 3 3 12 5 5" xfId="18967"/>
    <cellStyle name="Normal 3 3 12 5 5 2" xfId="18968"/>
    <cellStyle name="Normal 3 3 12 5 6" xfId="18969"/>
    <cellStyle name="Normal 3 3 12 5 6 2" xfId="18970"/>
    <cellStyle name="Normal 3 3 12 5 7" xfId="18971"/>
    <cellStyle name="Normal 3 3 12 5 7 2" xfId="18972"/>
    <cellStyle name="Normal 3 3 12 5 8" xfId="18973"/>
    <cellStyle name="Normal 3 3 12 5 8 2" xfId="18974"/>
    <cellStyle name="Normal 3 3 12 5 9" xfId="18975"/>
    <cellStyle name="Normal 3 3 12 5 9 2" xfId="18976"/>
    <cellStyle name="Normal 3 3 12 6" xfId="18977"/>
    <cellStyle name="Normal 3 3 12 6 10" xfId="18978"/>
    <cellStyle name="Normal 3 3 12 6 10 2" xfId="18979"/>
    <cellStyle name="Normal 3 3 12 6 11" xfId="18980"/>
    <cellStyle name="Normal 3 3 12 6 11 2" xfId="18981"/>
    <cellStyle name="Normal 3 3 12 6 12" xfId="18982"/>
    <cellStyle name="Normal 3 3 12 6 12 2" xfId="18983"/>
    <cellStyle name="Normal 3 3 12 6 13" xfId="18984"/>
    <cellStyle name="Normal 3 3 12 6 13 2" xfId="18985"/>
    <cellStyle name="Normal 3 3 12 6 14" xfId="18986"/>
    <cellStyle name="Normal 3 3 12 6 14 2" xfId="18987"/>
    <cellStyle name="Normal 3 3 12 6 15" xfId="18988"/>
    <cellStyle name="Normal 3 3 12 6 2" xfId="18989"/>
    <cellStyle name="Normal 3 3 12 6 2 2" xfId="18990"/>
    <cellStyle name="Normal 3 3 12 6 3" xfId="18991"/>
    <cellStyle name="Normal 3 3 12 6 3 2" xfId="18992"/>
    <cellStyle name="Normal 3 3 12 6 4" xfId="18993"/>
    <cellStyle name="Normal 3 3 12 6 4 2" xfId="18994"/>
    <cellStyle name="Normal 3 3 12 6 5" xfId="18995"/>
    <cellStyle name="Normal 3 3 12 6 5 2" xfId="18996"/>
    <cellStyle name="Normal 3 3 12 6 6" xfId="18997"/>
    <cellStyle name="Normal 3 3 12 6 6 2" xfId="18998"/>
    <cellStyle name="Normal 3 3 12 6 7" xfId="18999"/>
    <cellStyle name="Normal 3 3 12 6 7 2" xfId="19000"/>
    <cellStyle name="Normal 3 3 12 6 8" xfId="19001"/>
    <cellStyle name="Normal 3 3 12 6 8 2" xfId="19002"/>
    <cellStyle name="Normal 3 3 12 6 9" xfId="19003"/>
    <cellStyle name="Normal 3 3 12 6 9 2" xfId="19004"/>
    <cellStyle name="Normal 3 3 12 7" xfId="19005"/>
    <cellStyle name="Normal 3 3 12 7 10" xfId="19006"/>
    <cellStyle name="Normal 3 3 12 7 10 2" xfId="19007"/>
    <cellStyle name="Normal 3 3 12 7 11" xfId="19008"/>
    <cellStyle name="Normal 3 3 12 7 11 2" xfId="19009"/>
    <cellStyle name="Normal 3 3 12 7 12" xfId="19010"/>
    <cellStyle name="Normal 3 3 12 7 12 2" xfId="19011"/>
    <cellStyle name="Normal 3 3 12 7 13" xfId="19012"/>
    <cellStyle name="Normal 3 3 12 7 13 2" xfId="19013"/>
    <cellStyle name="Normal 3 3 12 7 14" xfId="19014"/>
    <cellStyle name="Normal 3 3 12 7 14 2" xfId="19015"/>
    <cellStyle name="Normal 3 3 12 7 15" xfId="19016"/>
    <cellStyle name="Normal 3 3 12 7 2" xfId="19017"/>
    <cellStyle name="Normal 3 3 12 7 2 2" xfId="19018"/>
    <cellStyle name="Normal 3 3 12 7 3" xfId="19019"/>
    <cellStyle name="Normal 3 3 12 7 3 2" xfId="19020"/>
    <cellStyle name="Normal 3 3 12 7 4" xfId="19021"/>
    <cellStyle name="Normal 3 3 12 7 4 2" xfId="19022"/>
    <cellStyle name="Normal 3 3 12 7 5" xfId="19023"/>
    <cellStyle name="Normal 3 3 12 7 5 2" xfId="19024"/>
    <cellStyle name="Normal 3 3 12 7 6" xfId="19025"/>
    <cellStyle name="Normal 3 3 12 7 6 2" xfId="19026"/>
    <cellStyle name="Normal 3 3 12 7 7" xfId="19027"/>
    <cellStyle name="Normal 3 3 12 7 7 2" xfId="19028"/>
    <cellStyle name="Normal 3 3 12 7 8" xfId="19029"/>
    <cellStyle name="Normal 3 3 12 7 8 2" xfId="19030"/>
    <cellStyle name="Normal 3 3 12 7 9" xfId="19031"/>
    <cellStyle name="Normal 3 3 12 7 9 2" xfId="19032"/>
    <cellStyle name="Normal 3 3 12 8" xfId="19033"/>
    <cellStyle name="Normal 3 3 12 8 10" xfId="19034"/>
    <cellStyle name="Normal 3 3 12 8 10 2" xfId="19035"/>
    <cellStyle name="Normal 3 3 12 8 11" xfId="19036"/>
    <cellStyle name="Normal 3 3 12 8 11 2" xfId="19037"/>
    <cellStyle name="Normal 3 3 12 8 12" xfId="19038"/>
    <cellStyle name="Normal 3 3 12 8 12 2" xfId="19039"/>
    <cellStyle name="Normal 3 3 12 8 13" xfId="19040"/>
    <cellStyle name="Normal 3 3 12 8 13 2" xfId="19041"/>
    <cellStyle name="Normal 3 3 12 8 14" xfId="19042"/>
    <cellStyle name="Normal 3 3 12 8 14 2" xfId="19043"/>
    <cellStyle name="Normal 3 3 12 8 15" xfId="19044"/>
    <cellStyle name="Normal 3 3 12 8 2" xfId="19045"/>
    <cellStyle name="Normal 3 3 12 8 2 2" xfId="19046"/>
    <cellStyle name="Normal 3 3 12 8 3" xfId="19047"/>
    <cellStyle name="Normal 3 3 12 8 3 2" xfId="19048"/>
    <cellStyle name="Normal 3 3 12 8 4" xfId="19049"/>
    <cellStyle name="Normal 3 3 12 8 4 2" xfId="19050"/>
    <cellStyle name="Normal 3 3 12 8 5" xfId="19051"/>
    <cellStyle name="Normal 3 3 12 8 5 2" xfId="19052"/>
    <cellStyle name="Normal 3 3 12 8 6" xfId="19053"/>
    <cellStyle name="Normal 3 3 12 8 6 2" xfId="19054"/>
    <cellStyle name="Normal 3 3 12 8 7" xfId="19055"/>
    <cellStyle name="Normal 3 3 12 8 7 2" xfId="19056"/>
    <cellStyle name="Normal 3 3 12 8 8" xfId="19057"/>
    <cellStyle name="Normal 3 3 12 8 8 2" xfId="19058"/>
    <cellStyle name="Normal 3 3 12 8 9" xfId="19059"/>
    <cellStyle name="Normal 3 3 12 8 9 2" xfId="19060"/>
    <cellStyle name="Normal 3 3 12 9" xfId="19061"/>
    <cellStyle name="Normal 3 3 12 9 10" xfId="19062"/>
    <cellStyle name="Normal 3 3 12 9 10 2" xfId="19063"/>
    <cellStyle name="Normal 3 3 12 9 11" xfId="19064"/>
    <cellStyle name="Normal 3 3 12 9 11 2" xfId="19065"/>
    <cellStyle name="Normal 3 3 12 9 12" xfId="19066"/>
    <cellStyle name="Normal 3 3 12 9 12 2" xfId="19067"/>
    <cellStyle name="Normal 3 3 12 9 13" xfId="19068"/>
    <cellStyle name="Normal 3 3 12 9 13 2" xfId="19069"/>
    <cellStyle name="Normal 3 3 12 9 14" xfId="19070"/>
    <cellStyle name="Normal 3 3 12 9 14 2" xfId="19071"/>
    <cellStyle name="Normal 3 3 12 9 15" xfId="19072"/>
    <cellStyle name="Normal 3 3 12 9 2" xfId="19073"/>
    <cellStyle name="Normal 3 3 12 9 2 2" xfId="19074"/>
    <cellStyle name="Normal 3 3 12 9 3" xfId="19075"/>
    <cellStyle name="Normal 3 3 12 9 3 2" xfId="19076"/>
    <cellStyle name="Normal 3 3 12 9 4" xfId="19077"/>
    <cellStyle name="Normal 3 3 12 9 4 2" xfId="19078"/>
    <cellStyle name="Normal 3 3 12 9 5" xfId="19079"/>
    <cellStyle name="Normal 3 3 12 9 5 2" xfId="19080"/>
    <cellStyle name="Normal 3 3 12 9 6" xfId="19081"/>
    <cellStyle name="Normal 3 3 12 9 6 2" xfId="19082"/>
    <cellStyle name="Normal 3 3 12 9 7" xfId="19083"/>
    <cellStyle name="Normal 3 3 12 9 7 2" xfId="19084"/>
    <cellStyle name="Normal 3 3 12 9 8" xfId="19085"/>
    <cellStyle name="Normal 3 3 12 9 8 2" xfId="19086"/>
    <cellStyle name="Normal 3 3 12 9 9" xfId="19087"/>
    <cellStyle name="Normal 3 3 12 9 9 2" xfId="19088"/>
    <cellStyle name="Normal 3 3 13" xfId="19089"/>
    <cellStyle name="Normal 3 3 13 10" xfId="19090"/>
    <cellStyle name="Normal 3 3 13 10 10" xfId="19091"/>
    <cellStyle name="Normal 3 3 13 10 10 2" xfId="19092"/>
    <cellStyle name="Normal 3 3 13 10 11" xfId="19093"/>
    <cellStyle name="Normal 3 3 13 10 11 2" xfId="19094"/>
    <cellStyle name="Normal 3 3 13 10 12" xfId="19095"/>
    <cellStyle name="Normal 3 3 13 10 12 2" xfId="19096"/>
    <cellStyle name="Normal 3 3 13 10 13" xfId="19097"/>
    <cellStyle name="Normal 3 3 13 10 13 2" xfId="19098"/>
    <cellStyle name="Normal 3 3 13 10 14" xfId="19099"/>
    <cellStyle name="Normal 3 3 13 10 14 2" xfId="19100"/>
    <cellStyle name="Normal 3 3 13 10 15" xfId="19101"/>
    <cellStyle name="Normal 3 3 13 10 2" xfId="19102"/>
    <cellStyle name="Normal 3 3 13 10 2 2" xfId="19103"/>
    <cellStyle name="Normal 3 3 13 10 3" xfId="19104"/>
    <cellStyle name="Normal 3 3 13 10 3 2" xfId="19105"/>
    <cellStyle name="Normal 3 3 13 10 4" xfId="19106"/>
    <cellStyle name="Normal 3 3 13 10 4 2" xfId="19107"/>
    <cellStyle name="Normal 3 3 13 10 5" xfId="19108"/>
    <cellStyle name="Normal 3 3 13 10 5 2" xfId="19109"/>
    <cellStyle name="Normal 3 3 13 10 6" xfId="19110"/>
    <cellStyle name="Normal 3 3 13 10 6 2" xfId="19111"/>
    <cellStyle name="Normal 3 3 13 10 7" xfId="19112"/>
    <cellStyle name="Normal 3 3 13 10 7 2" xfId="19113"/>
    <cellStyle name="Normal 3 3 13 10 8" xfId="19114"/>
    <cellStyle name="Normal 3 3 13 10 8 2" xfId="19115"/>
    <cellStyle name="Normal 3 3 13 10 9" xfId="19116"/>
    <cellStyle name="Normal 3 3 13 10 9 2" xfId="19117"/>
    <cellStyle name="Normal 3 3 13 11" xfId="19118"/>
    <cellStyle name="Normal 3 3 13 11 2" xfId="19119"/>
    <cellStyle name="Normal 3 3 13 12" xfId="19120"/>
    <cellStyle name="Normal 3 3 13 12 2" xfId="19121"/>
    <cellStyle name="Normal 3 3 13 13" xfId="19122"/>
    <cellStyle name="Normal 3 3 13 13 2" xfId="19123"/>
    <cellStyle name="Normal 3 3 13 14" xfId="19124"/>
    <cellStyle name="Normal 3 3 13 14 2" xfId="19125"/>
    <cellStyle name="Normal 3 3 13 15" xfId="19126"/>
    <cellStyle name="Normal 3 3 13 15 2" xfId="19127"/>
    <cellStyle name="Normal 3 3 13 16" xfId="19128"/>
    <cellStyle name="Normal 3 3 13 16 2" xfId="19129"/>
    <cellStyle name="Normal 3 3 13 17" xfId="19130"/>
    <cellStyle name="Normal 3 3 13 17 2" xfId="19131"/>
    <cellStyle name="Normal 3 3 13 18" xfId="19132"/>
    <cellStyle name="Normal 3 3 13 18 2" xfId="19133"/>
    <cellStyle name="Normal 3 3 13 19" xfId="19134"/>
    <cellStyle name="Normal 3 3 13 19 2" xfId="19135"/>
    <cellStyle name="Normal 3 3 13 2" xfId="19136"/>
    <cellStyle name="Normal 3 3 13 2 10" xfId="19137"/>
    <cellStyle name="Normal 3 3 13 2 10 2" xfId="19138"/>
    <cellStyle name="Normal 3 3 13 2 11" xfId="19139"/>
    <cellStyle name="Normal 3 3 13 2 11 2" xfId="19140"/>
    <cellStyle name="Normal 3 3 13 2 12" xfId="19141"/>
    <cellStyle name="Normal 3 3 13 2 12 2" xfId="19142"/>
    <cellStyle name="Normal 3 3 13 2 13" xfId="19143"/>
    <cellStyle name="Normal 3 3 13 2 13 2" xfId="19144"/>
    <cellStyle name="Normal 3 3 13 2 14" xfId="19145"/>
    <cellStyle name="Normal 3 3 13 2 14 2" xfId="19146"/>
    <cellStyle name="Normal 3 3 13 2 15" xfId="19147"/>
    <cellStyle name="Normal 3 3 13 2 15 2" xfId="19148"/>
    <cellStyle name="Normal 3 3 13 2 16" xfId="19149"/>
    <cellStyle name="Normal 3 3 13 2 2" xfId="19150"/>
    <cellStyle name="Normal 3 3 13 2 2 10" xfId="19151"/>
    <cellStyle name="Normal 3 3 13 2 2 10 2" xfId="19152"/>
    <cellStyle name="Normal 3 3 13 2 2 11" xfId="19153"/>
    <cellStyle name="Normal 3 3 13 2 2 11 2" xfId="19154"/>
    <cellStyle name="Normal 3 3 13 2 2 12" xfId="19155"/>
    <cellStyle name="Normal 3 3 13 2 2 12 2" xfId="19156"/>
    <cellStyle name="Normal 3 3 13 2 2 13" xfId="19157"/>
    <cellStyle name="Normal 3 3 13 2 2 13 2" xfId="19158"/>
    <cellStyle name="Normal 3 3 13 2 2 14" xfId="19159"/>
    <cellStyle name="Normal 3 3 13 2 2 14 2" xfId="19160"/>
    <cellStyle name="Normal 3 3 13 2 2 15" xfId="19161"/>
    <cellStyle name="Normal 3 3 13 2 2 2" xfId="19162"/>
    <cellStyle name="Normal 3 3 13 2 2 2 2" xfId="19163"/>
    <cellStyle name="Normal 3 3 13 2 2 3" xfId="19164"/>
    <cellStyle name="Normal 3 3 13 2 2 3 2" xfId="19165"/>
    <cellStyle name="Normal 3 3 13 2 2 4" xfId="19166"/>
    <cellStyle name="Normal 3 3 13 2 2 4 2" xfId="19167"/>
    <cellStyle name="Normal 3 3 13 2 2 5" xfId="19168"/>
    <cellStyle name="Normal 3 3 13 2 2 5 2" xfId="19169"/>
    <cellStyle name="Normal 3 3 13 2 2 6" xfId="19170"/>
    <cellStyle name="Normal 3 3 13 2 2 6 2" xfId="19171"/>
    <cellStyle name="Normal 3 3 13 2 2 7" xfId="19172"/>
    <cellStyle name="Normal 3 3 13 2 2 7 2" xfId="19173"/>
    <cellStyle name="Normal 3 3 13 2 2 8" xfId="19174"/>
    <cellStyle name="Normal 3 3 13 2 2 8 2" xfId="19175"/>
    <cellStyle name="Normal 3 3 13 2 2 9" xfId="19176"/>
    <cellStyle name="Normal 3 3 13 2 2 9 2" xfId="19177"/>
    <cellStyle name="Normal 3 3 13 2 3" xfId="19178"/>
    <cellStyle name="Normal 3 3 13 2 3 2" xfId="19179"/>
    <cellStyle name="Normal 3 3 13 2 4" xfId="19180"/>
    <cellStyle name="Normal 3 3 13 2 4 2" xfId="19181"/>
    <cellStyle name="Normal 3 3 13 2 5" xfId="19182"/>
    <cellStyle name="Normal 3 3 13 2 5 2" xfId="19183"/>
    <cellStyle name="Normal 3 3 13 2 6" xfId="19184"/>
    <cellStyle name="Normal 3 3 13 2 6 2" xfId="19185"/>
    <cellStyle name="Normal 3 3 13 2 7" xfId="19186"/>
    <cellStyle name="Normal 3 3 13 2 7 2" xfId="19187"/>
    <cellStyle name="Normal 3 3 13 2 8" xfId="19188"/>
    <cellStyle name="Normal 3 3 13 2 8 2" xfId="19189"/>
    <cellStyle name="Normal 3 3 13 2 9" xfId="19190"/>
    <cellStyle name="Normal 3 3 13 2 9 2" xfId="19191"/>
    <cellStyle name="Normal 3 3 13 20" xfId="19192"/>
    <cellStyle name="Normal 3 3 13 20 2" xfId="19193"/>
    <cellStyle name="Normal 3 3 13 21" xfId="19194"/>
    <cellStyle name="Normal 3 3 13 21 2" xfId="19195"/>
    <cellStyle name="Normal 3 3 13 22" xfId="19196"/>
    <cellStyle name="Normal 3 3 13 22 2" xfId="19197"/>
    <cellStyle name="Normal 3 3 13 23" xfId="19198"/>
    <cellStyle name="Normal 3 3 13 23 2" xfId="19199"/>
    <cellStyle name="Normal 3 3 13 24" xfId="19200"/>
    <cellStyle name="Normal 3 3 13 3" xfId="19201"/>
    <cellStyle name="Normal 3 3 13 3 10" xfId="19202"/>
    <cellStyle name="Normal 3 3 13 3 10 2" xfId="19203"/>
    <cellStyle name="Normal 3 3 13 3 11" xfId="19204"/>
    <cellStyle name="Normal 3 3 13 3 11 2" xfId="19205"/>
    <cellStyle name="Normal 3 3 13 3 12" xfId="19206"/>
    <cellStyle name="Normal 3 3 13 3 12 2" xfId="19207"/>
    <cellStyle name="Normal 3 3 13 3 13" xfId="19208"/>
    <cellStyle name="Normal 3 3 13 3 13 2" xfId="19209"/>
    <cellStyle name="Normal 3 3 13 3 14" xfId="19210"/>
    <cellStyle name="Normal 3 3 13 3 14 2" xfId="19211"/>
    <cellStyle name="Normal 3 3 13 3 15" xfId="19212"/>
    <cellStyle name="Normal 3 3 13 3 15 2" xfId="19213"/>
    <cellStyle name="Normal 3 3 13 3 16" xfId="19214"/>
    <cellStyle name="Normal 3 3 13 3 2" xfId="19215"/>
    <cellStyle name="Normal 3 3 13 3 2 10" xfId="19216"/>
    <cellStyle name="Normal 3 3 13 3 2 10 2" xfId="19217"/>
    <cellStyle name="Normal 3 3 13 3 2 11" xfId="19218"/>
    <cellStyle name="Normal 3 3 13 3 2 11 2" xfId="19219"/>
    <cellStyle name="Normal 3 3 13 3 2 12" xfId="19220"/>
    <cellStyle name="Normal 3 3 13 3 2 12 2" xfId="19221"/>
    <cellStyle name="Normal 3 3 13 3 2 13" xfId="19222"/>
    <cellStyle name="Normal 3 3 13 3 2 13 2" xfId="19223"/>
    <cellStyle name="Normal 3 3 13 3 2 14" xfId="19224"/>
    <cellStyle name="Normal 3 3 13 3 2 14 2" xfId="19225"/>
    <cellStyle name="Normal 3 3 13 3 2 15" xfId="19226"/>
    <cellStyle name="Normal 3 3 13 3 2 2" xfId="19227"/>
    <cellStyle name="Normal 3 3 13 3 2 2 2" xfId="19228"/>
    <cellStyle name="Normal 3 3 13 3 2 3" xfId="19229"/>
    <cellStyle name="Normal 3 3 13 3 2 3 2" xfId="19230"/>
    <cellStyle name="Normal 3 3 13 3 2 4" xfId="19231"/>
    <cellStyle name="Normal 3 3 13 3 2 4 2" xfId="19232"/>
    <cellStyle name="Normal 3 3 13 3 2 5" xfId="19233"/>
    <cellStyle name="Normal 3 3 13 3 2 5 2" xfId="19234"/>
    <cellStyle name="Normal 3 3 13 3 2 6" xfId="19235"/>
    <cellStyle name="Normal 3 3 13 3 2 6 2" xfId="19236"/>
    <cellStyle name="Normal 3 3 13 3 2 7" xfId="19237"/>
    <cellStyle name="Normal 3 3 13 3 2 7 2" xfId="19238"/>
    <cellStyle name="Normal 3 3 13 3 2 8" xfId="19239"/>
    <cellStyle name="Normal 3 3 13 3 2 8 2" xfId="19240"/>
    <cellStyle name="Normal 3 3 13 3 2 9" xfId="19241"/>
    <cellStyle name="Normal 3 3 13 3 2 9 2" xfId="19242"/>
    <cellStyle name="Normal 3 3 13 3 3" xfId="19243"/>
    <cellStyle name="Normal 3 3 13 3 3 2" xfId="19244"/>
    <cellStyle name="Normal 3 3 13 3 4" xfId="19245"/>
    <cellStyle name="Normal 3 3 13 3 4 2" xfId="19246"/>
    <cellStyle name="Normal 3 3 13 3 5" xfId="19247"/>
    <cellStyle name="Normal 3 3 13 3 5 2" xfId="19248"/>
    <cellStyle name="Normal 3 3 13 3 6" xfId="19249"/>
    <cellStyle name="Normal 3 3 13 3 6 2" xfId="19250"/>
    <cellStyle name="Normal 3 3 13 3 7" xfId="19251"/>
    <cellStyle name="Normal 3 3 13 3 7 2" xfId="19252"/>
    <cellStyle name="Normal 3 3 13 3 8" xfId="19253"/>
    <cellStyle name="Normal 3 3 13 3 8 2" xfId="19254"/>
    <cellStyle name="Normal 3 3 13 3 9" xfId="19255"/>
    <cellStyle name="Normal 3 3 13 3 9 2" xfId="19256"/>
    <cellStyle name="Normal 3 3 13 4" xfId="19257"/>
    <cellStyle name="Normal 3 3 13 4 10" xfId="19258"/>
    <cellStyle name="Normal 3 3 13 4 10 2" xfId="19259"/>
    <cellStyle name="Normal 3 3 13 4 11" xfId="19260"/>
    <cellStyle name="Normal 3 3 13 4 11 2" xfId="19261"/>
    <cellStyle name="Normal 3 3 13 4 12" xfId="19262"/>
    <cellStyle name="Normal 3 3 13 4 12 2" xfId="19263"/>
    <cellStyle name="Normal 3 3 13 4 13" xfId="19264"/>
    <cellStyle name="Normal 3 3 13 4 13 2" xfId="19265"/>
    <cellStyle name="Normal 3 3 13 4 14" xfId="19266"/>
    <cellStyle name="Normal 3 3 13 4 14 2" xfId="19267"/>
    <cellStyle name="Normal 3 3 13 4 15" xfId="19268"/>
    <cellStyle name="Normal 3 3 13 4 15 2" xfId="19269"/>
    <cellStyle name="Normal 3 3 13 4 16" xfId="19270"/>
    <cellStyle name="Normal 3 3 13 4 2" xfId="19271"/>
    <cellStyle name="Normal 3 3 13 4 2 10" xfId="19272"/>
    <cellStyle name="Normal 3 3 13 4 2 10 2" xfId="19273"/>
    <cellStyle name="Normal 3 3 13 4 2 11" xfId="19274"/>
    <cellStyle name="Normal 3 3 13 4 2 11 2" xfId="19275"/>
    <cellStyle name="Normal 3 3 13 4 2 12" xfId="19276"/>
    <cellStyle name="Normal 3 3 13 4 2 12 2" xfId="19277"/>
    <cellStyle name="Normal 3 3 13 4 2 13" xfId="19278"/>
    <cellStyle name="Normal 3 3 13 4 2 13 2" xfId="19279"/>
    <cellStyle name="Normal 3 3 13 4 2 14" xfId="19280"/>
    <cellStyle name="Normal 3 3 13 4 2 14 2" xfId="19281"/>
    <cellStyle name="Normal 3 3 13 4 2 15" xfId="19282"/>
    <cellStyle name="Normal 3 3 13 4 2 2" xfId="19283"/>
    <cellStyle name="Normal 3 3 13 4 2 2 2" xfId="19284"/>
    <cellStyle name="Normal 3 3 13 4 2 3" xfId="19285"/>
    <cellStyle name="Normal 3 3 13 4 2 3 2" xfId="19286"/>
    <cellStyle name="Normal 3 3 13 4 2 4" xfId="19287"/>
    <cellStyle name="Normal 3 3 13 4 2 4 2" xfId="19288"/>
    <cellStyle name="Normal 3 3 13 4 2 5" xfId="19289"/>
    <cellStyle name="Normal 3 3 13 4 2 5 2" xfId="19290"/>
    <cellStyle name="Normal 3 3 13 4 2 6" xfId="19291"/>
    <cellStyle name="Normal 3 3 13 4 2 6 2" xfId="19292"/>
    <cellStyle name="Normal 3 3 13 4 2 7" xfId="19293"/>
    <cellStyle name="Normal 3 3 13 4 2 7 2" xfId="19294"/>
    <cellStyle name="Normal 3 3 13 4 2 8" xfId="19295"/>
    <cellStyle name="Normal 3 3 13 4 2 8 2" xfId="19296"/>
    <cellStyle name="Normal 3 3 13 4 2 9" xfId="19297"/>
    <cellStyle name="Normal 3 3 13 4 2 9 2" xfId="19298"/>
    <cellStyle name="Normal 3 3 13 4 3" xfId="19299"/>
    <cellStyle name="Normal 3 3 13 4 3 2" xfId="19300"/>
    <cellStyle name="Normal 3 3 13 4 4" xfId="19301"/>
    <cellStyle name="Normal 3 3 13 4 4 2" xfId="19302"/>
    <cellStyle name="Normal 3 3 13 4 5" xfId="19303"/>
    <cellStyle name="Normal 3 3 13 4 5 2" xfId="19304"/>
    <cellStyle name="Normal 3 3 13 4 6" xfId="19305"/>
    <cellStyle name="Normal 3 3 13 4 6 2" xfId="19306"/>
    <cellStyle name="Normal 3 3 13 4 7" xfId="19307"/>
    <cellStyle name="Normal 3 3 13 4 7 2" xfId="19308"/>
    <cellStyle name="Normal 3 3 13 4 8" xfId="19309"/>
    <cellStyle name="Normal 3 3 13 4 8 2" xfId="19310"/>
    <cellStyle name="Normal 3 3 13 4 9" xfId="19311"/>
    <cellStyle name="Normal 3 3 13 4 9 2" xfId="19312"/>
    <cellStyle name="Normal 3 3 13 5" xfId="19313"/>
    <cellStyle name="Normal 3 3 13 5 10" xfId="19314"/>
    <cellStyle name="Normal 3 3 13 5 10 2" xfId="19315"/>
    <cellStyle name="Normal 3 3 13 5 11" xfId="19316"/>
    <cellStyle name="Normal 3 3 13 5 11 2" xfId="19317"/>
    <cellStyle name="Normal 3 3 13 5 12" xfId="19318"/>
    <cellStyle name="Normal 3 3 13 5 12 2" xfId="19319"/>
    <cellStyle name="Normal 3 3 13 5 13" xfId="19320"/>
    <cellStyle name="Normal 3 3 13 5 13 2" xfId="19321"/>
    <cellStyle name="Normal 3 3 13 5 14" xfId="19322"/>
    <cellStyle name="Normal 3 3 13 5 14 2" xfId="19323"/>
    <cellStyle name="Normal 3 3 13 5 15" xfId="19324"/>
    <cellStyle name="Normal 3 3 13 5 2" xfId="19325"/>
    <cellStyle name="Normal 3 3 13 5 2 2" xfId="19326"/>
    <cellStyle name="Normal 3 3 13 5 3" xfId="19327"/>
    <cellStyle name="Normal 3 3 13 5 3 2" xfId="19328"/>
    <cellStyle name="Normal 3 3 13 5 4" xfId="19329"/>
    <cellStyle name="Normal 3 3 13 5 4 2" xfId="19330"/>
    <cellStyle name="Normal 3 3 13 5 5" xfId="19331"/>
    <cellStyle name="Normal 3 3 13 5 5 2" xfId="19332"/>
    <cellStyle name="Normal 3 3 13 5 6" xfId="19333"/>
    <cellStyle name="Normal 3 3 13 5 6 2" xfId="19334"/>
    <cellStyle name="Normal 3 3 13 5 7" xfId="19335"/>
    <cellStyle name="Normal 3 3 13 5 7 2" xfId="19336"/>
    <cellStyle name="Normal 3 3 13 5 8" xfId="19337"/>
    <cellStyle name="Normal 3 3 13 5 8 2" xfId="19338"/>
    <cellStyle name="Normal 3 3 13 5 9" xfId="19339"/>
    <cellStyle name="Normal 3 3 13 5 9 2" xfId="19340"/>
    <cellStyle name="Normal 3 3 13 6" xfId="19341"/>
    <cellStyle name="Normal 3 3 13 6 10" xfId="19342"/>
    <cellStyle name="Normal 3 3 13 6 10 2" xfId="19343"/>
    <cellStyle name="Normal 3 3 13 6 11" xfId="19344"/>
    <cellStyle name="Normal 3 3 13 6 11 2" xfId="19345"/>
    <cellStyle name="Normal 3 3 13 6 12" xfId="19346"/>
    <cellStyle name="Normal 3 3 13 6 12 2" xfId="19347"/>
    <cellStyle name="Normal 3 3 13 6 13" xfId="19348"/>
    <cellStyle name="Normal 3 3 13 6 13 2" xfId="19349"/>
    <cellStyle name="Normal 3 3 13 6 14" xfId="19350"/>
    <cellStyle name="Normal 3 3 13 6 14 2" xfId="19351"/>
    <cellStyle name="Normal 3 3 13 6 15" xfId="19352"/>
    <cellStyle name="Normal 3 3 13 6 2" xfId="19353"/>
    <cellStyle name="Normal 3 3 13 6 2 2" xfId="19354"/>
    <cellStyle name="Normal 3 3 13 6 3" xfId="19355"/>
    <cellStyle name="Normal 3 3 13 6 3 2" xfId="19356"/>
    <cellStyle name="Normal 3 3 13 6 4" xfId="19357"/>
    <cellStyle name="Normal 3 3 13 6 4 2" xfId="19358"/>
    <cellStyle name="Normal 3 3 13 6 5" xfId="19359"/>
    <cellStyle name="Normal 3 3 13 6 5 2" xfId="19360"/>
    <cellStyle name="Normal 3 3 13 6 6" xfId="19361"/>
    <cellStyle name="Normal 3 3 13 6 6 2" xfId="19362"/>
    <cellStyle name="Normal 3 3 13 6 7" xfId="19363"/>
    <cellStyle name="Normal 3 3 13 6 7 2" xfId="19364"/>
    <cellStyle name="Normal 3 3 13 6 8" xfId="19365"/>
    <cellStyle name="Normal 3 3 13 6 8 2" xfId="19366"/>
    <cellStyle name="Normal 3 3 13 6 9" xfId="19367"/>
    <cellStyle name="Normal 3 3 13 6 9 2" xfId="19368"/>
    <cellStyle name="Normal 3 3 13 7" xfId="19369"/>
    <cellStyle name="Normal 3 3 13 7 10" xfId="19370"/>
    <cellStyle name="Normal 3 3 13 7 10 2" xfId="19371"/>
    <cellStyle name="Normal 3 3 13 7 11" xfId="19372"/>
    <cellStyle name="Normal 3 3 13 7 11 2" xfId="19373"/>
    <cellStyle name="Normal 3 3 13 7 12" xfId="19374"/>
    <cellStyle name="Normal 3 3 13 7 12 2" xfId="19375"/>
    <cellStyle name="Normal 3 3 13 7 13" xfId="19376"/>
    <cellStyle name="Normal 3 3 13 7 13 2" xfId="19377"/>
    <cellStyle name="Normal 3 3 13 7 14" xfId="19378"/>
    <cellStyle name="Normal 3 3 13 7 14 2" xfId="19379"/>
    <cellStyle name="Normal 3 3 13 7 15" xfId="19380"/>
    <cellStyle name="Normal 3 3 13 7 2" xfId="19381"/>
    <cellStyle name="Normal 3 3 13 7 2 2" xfId="19382"/>
    <cellStyle name="Normal 3 3 13 7 3" xfId="19383"/>
    <cellStyle name="Normal 3 3 13 7 3 2" xfId="19384"/>
    <cellStyle name="Normal 3 3 13 7 4" xfId="19385"/>
    <cellStyle name="Normal 3 3 13 7 4 2" xfId="19386"/>
    <cellStyle name="Normal 3 3 13 7 5" xfId="19387"/>
    <cellStyle name="Normal 3 3 13 7 5 2" xfId="19388"/>
    <cellStyle name="Normal 3 3 13 7 6" xfId="19389"/>
    <cellStyle name="Normal 3 3 13 7 6 2" xfId="19390"/>
    <cellStyle name="Normal 3 3 13 7 7" xfId="19391"/>
    <cellStyle name="Normal 3 3 13 7 7 2" xfId="19392"/>
    <cellStyle name="Normal 3 3 13 7 8" xfId="19393"/>
    <cellStyle name="Normal 3 3 13 7 8 2" xfId="19394"/>
    <cellStyle name="Normal 3 3 13 7 9" xfId="19395"/>
    <cellStyle name="Normal 3 3 13 7 9 2" xfId="19396"/>
    <cellStyle name="Normal 3 3 13 8" xfId="19397"/>
    <cellStyle name="Normal 3 3 13 8 10" xfId="19398"/>
    <cellStyle name="Normal 3 3 13 8 10 2" xfId="19399"/>
    <cellStyle name="Normal 3 3 13 8 11" xfId="19400"/>
    <cellStyle name="Normal 3 3 13 8 11 2" xfId="19401"/>
    <cellStyle name="Normal 3 3 13 8 12" xfId="19402"/>
    <cellStyle name="Normal 3 3 13 8 12 2" xfId="19403"/>
    <cellStyle name="Normal 3 3 13 8 13" xfId="19404"/>
    <cellStyle name="Normal 3 3 13 8 13 2" xfId="19405"/>
    <cellStyle name="Normal 3 3 13 8 14" xfId="19406"/>
    <cellStyle name="Normal 3 3 13 8 14 2" xfId="19407"/>
    <cellStyle name="Normal 3 3 13 8 15" xfId="19408"/>
    <cellStyle name="Normal 3 3 13 8 2" xfId="19409"/>
    <cellStyle name="Normal 3 3 13 8 2 2" xfId="19410"/>
    <cellStyle name="Normal 3 3 13 8 3" xfId="19411"/>
    <cellStyle name="Normal 3 3 13 8 3 2" xfId="19412"/>
    <cellStyle name="Normal 3 3 13 8 4" xfId="19413"/>
    <cellStyle name="Normal 3 3 13 8 4 2" xfId="19414"/>
    <cellStyle name="Normal 3 3 13 8 5" xfId="19415"/>
    <cellStyle name="Normal 3 3 13 8 5 2" xfId="19416"/>
    <cellStyle name="Normal 3 3 13 8 6" xfId="19417"/>
    <cellStyle name="Normal 3 3 13 8 6 2" xfId="19418"/>
    <cellStyle name="Normal 3 3 13 8 7" xfId="19419"/>
    <cellStyle name="Normal 3 3 13 8 7 2" xfId="19420"/>
    <cellStyle name="Normal 3 3 13 8 8" xfId="19421"/>
    <cellStyle name="Normal 3 3 13 8 8 2" xfId="19422"/>
    <cellStyle name="Normal 3 3 13 8 9" xfId="19423"/>
    <cellStyle name="Normal 3 3 13 8 9 2" xfId="19424"/>
    <cellStyle name="Normal 3 3 13 9" xfId="19425"/>
    <cellStyle name="Normal 3 3 13 9 10" xfId="19426"/>
    <cellStyle name="Normal 3 3 13 9 10 2" xfId="19427"/>
    <cellStyle name="Normal 3 3 13 9 11" xfId="19428"/>
    <cellStyle name="Normal 3 3 13 9 11 2" xfId="19429"/>
    <cellStyle name="Normal 3 3 13 9 12" xfId="19430"/>
    <cellStyle name="Normal 3 3 13 9 12 2" xfId="19431"/>
    <cellStyle name="Normal 3 3 13 9 13" xfId="19432"/>
    <cellStyle name="Normal 3 3 13 9 13 2" xfId="19433"/>
    <cellStyle name="Normal 3 3 13 9 14" xfId="19434"/>
    <cellStyle name="Normal 3 3 13 9 14 2" xfId="19435"/>
    <cellStyle name="Normal 3 3 13 9 15" xfId="19436"/>
    <cellStyle name="Normal 3 3 13 9 2" xfId="19437"/>
    <cellStyle name="Normal 3 3 13 9 2 2" xfId="19438"/>
    <cellStyle name="Normal 3 3 13 9 3" xfId="19439"/>
    <cellStyle name="Normal 3 3 13 9 3 2" xfId="19440"/>
    <cellStyle name="Normal 3 3 13 9 4" xfId="19441"/>
    <cellStyle name="Normal 3 3 13 9 4 2" xfId="19442"/>
    <cellStyle name="Normal 3 3 13 9 5" xfId="19443"/>
    <cellStyle name="Normal 3 3 13 9 5 2" xfId="19444"/>
    <cellStyle name="Normal 3 3 13 9 6" xfId="19445"/>
    <cellStyle name="Normal 3 3 13 9 6 2" xfId="19446"/>
    <cellStyle name="Normal 3 3 13 9 7" xfId="19447"/>
    <cellStyle name="Normal 3 3 13 9 7 2" xfId="19448"/>
    <cellStyle name="Normal 3 3 13 9 8" xfId="19449"/>
    <cellStyle name="Normal 3 3 13 9 8 2" xfId="19450"/>
    <cellStyle name="Normal 3 3 13 9 9" xfId="19451"/>
    <cellStyle name="Normal 3 3 13 9 9 2" xfId="19452"/>
    <cellStyle name="Normal 3 3 14" xfId="19453"/>
    <cellStyle name="Normal 3 3 14 10" xfId="19454"/>
    <cellStyle name="Normal 3 3 14 10 10" xfId="19455"/>
    <cellStyle name="Normal 3 3 14 10 10 2" xfId="19456"/>
    <cellStyle name="Normal 3 3 14 10 11" xfId="19457"/>
    <cellStyle name="Normal 3 3 14 10 11 2" xfId="19458"/>
    <cellStyle name="Normal 3 3 14 10 12" xfId="19459"/>
    <cellStyle name="Normal 3 3 14 10 12 2" xfId="19460"/>
    <cellStyle name="Normal 3 3 14 10 13" xfId="19461"/>
    <cellStyle name="Normal 3 3 14 10 13 2" xfId="19462"/>
    <cellStyle name="Normal 3 3 14 10 14" xfId="19463"/>
    <cellStyle name="Normal 3 3 14 10 14 2" xfId="19464"/>
    <cellStyle name="Normal 3 3 14 10 15" xfId="19465"/>
    <cellStyle name="Normal 3 3 14 10 2" xfId="19466"/>
    <cellStyle name="Normal 3 3 14 10 2 2" xfId="19467"/>
    <cellStyle name="Normal 3 3 14 10 3" xfId="19468"/>
    <cellStyle name="Normal 3 3 14 10 3 2" xfId="19469"/>
    <cellStyle name="Normal 3 3 14 10 4" xfId="19470"/>
    <cellStyle name="Normal 3 3 14 10 4 2" xfId="19471"/>
    <cellStyle name="Normal 3 3 14 10 5" xfId="19472"/>
    <cellStyle name="Normal 3 3 14 10 5 2" xfId="19473"/>
    <cellStyle name="Normal 3 3 14 10 6" xfId="19474"/>
    <cellStyle name="Normal 3 3 14 10 6 2" xfId="19475"/>
    <cellStyle name="Normal 3 3 14 10 7" xfId="19476"/>
    <cellStyle name="Normal 3 3 14 10 7 2" xfId="19477"/>
    <cellStyle name="Normal 3 3 14 10 8" xfId="19478"/>
    <cellStyle name="Normal 3 3 14 10 8 2" xfId="19479"/>
    <cellStyle name="Normal 3 3 14 10 9" xfId="19480"/>
    <cellStyle name="Normal 3 3 14 10 9 2" xfId="19481"/>
    <cellStyle name="Normal 3 3 14 11" xfId="19482"/>
    <cellStyle name="Normal 3 3 14 11 2" xfId="19483"/>
    <cellStyle name="Normal 3 3 14 12" xfId="19484"/>
    <cellStyle name="Normal 3 3 14 12 2" xfId="19485"/>
    <cellStyle name="Normal 3 3 14 13" xfId="19486"/>
    <cellStyle name="Normal 3 3 14 13 2" xfId="19487"/>
    <cellStyle name="Normal 3 3 14 14" xfId="19488"/>
    <cellStyle name="Normal 3 3 14 14 2" xfId="19489"/>
    <cellStyle name="Normal 3 3 14 15" xfId="19490"/>
    <cellStyle name="Normal 3 3 14 15 2" xfId="19491"/>
    <cellStyle name="Normal 3 3 14 16" xfId="19492"/>
    <cellStyle name="Normal 3 3 14 16 2" xfId="19493"/>
    <cellStyle name="Normal 3 3 14 17" xfId="19494"/>
    <cellStyle name="Normal 3 3 14 17 2" xfId="19495"/>
    <cellStyle name="Normal 3 3 14 18" xfId="19496"/>
    <cellStyle name="Normal 3 3 14 18 2" xfId="19497"/>
    <cellStyle name="Normal 3 3 14 19" xfId="19498"/>
    <cellStyle name="Normal 3 3 14 19 2" xfId="19499"/>
    <cellStyle name="Normal 3 3 14 2" xfId="19500"/>
    <cellStyle name="Normal 3 3 14 2 10" xfId="19501"/>
    <cellStyle name="Normal 3 3 14 2 10 2" xfId="19502"/>
    <cellStyle name="Normal 3 3 14 2 11" xfId="19503"/>
    <cellStyle name="Normal 3 3 14 2 11 2" xfId="19504"/>
    <cellStyle name="Normal 3 3 14 2 12" xfId="19505"/>
    <cellStyle name="Normal 3 3 14 2 12 2" xfId="19506"/>
    <cellStyle name="Normal 3 3 14 2 13" xfId="19507"/>
    <cellStyle name="Normal 3 3 14 2 13 2" xfId="19508"/>
    <cellStyle name="Normal 3 3 14 2 14" xfId="19509"/>
    <cellStyle name="Normal 3 3 14 2 14 2" xfId="19510"/>
    <cellStyle name="Normal 3 3 14 2 15" xfId="19511"/>
    <cellStyle name="Normal 3 3 14 2 15 2" xfId="19512"/>
    <cellStyle name="Normal 3 3 14 2 16" xfId="19513"/>
    <cellStyle name="Normal 3 3 14 2 2" xfId="19514"/>
    <cellStyle name="Normal 3 3 14 2 2 10" xfId="19515"/>
    <cellStyle name="Normal 3 3 14 2 2 10 2" xfId="19516"/>
    <cellStyle name="Normal 3 3 14 2 2 11" xfId="19517"/>
    <cellStyle name="Normal 3 3 14 2 2 11 2" xfId="19518"/>
    <cellStyle name="Normal 3 3 14 2 2 12" xfId="19519"/>
    <cellStyle name="Normal 3 3 14 2 2 12 2" xfId="19520"/>
    <cellStyle name="Normal 3 3 14 2 2 13" xfId="19521"/>
    <cellStyle name="Normal 3 3 14 2 2 13 2" xfId="19522"/>
    <cellStyle name="Normal 3 3 14 2 2 14" xfId="19523"/>
    <cellStyle name="Normal 3 3 14 2 2 14 2" xfId="19524"/>
    <cellStyle name="Normal 3 3 14 2 2 15" xfId="19525"/>
    <cellStyle name="Normal 3 3 14 2 2 2" xfId="19526"/>
    <cellStyle name="Normal 3 3 14 2 2 2 2" xfId="19527"/>
    <cellStyle name="Normal 3 3 14 2 2 3" xfId="19528"/>
    <cellStyle name="Normal 3 3 14 2 2 3 2" xfId="19529"/>
    <cellStyle name="Normal 3 3 14 2 2 4" xfId="19530"/>
    <cellStyle name="Normal 3 3 14 2 2 4 2" xfId="19531"/>
    <cellStyle name="Normal 3 3 14 2 2 5" xfId="19532"/>
    <cellStyle name="Normal 3 3 14 2 2 5 2" xfId="19533"/>
    <cellStyle name="Normal 3 3 14 2 2 6" xfId="19534"/>
    <cellStyle name="Normal 3 3 14 2 2 6 2" xfId="19535"/>
    <cellStyle name="Normal 3 3 14 2 2 7" xfId="19536"/>
    <cellStyle name="Normal 3 3 14 2 2 7 2" xfId="19537"/>
    <cellStyle name="Normal 3 3 14 2 2 8" xfId="19538"/>
    <cellStyle name="Normal 3 3 14 2 2 8 2" xfId="19539"/>
    <cellStyle name="Normal 3 3 14 2 2 9" xfId="19540"/>
    <cellStyle name="Normal 3 3 14 2 2 9 2" xfId="19541"/>
    <cellStyle name="Normal 3 3 14 2 3" xfId="19542"/>
    <cellStyle name="Normal 3 3 14 2 3 2" xfId="19543"/>
    <cellStyle name="Normal 3 3 14 2 4" xfId="19544"/>
    <cellStyle name="Normal 3 3 14 2 4 2" xfId="19545"/>
    <cellStyle name="Normal 3 3 14 2 5" xfId="19546"/>
    <cellStyle name="Normal 3 3 14 2 5 2" xfId="19547"/>
    <cellStyle name="Normal 3 3 14 2 6" xfId="19548"/>
    <cellStyle name="Normal 3 3 14 2 6 2" xfId="19549"/>
    <cellStyle name="Normal 3 3 14 2 7" xfId="19550"/>
    <cellStyle name="Normal 3 3 14 2 7 2" xfId="19551"/>
    <cellStyle name="Normal 3 3 14 2 8" xfId="19552"/>
    <cellStyle name="Normal 3 3 14 2 8 2" xfId="19553"/>
    <cellStyle name="Normal 3 3 14 2 9" xfId="19554"/>
    <cellStyle name="Normal 3 3 14 2 9 2" xfId="19555"/>
    <cellStyle name="Normal 3 3 14 20" xfId="19556"/>
    <cellStyle name="Normal 3 3 14 20 2" xfId="19557"/>
    <cellStyle name="Normal 3 3 14 21" xfId="19558"/>
    <cellStyle name="Normal 3 3 14 21 2" xfId="19559"/>
    <cellStyle name="Normal 3 3 14 22" xfId="19560"/>
    <cellStyle name="Normal 3 3 14 22 2" xfId="19561"/>
    <cellStyle name="Normal 3 3 14 23" xfId="19562"/>
    <cellStyle name="Normal 3 3 14 23 2" xfId="19563"/>
    <cellStyle name="Normal 3 3 14 24" xfId="19564"/>
    <cellStyle name="Normal 3 3 14 3" xfId="19565"/>
    <cellStyle name="Normal 3 3 14 3 10" xfId="19566"/>
    <cellStyle name="Normal 3 3 14 3 10 2" xfId="19567"/>
    <cellStyle name="Normal 3 3 14 3 11" xfId="19568"/>
    <cellStyle name="Normal 3 3 14 3 11 2" xfId="19569"/>
    <cellStyle name="Normal 3 3 14 3 12" xfId="19570"/>
    <cellStyle name="Normal 3 3 14 3 12 2" xfId="19571"/>
    <cellStyle name="Normal 3 3 14 3 13" xfId="19572"/>
    <cellStyle name="Normal 3 3 14 3 13 2" xfId="19573"/>
    <cellStyle name="Normal 3 3 14 3 14" xfId="19574"/>
    <cellStyle name="Normal 3 3 14 3 14 2" xfId="19575"/>
    <cellStyle name="Normal 3 3 14 3 15" xfId="19576"/>
    <cellStyle name="Normal 3 3 14 3 15 2" xfId="19577"/>
    <cellStyle name="Normal 3 3 14 3 16" xfId="19578"/>
    <cellStyle name="Normal 3 3 14 3 2" xfId="19579"/>
    <cellStyle name="Normal 3 3 14 3 2 10" xfId="19580"/>
    <cellStyle name="Normal 3 3 14 3 2 10 2" xfId="19581"/>
    <cellStyle name="Normal 3 3 14 3 2 11" xfId="19582"/>
    <cellStyle name="Normal 3 3 14 3 2 11 2" xfId="19583"/>
    <cellStyle name="Normal 3 3 14 3 2 12" xfId="19584"/>
    <cellStyle name="Normal 3 3 14 3 2 12 2" xfId="19585"/>
    <cellStyle name="Normal 3 3 14 3 2 13" xfId="19586"/>
    <cellStyle name="Normal 3 3 14 3 2 13 2" xfId="19587"/>
    <cellStyle name="Normal 3 3 14 3 2 14" xfId="19588"/>
    <cellStyle name="Normal 3 3 14 3 2 14 2" xfId="19589"/>
    <cellStyle name="Normal 3 3 14 3 2 15" xfId="19590"/>
    <cellStyle name="Normal 3 3 14 3 2 2" xfId="19591"/>
    <cellStyle name="Normal 3 3 14 3 2 2 2" xfId="19592"/>
    <cellStyle name="Normal 3 3 14 3 2 3" xfId="19593"/>
    <cellStyle name="Normal 3 3 14 3 2 3 2" xfId="19594"/>
    <cellStyle name="Normal 3 3 14 3 2 4" xfId="19595"/>
    <cellStyle name="Normal 3 3 14 3 2 4 2" xfId="19596"/>
    <cellStyle name="Normal 3 3 14 3 2 5" xfId="19597"/>
    <cellStyle name="Normal 3 3 14 3 2 5 2" xfId="19598"/>
    <cellStyle name="Normal 3 3 14 3 2 6" xfId="19599"/>
    <cellStyle name="Normal 3 3 14 3 2 6 2" xfId="19600"/>
    <cellStyle name="Normal 3 3 14 3 2 7" xfId="19601"/>
    <cellStyle name="Normal 3 3 14 3 2 7 2" xfId="19602"/>
    <cellStyle name="Normal 3 3 14 3 2 8" xfId="19603"/>
    <cellStyle name="Normal 3 3 14 3 2 8 2" xfId="19604"/>
    <cellStyle name="Normal 3 3 14 3 2 9" xfId="19605"/>
    <cellStyle name="Normal 3 3 14 3 2 9 2" xfId="19606"/>
    <cellStyle name="Normal 3 3 14 3 3" xfId="19607"/>
    <cellStyle name="Normal 3 3 14 3 3 2" xfId="19608"/>
    <cellStyle name="Normal 3 3 14 3 4" xfId="19609"/>
    <cellStyle name="Normal 3 3 14 3 4 2" xfId="19610"/>
    <cellStyle name="Normal 3 3 14 3 5" xfId="19611"/>
    <cellStyle name="Normal 3 3 14 3 5 2" xfId="19612"/>
    <cellStyle name="Normal 3 3 14 3 6" xfId="19613"/>
    <cellStyle name="Normal 3 3 14 3 6 2" xfId="19614"/>
    <cellStyle name="Normal 3 3 14 3 7" xfId="19615"/>
    <cellStyle name="Normal 3 3 14 3 7 2" xfId="19616"/>
    <cellStyle name="Normal 3 3 14 3 8" xfId="19617"/>
    <cellStyle name="Normal 3 3 14 3 8 2" xfId="19618"/>
    <cellStyle name="Normal 3 3 14 3 9" xfId="19619"/>
    <cellStyle name="Normal 3 3 14 3 9 2" xfId="19620"/>
    <cellStyle name="Normal 3 3 14 4" xfId="19621"/>
    <cellStyle name="Normal 3 3 14 4 10" xfId="19622"/>
    <cellStyle name="Normal 3 3 14 4 10 2" xfId="19623"/>
    <cellStyle name="Normal 3 3 14 4 11" xfId="19624"/>
    <cellStyle name="Normal 3 3 14 4 11 2" xfId="19625"/>
    <cellStyle name="Normal 3 3 14 4 12" xfId="19626"/>
    <cellStyle name="Normal 3 3 14 4 12 2" xfId="19627"/>
    <cellStyle name="Normal 3 3 14 4 13" xfId="19628"/>
    <cellStyle name="Normal 3 3 14 4 13 2" xfId="19629"/>
    <cellStyle name="Normal 3 3 14 4 14" xfId="19630"/>
    <cellStyle name="Normal 3 3 14 4 14 2" xfId="19631"/>
    <cellStyle name="Normal 3 3 14 4 15" xfId="19632"/>
    <cellStyle name="Normal 3 3 14 4 15 2" xfId="19633"/>
    <cellStyle name="Normal 3 3 14 4 16" xfId="19634"/>
    <cellStyle name="Normal 3 3 14 4 2" xfId="19635"/>
    <cellStyle name="Normal 3 3 14 4 2 10" xfId="19636"/>
    <cellStyle name="Normal 3 3 14 4 2 10 2" xfId="19637"/>
    <cellStyle name="Normal 3 3 14 4 2 11" xfId="19638"/>
    <cellStyle name="Normal 3 3 14 4 2 11 2" xfId="19639"/>
    <cellStyle name="Normal 3 3 14 4 2 12" xfId="19640"/>
    <cellStyle name="Normal 3 3 14 4 2 12 2" xfId="19641"/>
    <cellStyle name="Normal 3 3 14 4 2 13" xfId="19642"/>
    <cellStyle name="Normal 3 3 14 4 2 13 2" xfId="19643"/>
    <cellStyle name="Normal 3 3 14 4 2 14" xfId="19644"/>
    <cellStyle name="Normal 3 3 14 4 2 14 2" xfId="19645"/>
    <cellStyle name="Normal 3 3 14 4 2 15" xfId="19646"/>
    <cellStyle name="Normal 3 3 14 4 2 2" xfId="19647"/>
    <cellStyle name="Normal 3 3 14 4 2 2 2" xfId="19648"/>
    <cellStyle name="Normal 3 3 14 4 2 3" xfId="19649"/>
    <cellStyle name="Normal 3 3 14 4 2 3 2" xfId="19650"/>
    <cellStyle name="Normal 3 3 14 4 2 4" xfId="19651"/>
    <cellStyle name="Normal 3 3 14 4 2 4 2" xfId="19652"/>
    <cellStyle name="Normal 3 3 14 4 2 5" xfId="19653"/>
    <cellStyle name="Normal 3 3 14 4 2 5 2" xfId="19654"/>
    <cellStyle name="Normal 3 3 14 4 2 6" xfId="19655"/>
    <cellStyle name="Normal 3 3 14 4 2 6 2" xfId="19656"/>
    <cellStyle name="Normal 3 3 14 4 2 7" xfId="19657"/>
    <cellStyle name="Normal 3 3 14 4 2 7 2" xfId="19658"/>
    <cellStyle name="Normal 3 3 14 4 2 8" xfId="19659"/>
    <cellStyle name="Normal 3 3 14 4 2 8 2" xfId="19660"/>
    <cellStyle name="Normal 3 3 14 4 2 9" xfId="19661"/>
    <cellStyle name="Normal 3 3 14 4 2 9 2" xfId="19662"/>
    <cellStyle name="Normal 3 3 14 4 3" xfId="19663"/>
    <cellStyle name="Normal 3 3 14 4 3 2" xfId="19664"/>
    <cellStyle name="Normal 3 3 14 4 4" xfId="19665"/>
    <cellStyle name="Normal 3 3 14 4 4 2" xfId="19666"/>
    <cellStyle name="Normal 3 3 14 4 5" xfId="19667"/>
    <cellStyle name="Normal 3 3 14 4 5 2" xfId="19668"/>
    <cellStyle name="Normal 3 3 14 4 6" xfId="19669"/>
    <cellStyle name="Normal 3 3 14 4 6 2" xfId="19670"/>
    <cellStyle name="Normal 3 3 14 4 7" xfId="19671"/>
    <cellStyle name="Normal 3 3 14 4 7 2" xfId="19672"/>
    <cellStyle name="Normal 3 3 14 4 8" xfId="19673"/>
    <cellStyle name="Normal 3 3 14 4 8 2" xfId="19674"/>
    <cellStyle name="Normal 3 3 14 4 9" xfId="19675"/>
    <cellStyle name="Normal 3 3 14 4 9 2" xfId="19676"/>
    <cellStyle name="Normal 3 3 14 5" xfId="19677"/>
    <cellStyle name="Normal 3 3 14 5 10" xfId="19678"/>
    <cellStyle name="Normal 3 3 14 5 10 2" xfId="19679"/>
    <cellStyle name="Normal 3 3 14 5 11" xfId="19680"/>
    <cellStyle name="Normal 3 3 14 5 11 2" xfId="19681"/>
    <cellStyle name="Normal 3 3 14 5 12" xfId="19682"/>
    <cellStyle name="Normal 3 3 14 5 12 2" xfId="19683"/>
    <cellStyle name="Normal 3 3 14 5 13" xfId="19684"/>
    <cellStyle name="Normal 3 3 14 5 13 2" xfId="19685"/>
    <cellStyle name="Normal 3 3 14 5 14" xfId="19686"/>
    <cellStyle name="Normal 3 3 14 5 14 2" xfId="19687"/>
    <cellStyle name="Normal 3 3 14 5 15" xfId="19688"/>
    <cellStyle name="Normal 3 3 14 5 2" xfId="19689"/>
    <cellStyle name="Normal 3 3 14 5 2 2" xfId="19690"/>
    <cellStyle name="Normal 3 3 14 5 3" xfId="19691"/>
    <cellStyle name="Normal 3 3 14 5 3 2" xfId="19692"/>
    <cellStyle name="Normal 3 3 14 5 4" xfId="19693"/>
    <cellStyle name="Normal 3 3 14 5 4 2" xfId="19694"/>
    <cellStyle name="Normal 3 3 14 5 5" xfId="19695"/>
    <cellStyle name="Normal 3 3 14 5 5 2" xfId="19696"/>
    <cellStyle name="Normal 3 3 14 5 6" xfId="19697"/>
    <cellStyle name="Normal 3 3 14 5 6 2" xfId="19698"/>
    <cellStyle name="Normal 3 3 14 5 7" xfId="19699"/>
    <cellStyle name="Normal 3 3 14 5 7 2" xfId="19700"/>
    <cellStyle name="Normal 3 3 14 5 8" xfId="19701"/>
    <cellStyle name="Normal 3 3 14 5 8 2" xfId="19702"/>
    <cellStyle name="Normal 3 3 14 5 9" xfId="19703"/>
    <cellStyle name="Normal 3 3 14 5 9 2" xfId="19704"/>
    <cellStyle name="Normal 3 3 14 6" xfId="19705"/>
    <cellStyle name="Normal 3 3 14 6 10" xfId="19706"/>
    <cellStyle name="Normal 3 3 14 6 10 2" xfId="19707"/>
    <cellStyle name="Normal 3 3 14 6 11" xfId="19708"/>
    <cellStyle name="Normal 3 3 14 6 11 2" xfId="19709"/>
    <cellStyle name="Normal 3 3 14 6 12" xfId="19710"/>
    <cellStyle name="Normal 3 3 14 6 12 2" xfId="19711"/>
    <cellStyle name="Normal 3 3 14 6 13" xfId="19712"/>
    <cellStyle name="Normal 3 3 14 6 13 2" xfId="19713"/>
    <cellStyle name="Normal 3 3 14 6 14" xfId="19714"/>
    <cellStyle name="Normal 3 3 14 6 14 2" xfId="19715"/>
    <cellStyle name="Normal 3 3 14 6 15" xfId="19716"/>
    <cellStyle name="Normal 3 3 14 6 2" xfId="19717"/>
    <cellStyle name="Normal 3 3 14 6 2 2" xfId="19718"/>
    <cellStyle name="Normal 3 3 14 6 3" xfId="19719"/>
    <cellStyle name="Normal 3 3 14 6 3 2" xfId="19720"/>
    <cellStyle name="Normal 3 3 14 6 4" xfId="19721"/>
    <cellStyle name="Normal 3 3 14 6 4 2" xfId="19722"/>
    <cellStyle name="Normal 3 3 14 6 5" xfId="19723"/>
    <cellStyle name="Normal 3 3 14 6 5 2" xfId="19724"/>
    <cellStyle name="Normal 3 3 14 6 6" xfId="19725"/>
    <cellStyle name="Normal 3 3 14 6 6 2" xfId="19726"/>
    <cellStyle name="Normal 3 3 14 6 7" xfId="19727"/>
    <cellStyle name="Normal 3 3 14 6 7 2" xfId="19728"/>
    <cellStyle name="Normal 3 3 14 6 8" xfId="19729"/>
    <cellStyle name="Normal 3 3 14 6 8 2" xfId="19730"/>
    <cellStyle name="Normal 3 3 14 6 9" xfId="19731"/>
    <cellStyle name="Normal 3 3 14 6 9 2" xfId="19732"/>
    <cellStyle name="Normal 3 3 14 7" xfId="19733"/>
    <cellStyle name="Normal 3 3 14 7 10" xfId="19734"/>
    <cellStyle name="Normal 3 3 14 7 10 2" xfId="19735"/>
    <cellStyle name="Normal 3 3 14 7 11" xfId="19736"/>
    <cellStyle name="Normal 3 3 14 7 11 2" xfId="19737"/>
    <cellStyle name="Normal 3 3 14 7 12" xfId="19738"/>
    <cellStyle name="Normal 3 3 14 7 12 2" xfId="19739"/>
    <cellStyle name="Normal 3 3 14 7 13" xfId="19740"/>
    <cellStyle name="Normal 3 3 14 7 13 2" xfId="19741"/>
    <cellStyle name="Normal 3 3 14 7 14" xfId="19742"/>
    <cellStyle name="Normal 3 3 14 7 14 2" xfId="19743"/>
    <cellStyle name="Normal 3 3 14 7 15" xfId="19744"/>
    <cellStyle name="Normal 3 3 14 7 2" xfId="19745"/>
    <cellStyle name="Normal 3 3 14 7 2 2" xfId="19746"/>
    <cellStyle name="Normal 3 3 14 7 3" xfId="19747"/>
    <cellStyle name="Normal 3 3 14 7 3 2" xfId="19748"/>
    <cellStyle name="Normal 3 3 14 7 4" xfId="19749"/>
    <cellStyle name="Normal 3 3 14 7 4 2" xfId="19750"/>
    <cellStyle name="Normal 3 3 14 7 5" xfId="19751"/>
    <cellStyle name="Normal 3 3 14 7 5 2" xfId="19752"/>
    <cellStyle name="Normal 3 3 14 7 6" xfId="19753"/>
    <cellStyle name="Normal 3 3 14 7 6 2" xfId="19754"/>
    <cellStyle name="Normal 3 3 14 7 7" xfId="19755"/>
    <cellStyle name="Normal 3 3 14 7 7 2" xfId="19756"/>
    <cellStyle name="Normal 3 3 14 7 8" xfId="19757"/>
    <cellStyle name="Normal 3 3 14 7 8 2" xfId="19758"/>
    <cellStyle name="Normal 3 3 14 7 9" xfId="19759"/>
    <cellStyle name="Normal 3 3 14 7 9 2" xfId="19760"/>
    <cellStyle name="Normal 3 3 14 8" xfId="19761"/>
    <cellStyle name="Normal 3 3 14 8 10" xfId="19762"/>
    <cellStyle name="Normal 3 3 14 8 10 2" xfId="19763"/>
    <cellStyle name="Normal 3 3 14 8 11" xfId="19764"/>
    <cellStyle name="Normal 3 3 14 8 11 2" xfId="19765"/>
    <cellStyle name="Normal 3 3 14 8 12" xfId="19766"/>
    <cellStyle name="Normal 3 3 14 8 12 2" xfId="19767"/>
    <cellStyle name="Normal 3 3 14 8 13" xfId="19768"/>
    <cellStyle name="Normal 3 3 14 8 13 2" xfId="19769"/>
    <cellStyle name="Normal 3 3 14 8 14" xfId="19770"/>
    <cellStyle name="Normal 3 3 14 8 14 2" xfId="19771"/>
    <cellStyle name="Normal 3 3 14 8 15" xfId="19772"/>
    <cellStyle name="Normal 3 3 14 8 2" xfId="19773"/>
    <cellStyle name="Normal 3 3 14 8 2 2" xfId="19774"/>
    <cellStyle name="Normal 3 3 14 8 3" xfId="19775"/>
    <cellStyle name="Normal 3 3 14 8 3 2" xfId="19776"/>
    <cellStyle name="Normal 3 3 14 8 4" xfId="19777"/>
    <cellStyle name="Normal 3 3 14 8 4 2" xfId="19778"/>
    <cellStyle name="Normal 3 3 14 8 5" xfId="19779"/>
    <cellStyle name="Normal 3 3 14 8 5 2" xfId="19780"/>
    <cellStyle name="Normal 3 3 14 8 6" xfId="19781"/>
    <cellStyle name="Normal 3 3 14 8 6 2" xfId="19782"/>
    <cellStyle name="Normal 3 3 14 8 7" xfId="19783"/>
    <cellStyle name="Normal 3 3 14 8 7 2" xfId="19784"/>
    <cellStyle name="Normal 3 3 14 8 8" xfId="19785"/>
    <cellStyle name="Normal 3 3 14 8 8 2" xfId="19786"/>
    <cellStyle name="Normal 3 3 14 8 9" xfId="19787"/>
    <cellStyle name="Normal 3 3 14 8 9 2" xfId="19788"/>
    <cellStyle name="Normal 3 3 14 9" xfId="19789"/>
    <cellStyle name="Normal 3 3 14 9 10" xfId="19790"/>
    <cellStyle name="Normal 3 3 14 9 10 2" xfId="19791"/>
    <cellStyle name="Normal 3 3 14 9 11" xfId="19792"/>
    <cellStyle name="Normal 3 3 14 9 11 2" xfId="19793"/>
    <cellStyle name="Normal 3 3 14 9 12" xfId="19794"/>
    <cellStyle name="Normal 3 3 14 9 12 2" xfId="19795"/>
    <cellStyle name="Normal 3 3 14 9 13" xfId="19796"/>
    <cellStyle name="Normal 3 3 14 9 13 2" xfId="19797"/>
    <cellStyle name="Normal 3 3 14 9 14" xfId="19798"/>
    <cellStyle name="Normal 3 3 14 9 14 2" xfId="19799"/>
    <cellStyle name="Normal 3 3 14 9 15" xfId="19800"/>
    <cellStyle name="Normal 3 3 14 9 2" xfId="19801"/>
    <cellStyle name="Normal 3 3 14 9 2 2" xfId="19802"/>
    <cellStyle name="Normal 3 3 14 9 3" xfId="19803"/>
    <cellStyle name="Normal 3 3 14 9 3 2" xfId="19804"/>
    <cellStyle name="Normal 3 3 14 9 4" xfId="19805"/>
    <cellStyle name="Normal 3 3 14 9 4 2" xfId="19806"/>
    <cellStyle name="Normal 3 3 14 9 5" xfId="19807"/>
    <cellStyle name="Normal 3 3 14 9 5 2" xfId="19808"/>
    <cellStyle name="Normal 3 3 14 9 6" xfId="19809"/>
    <cellStyle name="Normal 3 3 14 9 6 2" xfId="19810"/>
    <cellStyle name="Normal 3 3 14 9 7" xfId="19811"/>
    <cellStyle name="Normal 3 3 14 9 7 2" xfId="19812"/>
    <cellStyle name="Normal 3 3 14 9 8" xfId="19813"/>
    <cellStyle name="Normal 3 3 14 9 8 2" xfId="19814"/>
    <cellStyle name="Normal 3 3 14 9 9" xfId="19815"/>
    <cellStyle name="Normal 3 3 14 9 9 2" xfId="19816"/>
    <cellStyle name="Normal 3 3 15" xfId="19817"/>
    <cellStyle name="Normal 3 3 15 10" xfId="19818"/>
    <cellStyle name="Normal 3 3 15 10 10" xfId="19819"/>
    <cellStyle name="Normal 3 3 15 10 10 2" xfId="19820"/>
    <cellStyle name="Normal 3 3 15 10 11" xfId="19821"/>
    <cellStyle name="Normal 3 3 15 10 11 2" xfId="19822"/>
    <cellStyle name="Normal 3 3 15 10 12" xfId="19823"/>
    <cellStyle name="Normal 3 3 15 10 12 2" xfId="19824"/>
    <cellStyle name="Normal 3 3 15 10 13" xfId="19825"/>
    <cellStyle name="Normal 3 3 15 10 13 2" xfId="19826"/>
    <cellStyle name="Normal 3 3 15 10 14" xfId="19827"/>
    <cellStyle name="Normal 3 3 15 10 14 2" xfId="19828"/>
    <cellStyle name="Normal 3 3 15 10 15" xfId="19829"/>
    <cellStyle name="Normal 3 3 15 10 2" xfId="19830"/>
    <cellStyle name="Normal 3 3 15 10 2 2" xfId="19831"/>
    <cellStyle name="Normal 3 3 15 10 3" xfId="19832"/>
    <cellStyle name="Normal 3 3 15 10 3 2" xfId="19833"/>
    <cellStyle name="Normal 3 3 15 10 4" xfId="19834"/>
    <cellStyle name="Normal 3 3 15 10 4 2" xfId="19835"/>
    <cellStyle name="Normal 3 3 15 10 5" xfId="19836"/>
    <cellStyle name="Normal 3 3 15 10 5 2" xfId="19837"/>
    <cellStyle name="Normal 3 3 15 10 6" xfId="19838"/>
    <cellStyle name="Normal 3 3 15 10 6 2" xfId="19839"/>
    <cellStyle name="Normal 3 3 15 10 7" xfId="19840"/>
    <cellStyle name="Normal 3 3 15 10 7 2" xfId="19841"/>
    <cellStyle name="Normal 3 3 15 10 8" xfId="19842"/>
    <cellStyle name="Normal 3 3 15 10 8 2" xfId="19843"/>
    <cellStyle name="Normal 3 3 15 10 9" xfId="19844"/>
    <cellStyle name="Normal 3 3 15 10 9 2" xfId="19845"/>
    <cellStyle name="Normal 3 3 15 11" xfId="19846"/>
    <cellStyle name="Normal 3 3 15 11 2" xfId="19847"/>
    <cellStyle name="Normal 3 3 15 12" xfId="19848"/>
    <cellStyle name="Normal 3 3 15 12 2" xfId="19849"/>
    <cellStyle name="Normal 3 3 15 13" xfId="19850"/>
    <cellStyle name="Normal 3 3 15 13 2" xfId="19851"/>
    <cellStyle name="Normal 3 3 15 14" xfId="19852"/>
    <cellStyle name="Normal 3 3 15 14 2" xfId="19853"/>
    <cellStyle name="Normal 3 3 15 15" xfId="19854"/>
    <cellStyle name="Normal 3 3 15 15 2" xfId="19855"/>
    <cellStyle name="Normal 3 3 15 16" xfId="19856"/>
    <cellStyle name="Normal 3 3 15 16 2" xfId="19857"/>
    <cellStyle name="Normal 3 3 15 17" xfId="19858"/>
    <cellStyle name="Normal 3 3 15 17 2" xfId="19859"/>
    <cellStyle name="Normal 3 3 15 18" xfId="19860"/>
    <cellStyle name="Normal 3 3 15 18 2" xfId="19861"/>
    <cellStyle name="Normal 3 3 15 19" xfId="19862"/>
    <cellStyle name="Normal 3 3 15 19 2" xfId="19863"/>
    <cellStyle name="Normal 3 3 15 2" xfId="19864"/>
    <cellStyle name="Normal 3 3 15 2 10" xfId="19865"/>
    <cellStyle name="Normal 3 3 15 2 10 2" xfId="19866"/>
    <cellStyle name="Normal 3 3 15 2 11" xfId="19867"/>
    <cellStyle name="Normal 3 3 15 2 11 2" xfId="19868"/>
    <cellStyle name="Normal 3 3 15 2 12" xfId="19869"/>
    <cellStyle name="Normal 3 3 15 2 12 2" xfId="19870"/>
    <cellStyle name="Normal 3 3 15 2 13" xfId="19871"/>
    <cellStyle name="Normal 3 3 15 2 13 2" xfId="19872"/>
    <cellStyle name="Normal 3 3 15 2 14" xfId="19873"/>
    <cellStyle name="Normal 3 3 15 2 14 2" xfId="19874"/>
    <cellStyle name="Normal 3 3 15 2 15" xfId="19875"/>
    <cellStyle name="Normal 3 3 15 2 15 2" xfId="19876"/>
    <cellStyle name="Normal 3 3 15 2 16" xfId="19877"/>
    <cellStyle name="Normal 3 3 15 2 2" xfId="19878"/>
    <cellStyle name="Normal 3 3 15 2 2 10" xfId="19879"/>
    <cellStyle name="Normal 3 3 15 2 2 10 2" xfId="19880"/>
    <cellStyle name="Normal 3 3 15 2 2 11" xfId="19881"/>
    <cellStyle name="Normal 3 3 15 2 2 11 2" xfId="19882"/>
    <cellStyle name="Normal 3 3 15 2 2 12" xfId="19883"/>
    <cellStyle name="Normal 3 3 15 2 2 12 2" xfId="19884"/>
    <cellStyle name="Normal 3 3 15 2 2 13" xfId="19885"/>
    <cellStyle name="Normal 3 3 15 2 2 13 2" xfId="19886"/>
    <cellStyle name="Normal 3 3 15 2 2 14" xfId="19887"/>
    <cellStyle name="Normal 3 3 15 2 2 14 2" xfId="19888"/>
    <cellStyle name="Normal 3 3 15 2 2 15" xfId="19889"/>
    <cellStyle name="Normal 3 3 15 2 2 2" xfId="19890"/>
    <cellStyle name="Normal 3 3 15 2 2 2 2" xfId="19891"/>
    <cellStyle name="Normal 3 3 15 2 2 3" xfId="19892"/>
    <cellStyle name="Normal 3 3 15 2 2 3 2" xfId="19893"/>
    <cellStyle name="Normal 3 3 15 2 2 4" xfId="19894"/>
    <cellStyle name="Normal 3 3 15 2 2 4 2" xfId="19895"/>
    <cellStyle name="Normal 3 3 15 2 2 5" xfId="19896"/>
    <cellStyle name="Normal 3 3 15 2 2 5 2" xfId="19897"/>
    <cellStyle name="Normal 3 3 15 2 2 6" xfId="19898"/>
    <cellStyle name="Normal 3 3 15 2 2 6 2" xfId="19899"/>
    <cellStyle name="Normal 3 3 15 2 2 7" xfId="19900"/>
    <cellStyle name="Normal 3 3 15 2 2 7 2" xfId="19901"/>
    <cellStyle name="Normal 3 3 15 2 2 8" xfId="19902"/>
    <cellStyle name="Normal 3 3 15 2 2 8 2" xfId="19903"/>
    <cellStyle name="Normal 3 3 15 2 2 9" xfId="19904"/>
    <cellStyle name="Normal 3 3 15 2 2 9 2" xfId="19905"/>
    <cellStyle name="Normal 3 3 15 2 3" xfId="19906"/>
    <cellStyle name="Normal 3 3 15 2 3 2" xfId="19907"/>
    <cellStyle name="Normal 3 3 15 2 4" xfId="19908"/>
    <cellStyle name="Normal 3 3 15 2 4 2" xfId="19909"/>
    <cellStyle name="Normal 3 3 15 2 5" xfId="19910"/>
    <cellStyle name="Normal 3 3 15 2 5 2" xfId="19911"/>
    <cellStyle name="Normal 3 3 15 2 6" xfId="19912"/>
    <cellStyle name="Normal 3 3 15 2 6 2" xfId="19913"/>
    <cellStyle name="Normal 3 3 15 2 7" xfId="19914"/>
    <cellStyle name="Normal 3 3 15 2 7 2" xfId="19915"/>
    <cellStyle name="Normal 3 3 15 2 8" xfId="19916"/>
    <cellStyle name="Normal 3 3 15 2 8 2" xfId="19917"/>
    <cellStyle name="Normal 3 3 15 2 9" xfId="19918"/>
    <cellStyle name="Normal 3 3 15 2 9 2" xfId="19919"/>
    <cellStyle name="Normal 3 3 15 20" xfId="19920"/>
    <cellStyle name="Normal 3 3 15 20 2" xfId="19921"/>
    <cellStyle name="Normal 3 3 15 21" xfId="19922"/>
    <cellStyle name="Normal 3 3 15 21 2" xfId="19923"/>
    <cellStyle name="Normal 3 3 15 22" xfId="19924"/>
    <cellStyle name="Normal 3 3 15 22 2" xfId="19925"/>
    <cellStyle name="Normal 3 3 15 23" xfId="19926"/>
    <cellStyle name="Normal 3 3 15 23 2" xfId="19927"/>
    <cellStyle name="Normal 3 3 15 24" xfId="19928"/>
    <cellStyle name="Normal 3 3 15 3" xfId="19929"/>
    <cellStyle name="Normal 3 3 15 3 10" xfId="19930"/>
    <cellStyle name="Normal 3 3 15 3 10 2" xfId="19931"/>
    <cellStyle name="Normal 3 3 15 3 11" xfId="19932"/>
    <cellStyle name="Normal 3 3 15 3 11 2" xfId="19933"/>
    <cellStyle name="Normal 3 3 15 3 12" xfId="19934"/>
    <cellStyle name="Normal 3 3 15 3 12 2" xfId="19935"/>
    <cellStyle name="Normal 3 3 15 3 13" xfId="19936"/>
    <cellStyle name="Normal 3 3 15 3 13 2" xfId="19937"/>
    <cellStyle name="Normal 3 3 15 3 14" xfId="19938"/>
    <cellStyle name="Normal 3 3 15 3 14 2" xfId="19939"/>
    <cellStyle name="Normal 3 3 15 3 15" xfId="19940"/>
    <cellStyle name="Normal 3 3 15 3 15 2" xfId="19941"/>
    <cellStyle name="Normal 3 3 15 3 16" xfId="19942"/>
    <cellStyle name="Normal 3 3 15 3 2" xfId="19943"/>
    <cellStyle name="Normal 3 3 15 3 2 10" xfId="19944"/>
    <cellStyle name="Normal 3 3 15 3 2 10 2" xfId="19945"/>
    <cellStyle name="Normal 3 3 15 3 2 11" xfId="19946"/>
    <cellStyle name="Normal 3 3 15 3 2 11 2" xfId="19947"/>
    <cellStyle name="Normal 3 3 15 3 2 12" xfId="19948"/>
    <cellStyle name="Normal 3 3 15 3 2 12 2" xfId="19949"/>
    <cellStyle name="Normal 3 3 15 3 2 13" xfId="19950"/>
    <cellStyle name="Normal 3 3 15 3 2 13 2" xfId="19951"/>
    <cellStyle name="Normal 3 3 15 3 2 14" xfId="19952"/>
    <cellStyle name="Normal 3 3 15 3 2 14 2" xfId="19953"/>
    <cellStyle name="Normal 3 3 15 3 2 15" xfId="19954"/>
    <cellStyle name="Normal 3 3 15 3 2 2" xfId="19955"/>
    <cellStyle name="Normal 3 3 15 3 2 2 2" xfId="19956"/>
    <cellStyle name="Normal 3 3 15 3 2 3" xfId="19957"/>
    <cellStyle name="Normal 3 3 15 3 2 3 2" xfId="19958"/>
    <cellStyle name="Normal 3 3 15 3 2 4" xfId="19959"/>
    <cellStyle name="Normal 3 3 15 3 2 4 2" xfId="19960"/>
    <cellStyle name="Normal 3 3 15 3 2 5" xfId="19961"/>
    <cellStyle name="Normal 3 3 15 3 2 5 2" xfId="19962"/>
    <cellStyle name="Normal 3 3 15 3 2 6" xfId="19963"/>
    <cellStyle name="Normal 3 3 15 3 2 6 2" xfId="19964"/>
    <cellStyle name="Normal 3 3 15 3 2 7" xfId="19965"/>
    <cellStyle name="Normal 3 3 15 3 2 7 2" xfId="19966"/>
    <cellStyle name="Normal 3 3 15 3 2 8" xfId="19967"/>
    <cellStyle name="Normal 3 3 15 3 2 8 2" xfId="19968"/>
    <cellStyle name="Normal 3 3 15 3 2 9" xfId="19969"/>
    <cellStyle name="Normal 3 3 15 3 2 9 2" xfId="19970"/>
    <cellStyle name="Normal 3 3 15 3 3" xfId="19971"/>
    <cellStyle name="Normal 3 3 15 3 3 2" xfId="19972"/>
    <cellStyle name="Normal 3 3 15 3 4" xfId="19973"/>
    <cellStyle name="Normal 3 3 15 3 4 2" xfId="19974"/>
    <cellStyle name="Normal 3 3 15 3 5" xfId="19975"/>
    <cellStyle name="Normal 3 3 15 3 5 2" xfId="19976"/>
    <cellStyle name="Normal 3 3 15 3 6" xfId="19977"/>
    <cellStyle name="Normal 3 3 15 3 6 2" xfId="19978"/>
    <cellStyle name="Normal 3 3 15 3 7" xfId="19979"/>
    <cellStyle name="Normal 3 3 15 3 7 2" xfId="19980"/>
    <cellStyle name="Normal 3 3 15 3 8" xfId="19981"/>
    <cellStyle name="Normal 3 3 15 3 8 2" xfId="19982"/>
    <cellStyle name="Normal 3 3 15 3 9" xfId="19983"/>
    <cellStyle name="Normal 3 3 15 3 9 2" xfId="19984"/>
    <cellStyle name="Normal 3 3 15 4" xfId="19985"/>
    <cellStyle name="Normal 3 3 15 4 10" xfId="19986"/>
    <cellStyle name="Normal 3 3 15 4 10 2" xfId="19987"/>
    <cellStyle name="Normal 3 3 15 4 11" xfId="19988"/>
    <cellStyle name="Normal 3 3 15 4 11 2" xfId="19989"/>
    <cellStyle name="Normal 3 3 15 4 12" xfId="19990"/>
    <cellStyle name="Normal 3 3 15 4 12 2" xfId="19991"/>
    <cellStyle name="Normal 3 3 15 4 13" xfId="19992"/>
    <cellStyle name="Normal 3 3 15 4 13 2" xfId="19993"/>
    <cellStyle name="Normal 3 3 15 4 14" xfId="19994"/>
    <cellStyle name="Normal 3 3 15 4 14 2" xfId="19995"/>
    <cellStyle name="Normal 3 3 15 4 15" xfId="19996"/>
    <cellStyle name="Normal 3 3 15 4 15 2" xfId="19997"/>
    <cellStyle name="Normal 3 3 15 4 16" xfId="19998"/>
    <cellStyle name="Normal 3 3 15 4 2" xfId="19999"/>
    <cellStyle name="Normal 3 3 15 4 2 10" xfId="20000"/>
    <cellStyle name="Normal 3 3 15 4 2 10 2" xfId="20001"/>
    <cellStyle name="Normal 3 3 15 4 2 11" xfId="20002"/>
    <cellStyle name="Normal 3 3 15 4 2 11 2" xfId="20003"/>
    <cellStyle name="Normal 3 3 15 4 2 12" xfId="20004"/>
    <cellStyle name="Normal 3 3 15 4 2 12 2" xfId="20005"/>
    <cellStyle name="Normal 3 3 15 4 2 13" xfId="20006"/>
    <cellStyle name="Normal 3 3 15 4 2 13 2" xfId="20007"/>
    <cellStyle name="Normal 3 3 15 4 2 14" xfId="20008"/>
    <cellStyle name="Normal 3 3 15 4 2 14 2" xfId="20009"/>
    <cellStyle name="Normal 3 3 15 4 2 15" xfId="20010"/>
    <cellStyle name="Normal 3 3 15 4 2 2" xfId="20011"/>
    <cellStyle name="Normal 3 3 15 4 2 2 2" xfId="20012"/>
    <cellStyle name="Normal 3 3 15 4 2 3" xfId="20013"/>
    <cellStyle name="Normal 3 3 15 4 2 3 2" xfId="20014"/>
    <cellStyle name="Normal 3 3 15 4 2 4" xfId="20015"/>
    <cellStyle name="Normal 3 3 15 4 2 4 2" xfId="20016"/>
    <cellStyle name="Normal 3 3 15 4 2 5" xfId="20017"/>
    <cellStyle name="Normal 3 3 15 4 2 5 2" xfId="20018"/>
    <cellStyle name="Normal 3 3 15 4 2 6" xfId="20019"/>
    <cellStyle name="Normal 3 3 15 4 2 6 2" xfId="20020"/>
    <cellStyle name="Normal 3 3 15 4 2 7" xfId="20021"/>
    <cellStyle name="Normal 3 3 15 4 2 7 2" xfId="20022"/>
    <cellStyle name="Normal 3 3 15 4 2 8" xfId="20023"/>
    <cellStyle name="Normal 3 3 15 4 2 8 2" xfId="20024"/>
    <cellStyle name="Normal 3 3 15 4 2 9" xfId="20025"/>
    <cellStyle name="Normal 3 3 15 4 2 9 2" xfId="20026"/>
    <cellStyle name="Normal 3 3 15 4 3" xfId="20027"/>
    <cellStyle name="Normal 3 3 15 4 3 2" xfId="20028"/>
    <cellStyle name="Normal 3 3 15 4 4" xfId="20029"/>
    <cellStyle name="Normal 3 3 15 4 4 2" xfId="20030"/>
    <cellStyle name="Normal 3 3 15 4 5" xfId="20031"/>
    <cellStyle name="Normal 3 3 15 4 5 2" xfId="20032"/>
    <cellStyle name="Normal 3 3 15 4 6" xfId="20033"/>
    <cellStyle name="Normal 3 3 15 4 6 2" xfId="20034"/>
    <cellStyle name="Normal 3 3 15 4 7" xfId="20035"/>
    <cellStyle name="Normal 3 3 15 4 7 2" xfId="20036"/>
    <cellStyle name="Normal 3 3 15 4 8" xfId="20037"/>
    <cellStyle name="Normal 3 3 15 4 8 2" xfId="20038"/>
    <cellStyle name="Normal 3 3 15 4 9" xfId="20039"/>
    <cellStyle name="Normal 3 3 15 4 9 2" xfId="20040"/>
    <cellStyle name="Normal 3 3 15 5" xfId="20041"/>
    <cellStyle name="Normal 3 3 15 5 10" xfId="20042"/>
    <cellStyle name="Normal 3 3 15 5 10 2" xfId="20043"/>
    <cellStyle name="Normal 3 3 15 5 11" xfId="20044"/>
    <cellStyle name="Normal 3 3 15 5 11 2" xfId="20045"/>
    <cellStyle name="Normal 3 3 15 5 12" xfId="20046"/>
    <cellStyle name="Normal 3 3 15 5 12 2" xfId="20047"/>
    <cellStyle name="Normal 3 3 15 5 13" xfId="20048"/>
    <cellStyle name="Normal 3 3 15 5 13 2" xfId="20049"/>
    <cellStyle name="Normal 3 3 15 5 14" xfId="20050"/>
    <cellStyle name="Normal 3 3 15 5 14 2" xfId="20051"/>
    <cellStyle name="Normal 3 3 15 5 15" xfId="20052"/>
    <cellStyle name="Normal 3 3 15 5 2" xfId="20053"/>
    <cellStyle name="Normal 3 3 15 5 2 2" xfId="20054"/>
    <cellStyle name="Normal 3 3 15 5 3" xfId="20055"/>
    <cellStyle name="Normal 3 3 15 5 3 2" xfId="20056"/>
    <cellStyle name="Normal 3 3 15 5 4" xfId="20057"/>
    <cellStyle name="Normal 3 3 15 5 4 2" xfId="20058"/>
    <cellStyle name="Normal 3 3 15 5 5" xfId="20059"/>
    <cellStyle name="Normal 3 3 15 5 5 2" xfId="20060"/>
    <cellStyle name="Normal 3 3 15 5 6" xfId="20061"/>
    <cellStyle name="Normal 3 3 15 5 6 2" xfId="20062"/>
    <cellStyle name="Normal 3 3 15 5 7" xfId="20063"/>
    <cellStyle name="Normal 3 3 15 5 7 2" xfId="20064"/>
    <cellStyle name="Normal 3 3 15 5 8" xfId="20065"/>
    <cellStyle name="Normal 3 3 15 5 8 2" xfId="20066"/>
    <cellStyle name="Normal 3 3 15 5 9" xfId="20067"/>
    <cellStyle name="Normal 3 3 15 5 9 2" xfId="20068"/>
    <cellStyle name="Normal 3 3 15 6" xfId="20069"/>
    <cellStyle name="Normal 3 3 15 6 10" xfId="20070"/>
    <cellStyle name="Normal 3 3 15 6 10 2" xfId="20071"/>
    <cellStyle name="Normal 3 3 15 6 11" xfId="20072"/>
    <cellStyle name="Normal 3 3 15 6 11 2" xfId="20073"/>
    <cellStyle name="Normal 3 3 15 6 12" xfId="20074"/>
    <cellStyle name="Normal 3 3 15 6 12 2" xfId="20075"/>
    <cellStyle name="Normal 3 3 15 6 13" xfId="20076"/>
    <cellStyle name="Normal 3 3 15 6 13 2" xfId="20077"/>
    <cellStyle name="Normal 3 3 15 6 14" xfId="20078"/>
    <cellStyle name="Normal 3 3 15 6 14 2" xfId="20079"/>
    <cellStyle name="Normal 3 3 15 6 15" xfId="20080"/>
    <cellStyle name="Normal 3 3 15 6 2" xfId="20081"/>
    <cellStyle name="Normal 3 3 15 6 2 2" xfId="20082"/>
    <cellStyle name="Normal 3 3 15 6 3" xfId="20083"/>
    <cellStyle name="Normal 3 3 15 6 3 2" xfId="20084"/>
    <cellStyle name="Normal 3 3 15 6 4" xfId="20085"/>
    <cellStyle name="Normal 3 3 15 6 4 2" xfId="20086"/>
    <cellStyle name="Normal 3 3 15 6 5" xfId="20087"/>
    <cellStyle name="Normal 3 3 15 6 5 2" xfId="20088"/>
    <cellStyle name="Normal 3 3 15 6 6" xfId="20089"/>
    <cellStyle name="Normal 3 3 15 6 6 2" xfId="20090"/>
    <cellStyle name="Normal 3 3 15 6 7" xfId="20091"/>
    <cellStyle name="Normal 3 3 15 6 7 2" xfId="20092"/>
    <cellStyle name="Normal 3 3 15 6 8" xfId="20093"/>
    <cellStyle name="Normal 3 3 15 6 8 2" xfId="20094"/>
    <cellStyle name="Normal 3 3 15 6 9" xfId="20095"/>
    <cellStyle name="Normal 3 3 15 6 9 2" xfId="20096"/>
    <cellStyle name="Normal 3 3 15 7" xfId="20097"/>
    <cellStyle name="Normal 3 3 15 7 10" xfId="20098"/>
    <cellStyle name="Normal 3 3 15 7 10 2" xfId="20099"/>
    <cellStyle name="Normal 3 3 15 7 11" xfId="20100"/>
    <cellStyle name="Normal 3 3 15 7 11 2" xfId="20101"/>
    <cellStyle name="Normal 3 3 15 7 12" xfId="20102"/>
    <cellStyle name="Normal 3 3 15 7 12 2" xfId="20103"/>
    <cellStyle name="Normal 3 3 15 7 13" xfId="20104"/>
    <cellStyle name="Normal 3 3 15 7 13 2" xfId="20105"/>
    <cellStyle name="Normal 3 3 15 7 14" xfId="20106"/>
    <cellStyle name="Normal 3 3 15 7 14 2" xfId="20107"/>
    <cellStyle name="Normal 3 3 15 7 15" xfId="20108"/>
    <cellStyle name="Normal 3 3 15 7 2" xfId="20109"/>
    <cellStyle name="Normal 3 3 15 7 2 2" xfId="20110"/>
    <cellStyle name="Normal 3 3 15 7 3" xfId="20111"/>
    <cellStyle name="Normal 3 3 15 7 3 2" xfId="20112"/>
    <cellStyle name="Normal 3 3 15 7 4" xfId="20113"/>
    <cellStyle name="Normal 3 3 15 7 4 2" xfId="20114"/>
    <cellStyle name="Normal 3 3 15 7 5" xfId="20115"/>
    <cellStyle name="Normal 3 3 15 7 5 2" xfId="20116"/>
    <cellStyle name="Normal 3 3 15 7 6" xfId="20117"/>
    <cellStyle name="Normal 3 3 15 7 6 2" xfId="20118"/>
    <cellStyle name="Normal 3 3 15 7 7" xfId="20119"/>
    <cellStyle name="Normal 3 3 15 7 7 2" xfId="20120"/>
    <cellStyle name="Normal 3 3 15 7 8" xfId="20121"/>
    <cellStyle name="Normal 3 3 15 7 8 2" xfId="20122"/>
    <cellStyle name="Normal 3 3 15 7 9" xfId="20123"/>
    <cellStyle name="Normal 3 3 15 7 9 2" xfId="20124"/>
    <cellStyle name="Normal 3 3 15 8" xfId="20125"/>
    <cellStyle name="Normal 3 3 15 8 10" xfId="20126"/>
    <cellStyle name="Normal 3 3 15 8 10 2" xfId="20127"/>
    <cellStyle name="Normal 3 3 15 8 11" xfId="20128"/>
    <cellStyle name="Normal 3 3 15 8 11 2" xfId="20129"/>
    <cellStyle name="Normal 3 3 15 8 12" xfId="20130"/>
    <cellStyle name="Normal 3 3 15 8 12 2" xfId="20131"/>
    <cellStyle name="Normal 3 3 15 8 13" xfId="20132"/>
    <cellStyle name="Normal 3 3 15 8 13 2" xfId="20133"/>
    <cellStyle name="Normal 3 3 15 8 14" xfId="20134"/>
    <cellStyle name="Normal 3 3 15 8 14 2" xfId="20135"/>
    <cellStyle name="Normal 3 3 15 8 15" xfId="20136"/>
    <cellStyle name="Normal 3 3 15 8 2" xfId="20137"/>
    <cellStyle name="Normal 3 3 15 8 2 2" xfId="20138"/>
    <cellStyle name="Normal 3 3 15 8 3" xfId="20139"/>
    <cellStyle name="Normal 3 3 15 8 3 2" xfId="20140"/>
    <cellStyle name="Normal 3 3 15 8 4" xfId="20141"/>
    <cellStyle name="Normal 3 3 15 8 4 2" xfId="20142"/>
    <cellStyle name="Normal 3 3 15 8 5" xfId="20143"/>
    <cellStyle name="Normal 3 3 15 8 5 2" xfId="20144"/>
    <cellStyle name="Normal 3 3 15 8 6" xfId="20145"/>
    <cellStyle name="Normal 3 3 15 8 6 2" xfId="20146"/>
    <cellStyle name="Normal 3 3 15 8 7" xfId="20147"/>
    <cellStyle name="Normal 3 3 15 8 7 2" xfId="20148"/>
    <cellStyle name="Normal 3 3 15 8 8" xfId="20149"/>
    <cellStyle name="Normal 3 3 15 8 8 2" xfId="20150"/>
    <cellStyle name="Normal 3 3 15 8 9" xfId="20151"/>
    <cellStyle name="Normal 3 3 15 8 9 2" xfId="20152"/>
    <cellStyle name="Normal 3 3 15 9" xfId="20153"/>
    <cellStyle name="Normal 3 3 15 9 10" xfId="20154"/>
    <cellStyle name="Normal 3 3 15 9 10 2" xfId="20155"/>
    <cellStyle name="Normal 3 3 15 9 11" xfId="20156"/>
    <cellStyle name="Normal 3 3 15 9 11 2" xfId="20157"/>
    <cellStyle name="Normal 3 3 15 9 12" xfId="20158"/>
    <cellStyle name="Normal 3 3 15 9 12 2" xfId="20159"/>
    <cellStyle name="Normal 3 3 15 9 13" xfId="20160"/>
    <cellStyle name="Normal 3 3 15 9 13 2" xfId="20161"/>
    <cellStyle name="Normal 3 3 15 9 14" xfId="20162"/>
    <cellStyle name="Normal 3 3 15 9 14 2" xfId="20163"/>
    <cellStyle name="Normal 3 3 15 9 15" xfId="20164"/>
    <cellStyle name="Normal 3 3 15 9 2" xfId="20165"/>
    <cellStyle name="Normal 3 3 15 9 2 2" xfId="20166"/>
    <cellStyle name="Normal 3 3 15 9 3" xfId="20167"/>
    <cellStyle name="Normal 3 3 15 9 3 2" xfId="20168"/>
    <cellStyle name="Normal 3 3 15 9 4" xfId="20169"/>
    <cellStyle name="Normal 3 3 15 9 4 2" xfId="20170"/>
    <cellStyle name="Normal 3 3 15 9 5" xfId="20171"/>
    <cellStyle name="Normal 3 3 15 9 5 2" xfId="20172"/>
    <cellStyle name="Normal 3 3 15 9 6" xfId="20173"/>
    <cellStyle name="Normal 3 3 15 9 6 2" xfId="20174"/>
    <cellStyle name="Normal 3 3 15 9 7" xfId="20175"/>
    <cellStyle name="Normal 3 3 15 9 7 2" xfId="20176"/>
    <cellStyle name="Normal 3 3 15 9 8" xfId="20177"/>
    <cellStyle name="Normal 3 3 15 9 8 2" xfId="20178"/>
    <cellStyle name="Normal 3 3 15 9 9" xfId="20179"/>
    <cellStyle name="Normal 3 3 15 9 9 2" xfId="20180"/>
    <cellStyle name="Normal 3 3 16" xfId="20181"/>
    <cellStyle name="Normal 3 3 16 10" xfId="20182"/>
    <cellStyle name="Normal 3 3 16 10 10" xfId="20183"/>
    <cellStyle name="Normal 3 3 16 10 10 2" xfId="20184"/>
    <cellStyle name="Normal 3 3 16 10 11" xfId="20185"/>
    <cellStyle name="Normal 3 3 16 10 11 2" xfId="20186"/>
    <cellStyle name="Normal 3 3 16 10 12" xfId="20187"/>
    <cellStyle name="Normal 3 3 16 10 12 2" xfId="20188"/>
    <cellStyle name="Normal 3 3 16 10 13" xfId="20189"/>
    <cellStyle name="Normal 3 3 16 10 13 2" xfId="20190"/>
    <cellStyle name="Normal 3 3 16 10 14" xfId="20191"/>
    <cellStyle name="Normal 3 3 16 10 14 2" xfId="20192"/>
    <cellStyle name="Normal 3 3 16 10 15" xfId="20193"/>
    <cellStyle name="Normal 3 3 16 10 2" xfId="20194"/>
    <cellStyle name="Normal 3 3 16 10 2 2" xfId="20195"/>
    <cellStyle name="Normal 3 3 16 10 3" xfId="20196"/>
    <cellStyle name="Normal 3 3 16 10 3 2" xfId="20197"/>
    <cellStyle name="Normal 3 3 16 10 4" xfId="20198"/>
    <cellStyle name="Normal 3 3 16 10 4 2" xfId="20199"/>
    <cellStyle name="Normal 3 3 16 10 5" xfId="20200"/>
    <cellStyle name="Normal 3 3 16 10 5 2" xfId="20201"/>
    <cellStyle name="Normal 3 3 16 10 6" xfId="20202"/>
    <cellStyle name="Normal 3 3 16 10 6 2" xfId="20203"/>
    <cellStyle name="Normal 3 3 16 10 7" xfId="20204"/>
    <cellStyle name="Normal 3 3 16 10 7 2" xfId="20205"/>
    <cellStyle name="Normal 3 3 16 10 8" xfId="20206"/>
    <cellStyle name="Normal 3 3 16 10 8 2" xfId="20207"/>
    <cellStyle name="Normal 3 3 16 10 9" xfId="20208"/>
    <cellStyle name="Normal 3 3 16 10 9 2" xfId="20209"/>
    <cellStyle name="Normal 3 3 16 11" xfId="20210"/>
    <cellStyle name="Normal 3 3 16 11 2" xfId="20211"/>
    <cellStyle name="Normal 3 3 16 12" xfId="20212"/>
    <cellStyle name="Normal 3 3 16 12 2" xfId="20213"/>
    <cellStyle name="Normal 3 3 16 13" xfId="20214"/>
    <cellStyle name="Normal 3 3 16 13 2" xfId="20215"/>
    <cellStyle name="Normal 3 3 16 14" xfId="20216"/>
    <cellStyle name="Normal 3 3 16 14 2" xfId="20217"/>
    <cellStyle name="Normal 3 3 16 15" xfId="20218"/>
    <cellStyle name="Normal 3 3 16 15 2" xfId="20219"/>
    <cellStyle name="Normal 3 3 16 16" xfId="20220"/>
    <cellStyle name="Normal 3 3 16 16 2" xfId="20221"/>
    <cellStyle name="Normal 3 3 16 17" xfId="20222"/>
    <cellStyle name="Normal 3 3 16 17 2" xfId="20223"/>
    <cellStyle name="Normal 3 3 16 18" xfId="20224"/>
    <cellStyle name="Normal 3 3 16 18 2" xfId="20225"/>
    <cellStyle name="Normal 3 3 16 19" xfId="20226"/>
    <cellStyle name="Normal 3 3 16 19 2" xfId="20227"/>
    <cellStyle name="Normal 3 3 16 2" xfId="20228"/>
    <cellStyle name="Normal 3 3 16 2 10" xfId="20229"/>
    <cellStyle name="Normal 3 3 16 2 10 2" xfId="20230"/>
    <cellStyle name="Normal 3 3 16 2 11" xfId="20231"/>
    <cellStyle name="Normal 3 3 16 2 11 2" xfId="20232"/>
    <cellStyle name="Normal 3 3 16 2 12" xfId="20233"/>
    <cellStyle name="Normal 3 3 16 2 12 2" xfId="20234"/>
    <cellStyle name="Normal 3 3 16 2 13" xfId="20235"/>
    <cellStyle name="Normal 3 3 16 2 13 2" xfId="20236"/>
    <cellStyle name="Normal 3 3 16 2 14" xfId="20237"/>
    <cellStyle name="Normal 3 3 16 2 14 2" xfId="20238"/>
    <cellStyle name="Normal 3 3 16 2 15" xfId="20239"/>
    <cellStyle name="Normal 3 3 16 2 15 2" xfId="20240"/>
    <cellStyle name="Normal 3 3 16 2 16" xfId="20241"/>
    <cellStyle name="Normal 3 3 16 2 2" xfId="20242"/>
    <cellStyle name="Normal 3 3 16 2 2 10" xfId="20243"/>
    <cellStyle name="Normal 3 3 16 2 2 10 2" xfId="20244"/>
    <cellStyle name="Normal 3 3 16 2 2 11" xfId="20245"/>
    <cellStyle name="Normal 3 3 16 2 2 11 2" xfId="20246"/>
    <cellStyle name="Normal 3 3 16 2 2 12" xfId="20247"/>
    <cellStyle name="Normal 3 3 16 2 2 12 2" xfId="20248"/>
    <cellStyle name="Normal 3 3 16 2 2 13" xfId="20249"/>
    <cellStyle name="Normal 3 3 16 2 2 13 2" xfId="20250"/>
    <cellStyle name="Normal 3 3 16 2 2 14" xfId="20251"/>
    <cellStyle name="Normal 3 3 16 2 2 14 2" xfId="20252"/>
    <cellStyle name="Normal 3 3 16 2 2 15" xfId="20253"/>
    <cellStyle name="Normal 3 3 16 2 2 2" xfId="20254"/>
    <cellStyle name="Normal 3 3 16 2 2 2 2" xfId="20255"/>
    <cellStyle name="Normal 3 3 16 2 2 3" xfId="20256"/>
    <cellStyle name="Normal 3 3 16 2 2 3 2" xfId="20257"/>
    <cellStyle name="Normal 3 3 16 2 2 4" xfId="20258"/>
    <cellStyle name="Normal 3 3 16 2 2 4 2" xfId="20259"/>
    <cellStyle name="Normal 3 3 16 2 2 5" xfId="20260"/>
    <cellStyle name="Normal 3 3 16 2 2 5 2" xfId="20261"/>
    <cellStyle name="Normal 3 3 16 2 2 6" xfId="20262"/>
    <cellStyle name="Normal 3 3 16 2 2 6 2" xfId="20263"/>
    <cellStyle name="Normal 3 3 16 2 2 7" xfId="20264"/>
    <cellStyle name="Normal 3 3 16 2 2 7 2" xfId="20265"/>
    <cellStyle name="Normal 3 3 16 2 2 8" xfId="20266"/>
    <cellStyle name="Normal 3 3 16 2 2 8 2" xfId="20267"/>
    <cellStyle name="Normal 3 3 16 2 2 9" xfId="20268"/>
    <cellStyle name="Normal 3 3 16 2 2 9 2" xfId="20269"/>
    <cellStyle name="Normal 3 3 16 2 3" xfId="20270"/>
    <cellStyle name="Normal 3 3 16 2 3 2" xfId="20271"/>
    <cellStyle name="Normal 3 3 16 2 4" xfId="20272"/>
    <cellStyle name="Normal 3 3 16 2 4 2" xfId="20273"/>
    <cellStyle name="Normal 3 3 16 2 5" xfId="20274"/>
    <cellStyle name="Normal 3 3 16 2 5 2" xfId="20275"/>
    <cellStyle name="Normal 3 3 16 2 6" xfId="20276"/>
    <cellStyle name="Normal 3 3 16 2 6 2" xfId="20277"/>
    <cellStyle name="Normal 3 3 16 2 7" xfId="20278"/>
    <cellStyle name="Normal 3 3 16 2 7 2" xfId="20279"/>
    <cellStyle name="Normal 3 3 16 2 8" xfId="20280"/>
    <cellStyle name="Normal 3 3 16 2 8 2" xfId="20281"/>
    <cellStyle name="Normal 3 3 16 2 9" xfId="20282"/>
    <cellStyle name="Normal 3 3 16 2 9 2" xfId="20283"/>
    <cellStyle name="Normal 3 3 16 20" xfId="20284"/>
    <cellStyle name="Normal 3 3 16 20 2" xfId="20285"/>
    <cellStyle name="Normal 3 3 16 21" xfId="20286"/>
    <cellStyle name="Normal 3 3 16 21 2" xfId="20287"/>
    <cellStyle name="Normal 3 3 16 22" xfId="20288"/>
    <cellStyle name="Normal 3 3 16 22 2" xfId="20289"/>
    <cellStyle name="Normal 3 3 16 23" xfId="20290"/>
    <cellStyle name="Normal 3 3 16 23 2" xfId="20291"/>
    <cellStyle name="Normal 3 3 16 24" xfId="20292"/>
    <cellStyle name="Normal 3 3 16 3" xfId="20293"/>
    <cellStyle name="Normal 3 3 16 3 10" xfId="20294"/>
    <cellStyle name="Normal 3 3 16 3 10 2" xfId="20295"/>
    <cellStyle name="Normal 3 3 16 3 11" xfId="20296"/>
    <cellStyle name="Normal 3 3 16 3 11 2" xfId="20297"/>
    <cellStyle name="Normal 3 3 16 3 12" xfId="20298"/>
    <cellStyle name="Normal 3 3 16 3 12 2" xfId="20299"/>
    <cellStyle name="Normal 3 3 16 3 13" xfId="20300"/>
    <cellStyle name="Normal 3 3 16 3 13 2" xfId="20301"/>
    <cellStyle name="Normal 3 3 16 3 14" xfId="20302"/>
    <cellStyle name="Normal 3 3 16 3 14 2" xfId="20303"/>
    <cellStyle name="Normal 3 3 16 3 15" xfId="20304"/>
    <cellStyle name="Normal 3 3 16 3 15 2" xfId="20305"/>
    <cellStyle name="Normal 3 3 16 3 16" xfId="20306"/>
    <cellStyle name="Normal 3 3 16 3 2" xfId="20307"/>
    <cellStyle name="Normal 3 3 16 3 2 10" xfId="20308"/>
    <cellStyle name="Normal 3 3 16 3 2 10 2" xfId="20309"/>
    <cellStyle name="Normal 3 3 16 3 2 11" xfId="20310"/>
    <cellStyle name="Normal 3 3 16 3 2 11 2" xfId="20311"/>
    <cellStyle name="Normal 3 3 16 3 2 12" xfId="20312"/>
    <cellStyle name="Normal 3 3 16 3 2 12 2" xfId="20313"/>
    <cellStyle name="Normal 3 3 16 3 2 13" xfId="20314"/>
    <cellStyle name="Normal 3 3 16 3 2 13 2" xfId="20315"/>
    <cellStyle name="Normal 3 3 16 3 2 14" xfId="20316"/>
    <cellStyle name="Normal 3 3 16 3 2 14 2" xfId="20317"/>
    <cellStyle name="Normal 3 3 16 3 2 15" xfId="20318"/>
    <cellStyle name="Normal 3 3 16 3 2 2" xfId="20319"/>
    <cellStyle name="Normal 3 3 16 3 2 2 2" xfId="20320"/>
    <cellStyle name="Normal 3 3 16 3 2 3" xfId="20321"/>
    <cellStyle name="Normal 3 3 16 3 2 3 2" xfId="20322"/>
    <cellStyle name="Normal 3 3 16 3 2 4" xfId="20323"/>
    <cellStyle name="Normal 3 3 16 3 2 4 2" xfId="20324"/>
    <cellStyle name="Normal 3 3 16 3 2 5" xfId="20325"/>
    <cellStyle name="Normal 3 3 16 3 2 5 2" xfId="20326"/>
    <cellStyle name="Normal 3 3 16 3 2 6" xfId="20327"/>
    <cellStyle name="Normal 3 3 16 3 2 6 2" xfId="20328"/>
    <cellStyle name="Normal 3 3 16 3 2 7" xfId="20329"/>
    <cellStyle name="Normal 3 3 16 3 2 7 2" xfId="20330"/>
    <cellStyle name="Normal 3 3 16 3 2 8" xfId="20331"/>
    <cellStyle name="Normal 3 3 16 3 2 8 2" xfId="20332"/>
    <cellStyle name="Normal 3 3 16 3 2 9" xfId="20333"/>
    <cellStyle name="Normal 3 3 16 3 2 9 2" xfId="20334"/>
    <cellStyle name="Normal 3 3 16 3 3" xfId="20335"/>
    <cellStyle name="Normal 3 3 16 3 3 2" xfId="20336"/>
    <cellStyle name="Normal 3 3 16 3 4" xfId="20337"/>
    <cellStyle name="Normal 3 3 16 3 4 2" xfId="20338"/>
    <cellStyle name="Normal 3 3 16 3 5" xfId="20339"/>
    <cellStyle name="Normal 3 3 16 3 5 2" xfId="20340"/>
    <cellStyle name="Normal 3 3 16 3 6" xfId="20341"/>
    <cellStyle name="Normal 3 3 16 3 6 2" xfId="20342"/>
    <cellStyle name="Normal 3 3 16 3 7" xfId="20343"/>
    <cellStyle name="Normal 3 3 16 3 7 2" xfId="20344"/>
    <cellStyle name="Normal 3 3 16 3 8" xfId="20345"/>
    <cellStyle name="Normal 3 3 16 3 8 2" xfId="20346"/>
    <cellStyle name="Normal 3 3 16 3 9" xfId="20347"/>
    <cellStyle name="Normal 3 3 16 3 9 2" xfId="20348"/>
    <cellStyle name="Normal 3 3 16 4" xfId="20349"/>
    <cellStyle name="Normal 3 3 16 4 10" xfId="20350"/>
    <cellStyle name="Normal 3 3 16 4 10 2" xfId="20351"/>
    <cellStyle name="Normal 3 3 16 4 11" xfId="20352"/>
    <cellStyle name="Normal 3 3 16 4 11 2" xfId="20353"/>
    <cellStyle name="Normal 3 3 16 4 12" xfId="20354"/>
    <cellStyle name="Normal 3 3 16 4 12 2" xfId="20355"/>
    <cellStyle name="Normal 3 3 16 4 13" xfId="20356"/>
    <cellStyle name="Normal 3 3 16 4 13 2" xfId="20357"/>
    <cellStyle name="Normal 3 3 16 4 14" xfId="20358"/>
    <cellStyle name="Normal 3 3 16 4 14 2" xfId="20359"/>
    <cellStyle name="Normal 3 3 16 4 15" xfId="20360"/>
    <cellStyle name="Normal 3 3 16 4 15 2" xfId="20361"/>
    <cellStyle name="Normal 3 3 16 4 16" xfId="20362"/>
    <cellStyle name="Normal 3 3 16 4 2" xfId="20363"/>
    <cellStyle name="Normal 3 3 16 4 2 10" xfId="20364"/>
    <cellStyle name="Normal 3 3 16 4 2 10 2" xfId="20365"/>
    <cellStyle name="Normal 3 3 16 4 2 11" xfId="20366"/>
    <cellStyle name="Normal 3 3 16 4 2 11 2" xfId="20367"/>
    <cellStyle name="Normal 3 3 16 4 2 12" xfId="20368"/>
    <cellStyle name="Normal 3 3 16 4 2 12 2" xfId="20369"/>
    <cellStyle name="Normal 3 3 16 4 2 13" xfId="20370"/>
    <cellStyle name="Normal 3 3 16 4 2 13 2" xfId="20371"/>
    <cellStyle name="Normal 3 3 16 4 2 14" xfId="20372"/>
    <cellStyle name="Normal 3 3 16 4 2 14 2" xfId="20373"/>
    <cellStyle name="Normal 3 3 16 4 2 15" xfId="20374"/>
    <cellStyle name="Normal 3 3 16 4 2 2" xfId="20375"/>
    <cellStyle name="Normal 3 3 16 4 2 2 2" xfId="20376"/>
    <cellStyle name="Normal 3 3 16 4 2 3" xfId="20377"/>
    <cellStyle name="Normal 3 3 16 4 2 3 2" xfId="20378"/>
    <cellStyle name="Normal 3 3 16 4 2 4" xfId="20379"/>
    <cellStyle name="Normal 3 3 16 4 2 4 2" xfId="20380"/>
    <cellStyle name="Normal 3 3 16 4 2 5" xfId="20381"/>
    <cellStyle name="Normal 3 3 16 4 2 5 2" xfId="20382"/>
    <cellStyle name="Normal 3 3 16 4 2 6" xfId="20383"/>
    <cellStyle name="Normal 3 3 16 4 2 6 2" xfId="20384"/>
    <cellStyle name="Normal 3 3 16 4 2 7" xfId="20385"/>
    <cellStyle name="Normal 3 3 16 4 2 7 2" xfId="20386"/>
    <cellStyle name="Normal 3 3 16 4 2 8" xfId="20387"/>
    <cellStyle name="Normal 3 3 16 4 2 8 2" xfId="20388"/>
    <cellStyle name="Normal 3 3 16 4 2 9" xfId="20389"/>
    <cellStyle name="Normal 3 3 16 4 2 9 2" xfId="20390"/>
    <cellStyle name="Normal 3 3 16 4 3" xfId="20391"/>
    <cellStyle name="Normal 3 3 16 4 3 2" xfId="20392"/>
    <cellStyle name="Normal 3 3 16 4 4" xfId="20393"/>
    <cellStyle name="Normal 3 3 16 4 4 2" xfId="20394"/>
    <cellStyle name="Normal 3 3 16 4 5" xfId="20395"/>
    <cellStyle name="Normal 3 3 16 4 5 2" xfId="20396"/>
    <cellStyle name="Normal 3 3 16 4 6" xfId="20397"/>
    <cellStyle name="Normal 3 3 16 4 6 2" xfId="20398"/>
    <cellStyle name="Normal 3 3 16 4 7" xfId="20399"/>
    <cellStyle name="Normal 3 3 16 4 7 2" xfId="20400"/>
    <cellStyle name="Normal 3 3 16 4 8" xfId="20401"/>
    <cellStyle name="Normal 3 3 16 4 8 2" xfId="20402"/>
    <cellStyle name="Normal 3 3 16 4 9" xfId="20403"/>
    <cellStyle name="Normal 3 3 16 4 9 2" xfId="20404"/>
    <cellStyle name="Normal 3 3 16 5" xfId="20405"/>
    <cellStyle name="Normal 3 3 16 5 10" xfId="20406"/>
    <cellStyle name="Normal 3 3 16 5 10 2" xfId="20407"/>
    <cellStyle name="Normal 3 3 16 5 11" xfId="20408"/>
    <cellStyle name="Normal 3 3 16 5 11 2" xfId="20409"/>
    <cellStyle name="Normal 3 3 16 5 12" xfId="20410"/>
    <cellStyle name="Normal 3 3 16 5 12 2" xfId="20411"/>
    <cellStyle name="Normal 3 3 16 5 13" xfId="20412"/>
    <cellStyle name="Normal 3 3 16 5 13 2" xfId="20413"/>
    <cellStyle name="Normal 3 3 16 5 14" xfId="20414"/>
    <cellStyle name="Normal 3 3 16 5 14 2" xfId="20415"/>
    <cellStyle name="Normal 3 3 16 5 15" xfId="20416"/>
    <cellStyle name="Normal 3 3 16 5 2" xfId="20417"/>
    <cellStyle name="Normal 3 3 16 5 2 2" xfId="20418"/>
    <cellStyle name="Normal 3 3 16 5 3" xfId="20419"/>
    <cellStyle name="Normal 3 3 16 5 3 2" xfId="20420"/>
    <cellStyle name="Normal 3 3 16 5 4" xfId="20421"/>
    <cellStyle name="Normal 3 3 16 5 4 2" xfId="20422"/>
    <cellStyle name="Normal 3 3 16 5 5" xfId="20423"/>
    <cellStyle name="Normal 3 3 16 5 5 2" xfId="20424"/>
    <cellStyle name="Normal 3 3 16 5 6" xfId="20425"/>
    <cellStyle name="Normal 3 3 16 5 6 2" xfId="20426"/>
    <cellStyle name="Normal 3 3 16 5 7" xfId="20427"/>
    <cellStyle name="Normal 3 3 16 5 7 2" xfId="20428"/>
    <cellStyle name="Normal 3 3 16 5 8" xfId="20429"/>
    <cellStyle name="Normal 3 3 16 5 8 2" xfId="20430"/>
    <cellStyle name="Normal 3 3 16 5 9" xfId="20431"/>
    <cellStyle name="Normal 3 3 16 5 9 2" xfId="20432"/>
    <cellStyle name="Normal 3 3 16 6" xfId="20433"/>
    <cellStyle name="Normal 3 3 16 6 10" xfId="20434"/>
    <cellStyle name="Normal 3 3 16 6 10 2" xfId="20435"/>
    <cellStyle name="Normal 3 3 16 6 11" xfId="20436"/>
    <cellStyle name="Normal 3 3 16 6 11 2" xfId="20437"/>
    <cellStyle name="Normal 3 3 16 6 12" xfId="20438"/>
    <cellStyle name="Normal 3 3 16 6 12 2" xfId="20439"/>
    <cellStyle name="Normal 3 3 16 6 13" xfId="20440"/>
    <cellStyle name="Normal 3 3 16 6 13 2" xfId="20441"/>
    <cellStyle name="Normal 3 3 16 6 14" xfId="20442"/>
    <cellStyle name="Normal 3 3 16 6 14 2" xfId="20443"/>
    <cellStyle name="Normal 3 3 16 6 15" xfId="20444"/>
    <cellStyle name="Normal 3 3 16 6 2" xfId="20445"/>
    <cellStyle name="Normal 3 3 16 6 2 2" xfId="20446"/>
    <cellStyle name="Normal 3 3 16 6 3" xfId="20447"/>
    <cellStyle name="Normal 3 3 16 6 3 2" xfId="20448"/>
    <cellStyle name="Normal 3 3 16 6 4" xfId="20449"/>
    <cellStyle name="Normal 3 3 16 6 4 2" xfId="20450"/>
    <cellStyle name="Normal 3 3 16 6 5" xfId="20451"/>
    <cellStyle name="Normal 3 3 16 6 5 2" xfId="20452"/>
    <cellStyle name="Normal 3 3 16 6 6" xfId="20453"/>
    <cellStyle name="Normal 3 3 16 6 6 2" xfId="20454"/>
    <cellStyle name="Normal 3 3 16 6 7" xfId="20455"/>
    <cellStyle name="Normal 3 3 16 6 7 2" xfId="20456"/>
    <cellStyle name="Normal 3 3 16 6 8" xfId="20457"/>
    <cellStyle name="Normal 3 3 16 6 8 2" xfId="20458"/>
    <cellStyle name="Normal 3 3 16 6 9" xfId="20459"/>
    <cellStyle name="Normal 3 3 16 6 9 2" xfId="20460"/>
    <cellStyle name="Normal 3 3 16 7" xfId="20461"/>
    <cellStyle name="Normal 3 3 16 7 10" xfId="20462"/>
    <cellStyle name="Normal 3 3 16 7 10 2" xfId="20463"/>
    <cellStyle name="Normal 3 3 16 7 11" xfId="20464"/>
    <cellStyle name="Normal 3 3 16 7 11 2" xfId="20465"/>
    <cellStyle name="Normal 3 3 16 7 12" xfId="20466"/>
    <cellStyle name="Normal 3 3 16 7 12 2" xfId="20467"/>
    <cellStyle name="Normal 3 3 16 7 13" xfId="20468"/>
    <cellStyle name="Normal 3 3 16 7 13 2" xfId="20469"/>
    <cellStyle name="Normal 3 3 16 7 14" xfId="20470"/>
    <cellStyle name="Normal 3 3 16 7 14 2" xfId="20471"/>
    <cellStyle name="Normal 3 3 16 7 15" xfId="20472"/>
    <cellStyle name="Normal 3 3 16 7 2" xfId="20473"/>
    <cellStyle name="Normal 3 3 16 7 2 2" xfId="20474"/>
    <cellStyle name="Normal 3 3 16 7 3" xfId="20475"/>
    <cellStyle name="Normal 3 3 16 7 3 2" xfId="20476"/>
    <cellStyle name="Normal 3 3 16 7 4" xfId="20477"/>
    <cellStyle name="Normal 3 3 16 7 4 2" xfId="20478"/>
    <cellStyle name="Normal 3 3 16 7 5" xfId="20479"/>
    <cellStyle name="Normal 3 3 16 7 5 2" xfId="20480"/>
    <cellStyle name="Normal 3 3 16 7 6" xfId="20481"/>
    <cellStyle name="Normal 3 3 16 7 6 2" xfId="20482"/>
    <cellStyle name="Normal 3 3 16 7 7" xfId="20483"/>
    <cellStyle name="Normal 3 3 16 7 7 2" xfId="20484"/>
    <cellStyle name="Normal 3 3 16 7 8" xfId="20485"/>
    <cellStyle name="Normal 3 3 16 7 8 2" xfId="20486"/>
    <cellStyle name="Normal 3 3 16 7 9" xfId="20487"/>
    <cellStyle name="Normal 3 3 16 7 9 2" xfId="20488"/>
    <cellStyle name="Normal 3 3 16 8" xfId="20489"/>
    <cellStyle name="Normal 3 3 16 8 10" xfId="20490"/>
    <cellStyle name="Normal 3 3 16 8 10 2" xfId="20491"/>
    <cellStyle name="Normal 3 3 16 8 11" xfId="20492"/>
    <cellStyle name="Normal 3 3 16 8 11 2" xfId="20493"/>
    <cellStyle name="Normal 3 3 16 8 12" xfId="20494"/>
    <cellStyle name="Normal 3 3 16 8 12 2" xfId="20495"/>
    <cellStyle name="Normal 3 3 16 8 13" xfId="20496"/>
    <cellStyle name="Normal 3 3 16 8 13 2" xfId="20497"/>
    <cellStyle name="Normal 3 3 16 8 14" xfId="20498"/>
    <cellStyle name="Normal 3 3 16 8 14 2" xfId="20499"/>
    <cellStyle name="Normal 3 3 16 8 15" xfId="20500"/>
    <cellStyle name="Normal 3 3 16 8 2" xfId="20501"/>
    <cellStyle name="Normal 3 3 16 8 2 2" xfId="20502"/>
    <cellStyle name="Normal 3 3 16 8 3" xfId="20503"/>
    <cellStyle name="Normal 3 3 16 8 3 2" xfId="20504"/>
    <cellStyle name="Normal 3 3 16 8 4" xfId="20505"/>
    <cellStyle name="Normal 3 3 16 8 4 2" xfId="20506"/>
    <cellStyle name="Normal 3 3 16 8 5" xfId="20507"/>
    <cellStyle name="Normal 3 3 16 8 5 2" xfId="20508"/>
    <cellStyle name="Normal 3 3 16 8 6" xfId="20509"/>
    <cellStyle name="Normal 3 3 16 8 6 2" xfId="20510"/>
    <cellStyle name="Normal 3 3 16 8 7" xfId="20511"/>
    <cellStyle name="Normal 3 3 16 8 7 2" xfId="20512"/>
    <cellStyle name="Normal 3 3 16 8 8" xfId="20513"/>
    <cellStyle name="Normal 3 3 16 8 8 2" xfId="20514"/>
    <cellStyle name="Normal 3 3 16 8 9" xfId="20515"/>
    <cellStyle name="Normal 3 3 16 8 9 2" xfId="20516"/>
    <cellStyle name="Normal 3 3 16 9" xfId="20517"/>
    <cellStyle name="Normal 3 3 16 9 10" xfId="20518"/>
    <cellStyle name="Normal 3 3 16 9 10 2" xfId="20519"/>
    <cellStyle name="Normal 3 3 16 9 11" xfId="20520"/>
    <cellStyle name="Normal 3 3 16 9 11 2" xfId="20521"/>
    <cellStyle name="Normal 3 3 16 9 12" xfId="20522"/>
    <cellStyle name="Normal 3 3 16 9 12 2" xfId="20523"/>
    <cellStyle name="Normal 3 3 16 9 13" xfId="20524"/>
    <cellStyle name="Normal 3 3 16 9 13 2" xfId="20525"/>
    <cellStyle name="Normal 3 3 16 9 14" xfId="20526"/>
    <cellStyle name="Normal 3 3 16 9 14 2" xfId="20527"/>
    <cellStyle name="Normal 3 3 16 9 15" xfId="20528"/>
    <cellStyle name="Normal 3 3 16 9 2" xfId="20529"/>
    <cellStyle name="Normal 3 3 16 9 2 2" xfId="20530"/>
    <cellStyle name="Normal 3 3 16 9 3" xfId="20531"/>
    <cellStyle name="Normal 3 3 16 9 3 2" xfId="20532"/>
    <cellStyle name="Normal 3 3 16 9 4" xfId="20533"/>
    <cellStyle name="Normal 3 3 16 9 4 2" xfId="20534"/>
    <cellStyle name="Normal 3 3 16 9 5" xfId="20535"/>
    <cellStyle name="Normal 3 3 16 9 5 2" xfId="20536"/>
    <cellStyle name="Normal 3 3 16 9 6" xfId="20537"/>
    <cellStyle name="Normal 3 3 16 9 6 2" xfId="20538"/>
    <cellStyle name="Normal 3 3 16 9 7" xfId="20539"/>
    <cellStyle name="Normal 3 3 16 9 7 2" xfId="20540"/>
    <cellStyle name="Normal 3 3 16 9 8" xfId="20541"/>
    <cellStyle name="Normal 3 3 16 9 8 2" xfId="20542"/>
    <cellStyle name="Normal 3 3 16 9 9" xfId="20543"/>
    <cellStyle name="Normal 3 3 16 9 9 2" xfId="20544"/>
    <cellStyle name="Normal 3 3 17" xfId="20545"/>
    <cellStyle name="Normal 3 3 17 10" xfId="20546"/>
    <cellStyle name="Normal 3 3 17 10 10" xfId="20547"/>
    <cellStyle name="Normal 3 3 17 10 10 2" xfId="20548"/>
    <cellStyle name="Normal 3 3 17 10 11" xfId="20549"/>
    <cellStyle name="Normal 3 3 17 10 11 2" xfId="20550"/>
    <cellStyle name="Normal 3 3 17 10 12" xfId="20551"/>
    <cellStyle name="Normal 3 3 17 10 12 2" xfId="20552"/>
    <cellStyle name="Normal 3 3 17 10 13" xfId="20553"/>
    <cellStyle name="Normal 3 3 17 10 13 2" xfId="20554"/>
    <cellStyle name="Normal 3 3 17 10 14" xfId="20555"/>
    <cellStyle name="Normal 3 3 17 10 14 2" xfId="20556"/>
    <cellStyle name="Normal 3 3 17 10 15" xfId="20557"/>
    <cellStyle name="Normal 3 3 17 10 2" xfId="20558"/>
    <cellStyle name="Normal 3 3 17 10 2 2" xfId="20559"/>
    <cellStyle name="Normal 3 3 17 10 3" xfId="20560"/>
    <cellStyle name="Normal 3 3 17 10 3 2" xfId="20561"/>
    <cellStyle name="Normal 3 3 17 10 4" xfId="20562"/>
    <cellStyle name="Normal 3 3 17 10 4 2" xfId="20563"/>
    <cellStyle name="Normal 3 3 17 10 5" xfId="20564"/>
    <cellStyle name="Normal 3 3 17 10 5 2" xfId="20565"/>
    <cellStyle name="Normal 3 3 17 10 6" xfId="20566"/>
    <cellStyle name="Normal 3 3 17 10 6 2" xfId="20567"/>
    <cellStyle name="Normal 3 3 17 10 7" xfId="20568"/>
    <cellStyle name="Normal 3 3 17 10 7 2" xfId="20569"/>
    <cellStyle name="Normal 3 3 17 10 8" xfId="20570"/>
    <cellStyle name="Normal 3 3 17 10 8 2" xfId="20571"/>
    <cellStyle name="Normal 3 3 17 10 9" xfId="20572"/>
    <cellStyle name="Normal 3 3 17 10 9 2" xfId="20573"/>
    <cellStyle name="Normal 3 3 17 11" xfId="20574"/>
    <cellStyle name="Normal 3 3 17 11 2" xfId="20575"/>
    <cellStyle name="Normal 3 3 17 12" xfId="20576"/>
    <cellStyle name="Normal 3 3 17 12 2" xfId="20577"/>
    <cellStyle name="Normal 3 3 17 13" xfId="20578"/>
    <cellStyle name="Normal 3 3 17 13 2" xfId="20579"/>
    <cellStyle name="Normal 3 3 17 14" xfId="20580"/>
    <cellStyle name="Normal 3 3 17 14 2" xfId="20581"/>
    <cellStyle name="Normal 3 3 17 15" xfId="20582"/>
    <cellStyle name="Normal 3 3 17 15 2" xfId="20583"/>
    <cellStyle name="Normal 3 3 17 16" xfId="20584"/>
    <cellStyle name="Normal 3 3 17 16 2" xfId="20585"/>
    <cellStyle name="Normal 3 3 17 17" xfId="20586"/>
    <cellStyle name="Normal 3 3 17 17 2" xfId="20587"/>
    <cellStyle name="Normal 3 3 17 18" xfId="20588"/>
    <cellStyle name="Normal 3 3 17 18 2" xfId="20589"/>
    <cellStyle name="Normal 3 3 17 19" xfId="20590"/>
    <cellStyle name="Normal 3 3 17 19 2" xfId="20591"/>
    <cellStyle name="Normal 3 3 17 2" xfId="20592"/>
    <cellStyle name="Normal 3 3 17 2 10" xfId="20593"/>
    <cellStyle name="Normal 3 3 17 2 10 2" xfId="20594"/>
    <cellStyle name="Normal 3 3 17 2 11" xfId="20595"/>
    <cellStyle name="Normal 3 3 17 2 11 2" xfId="20596"/>
    <cellStyle name="Normal 3 3 17 2 12" xfId="20597"/>
    <cellStyle name="Normal 3 3 17 2 12 2" xfId="20598"/>
    <cellStyle name="Normal 3 3 17 2 13" xfId="20599"/>
    <cellStyle name="Normal 3 3 17 2 13 2" xfId="20600"/>
    <cellStyle name="Normal 3 3 17 2 14" xfId="20601"/>
    <cellStyle name="Normal 3 3 17 2 14 2" xfId="20602"/>
    <cellStyle name="Normal 3 3 17 2 15" xfId="20603"/>
    <cellStyle name="Normal 3 3 17 2 15 2" xfId="20604"/>
    <cellStyle name="Normal 3 3 17 2 16" xfId="20605"/>
    <cellStyle name="Normal 3 3 17 2 2" xfId="20606"/>
    <cellStyle name="Normal 3 3 17 2 2 10" xfId="20607"/>
    <cellStyle name="Normal 3 3 17 2 2 10 2" xfId="20608"/>
    <cellStyle name="Normal 3 3 17 2 2 11" xfId="20609"/>
    <cellStyle name="Normal 3 3 17 2 2 11 2" xfId="20610"/>
    <cellStyle name="Normal 3 3 17 2 2 12" xfId="20611"/>
    <cellStyle name="Normal 3 3 17 2 2 12 2" xfId="20612"/>
    <cellStyle name="Normal 3 3 17 2 2 13" xfId="20613"/>
    <cellStyle name="Normal 3 3 17 2 2 13 2" xfId="20614"/>
    <cellStyle name="Normal 3 3 17 2 2 14" xfId="20615"/>
    <cellStyle name="Normal 3 3 17 2 2 14 2" xfId="20616"/>
    <cellStyle name="Normal 3 3 17 2 2 15" xfId="20617"/>
    <cellStyle name="Normal 3 3 17 2 2 2" xfId="20618"/>
    <cellStyle name="Normal 3 3 17 2 2 2 2" xfId="20619"/>
    <cellStyle name="Normal 3 3 17 2 2 3" xfId="20620"/>
    <cellStyle name="Normal 3 3 17 2 2 3 2" xfId="20621"/>
    <cellStyle name="Normal 3 3 17 2 2 4" xfId="20622"/>
    <cellStyle name="Normal 3 3 17 2 2 4 2" xfId="20623"/>
    <cellStyle name="Normal 3 3 17 2 2 5" xfId="20624"/>
    <cellStyle name="Normal 3 3 17 2 2 5 2" xfId="20625"/>
    <cellStyle name="Normal 3 3 17 2 2 6" xfId="20626"/>
    <cellStyle name="Normal 3 3 17 2 2 6 2" xfId="20627"/>
    <cellStyle name="Normal 3 3 17 2 2 7" xfId="20628"/>
    <cellStyle name="Normal 3 3 17 2 2 7 2" xfId="20629"/>
    <cellStyle name="Normal 3 3 17 2 2 8" xfId="20630"/>
    <cellStyle name="Normal 3 3 17 2 2 8 2" xfId="20631"/>
    <cellStyle name="Normal 3 3 17 2 2 9" xfId="20632"/>
    <cellStyle name="Normal 3 3 17 2 2 9 2" xfId="20633"/>
    <cellStyle name="Normal 3 3 17 2 3" xfId="20634"/>
    <cellStyle name="Normal 3 3 17 2 3 2" xfId="20635"/>
    <cellStyle name="Normal 3 3 17 2 4" xfId="20636"/>
    <cellStyle name="Normal 3 3 17 2 4 2" xfId="20637"/>
    <cellStyle name="Normal 3 3 17 2 5" xfId="20638"/>
    <cellStyle name="Normal 3 3 17 2 5 2" xfId="20639"/>
    <cellStyle name="Normal 3 3 17 2 6" xfId="20640"/>
    <cellStyle name="Normal 3 3 17 2 6 2" xfId="20641"/>
    <cellStyle name="Normal 3 3 17 2 7" xfId="20642"/>
    <cellStyle name="Normal 3 3 17 2 7 2" xfId="20643"/>
    <cellStyle name="Normal 3 3 17 2 8" xfId="20644"/>
    <cellStyle name="Normal 3 3 17 2 8 2" xfId="20645"/>
    <cellStyle name="Normal 3 3 17 2 9" xfId="20646"/>
    <cellStyle name="Normal 3 3 17 2 9 2" xfId="20647"/>
    <cellStyle name="Normal 3 3 17 20" xfId="20648"/>
    <cellStyle name="Normal 3 3 17 20 2" xfId="20649"/>
    <cellStyle name="Normal 3 3 17 21" xfId="20650"/>
    <cellStyle name="Normal 3 3 17 21 2" xfId="20651"/>
    <cellStyle name="Normal 3 3 17 22" xfId="20652"/>
    <cellStyle name="Normal 3 3 17 22 2" xfId="20653"/>
    <cellStyle name="Normal 3 3 17 23" xfId="20654"/>
    <cellStyle name="Normal 3 3 17 23 2" xfId="20655"/>
    <cellStyle name="Normal 3 3 17 24" xfId="20656"/>
    <cellStyle name="Normal 3 3 17 3" xfId="20657"/>
    <cellStyle name="Normal 3 3 17 3 10" xfId="20658"/>
    <cellStyle name="Normal 3 3 17 3 10 2" xfId="20659"/>
    <cellStyle name="Normal 3 3 17 3 11" xfId="20660"/>
    <cellStyle name="Normal 3 3 17 3 11 2" xfId="20661"/>
    <cellStyle name="Normal 3 3 17 3 12" xfId="20662"/>
    <cellStyle name="Normal 3 3 17 3 12 2" xfId="20663"/>
    <cellStyle name="Normal 3 3 17 3 13" xfId="20664"/>
    <cellStyle name="Normal 3 3 17 3 13 2" xfId="20665"/>
    <cellStyle name="Normal 3 3 17 3 14" xfId="20666"/>
    <cellStyle name="Normal 3 3 17 3 14 2" xfId="20667"/>
    <cellStyle name="Normal 3 3 17 3 15" xfId="20668"/>
    <cellStyle name="Normal 3 3 17 3 15 2" xfId="20669"/>
    <cellStyle name="Normal 3 3 17 3 16" xfId="20670"/>
    <cellStyle name="Normal 3 3 17 3 2" xfId="20671"/>
    <cellStyle name="Normal 3 3 17 3 2 10" xfId="20672"/>
    <cellStyle name="Normal 3 3 17 3 2 10 2" xfId="20673"/>
    <cellStyle name="Normal 3 3 17 3 2 11" xfId="20674"/>
    <cellStyle name="Normal 3 3 17 3 2 11 2" xfId="20675"/>
    <cellStyle name="Normal 3 3 17 3 2 12" xfId="20676"/>
    <cellStyle name="Normal 3 3 17 3 2 12 2" xfId="20677"/>
    <cellStyle name="Normal 3 3 17 3 2 13" xfId="20678"/>
    <cellStyle name="Normal 3 3 17 3 2 13 2" xfId="20679"/>
    <cellStyle name="Normal 3 3 17 3 2 14" xfId="20680"/>
    <cellStyle name="Normal 3 3 17 3 2 14 2" xfId="20681"/>
    <cellStyle name="Normal 3 3 17 3 2 15" xfId="20682"/>
    <cellStyle name="Normal 3 3 17 3 2 2" xfId="20683"/>
    <cellStyle name="Normal 3 3 17 3 2 2 2" xfId="20684"/>
    <cellStyle name="Normal 3 3 17 3 2 3" xfId="20685"/>
    <cellStyle name="Normal 3 3 17 3 2 3 2" xfId="20686"/>
    <cellStyle name="Normal 3 3 17 3 2 4" xfId="20687"/>
    <cellStyle name="Normal 3 3 17 3 2 4 2" xfId="20688"/>
    <cellStyle name="Normal 3 3 17 3 2 5" xfId="20689"/>
    <cellStyle name="Normal 3 3 17 3 2 5 2" xfId="20690"/>
    <cellStyle name="Normal 3 3 17 3 2 6" xfId="20691"/>
    <cellStyle name="Normal 3 3 17 3 2 6 2" xfId="20692"/>
    <cellStyle name="Normal 3 3 17 3 2 7" xfId="20693"/>
    <cellStyle name="Normal 3 3 17 3 2 7 2" xfId="20694"/>
    <cellStyle name="Normal 3 3 17 3 2 8" xfId="20695"/>
    <cellStyle name="Normal 3 3 17 3 2 8 2" xfId="20696"/>
    <cellStyle name="Normal 3 3 17 3 2 9" xfId="20697"/>
    <cellStyle name="Normal 3 3 17 3 2 9 2" xfId="20698"/>
    <cellStyle name="Normal 3 3 17 3 3" xfId="20699"/>
    <cellStyle name="Normal 3 3 17 3 3 2" xfId="20700"/>
    <cellStyle name="Normal 3 3 17 3 4" xfId="20701"/>
    <cellStyle name="Normal 3 3 17 3 4 2" xfId="20702"/>
    <cellStyle name="Normal 3 3 17 3 5" xfId="20703"/>
    <cellStyle name="Normal 3 3 17 3 5 2" xfId="20704"/>
    <cellStyle name="Normal 3 3 17 3 6" xfId="20705"/>
    <cellStyle name="Normal 3 3 17 3 6 2" xfId="20706"/>
    <cellStyle name="Normal 3 3 17 3 7" xfId="20707"/>
    <cellStyle name="Normal 3 3 17 3 7 2" xfId="20708"/>
    <cellStyle name="Normal 3 3 17 3 8" xfId="20709"/>
    <cellStyle name="Normal 3 3 17 3 8 2" xfId="20710"/>
    <cellStyle name="Normal 3 3 17 3 9" xfId="20711"/>
    <cellStyle name="Normal 3 3 17 3 9 2" xfId="20712"/>
    <cellStyle name="Normal 3 3 17 4" xfId="20713"/>
    <cellStyle name="Normal 3 3 17 4 10" xfId="20714"/>
    <cellStyle name="Normal 3 3 17 4 10 2" xfId="20715"/>
    <cellStyle name="Normal 3 3 17 4 11" xfId="20716"/>
    <cellStyle name="Normal 3 3 17 4 11 2" xfId="20717"/>
    <cellStyle name="Normal 3 3 17 4 12" xfId="20718"/>
    <cellStyle name="Normal 3 3 17 4 12 2" xfId="20719"/>
    <cellStyle name="Normal 3 3 17 4 13" xfId="20720"/>
    <cellStyle name="Normal 3 3 17 4 13 2" xfId="20721"/>
    <cellStyle name="Normal 3 3 17 4 14" xfId="20722"/>
    <cellStyle name="Normal 3 3 17 4 14 2" xfId="20723"/>
    <cellStyle name="Normal 3 3 17 4 15" xfId="20724"/>
    <cellStyle name="Normal 3 3 17 4 15 2" xfId="20725"/>
    <cellStyle name="Normal 3 3 17 4 16" xfId="20726"/>
    <cellStyle name="Normal 3 3 17 4 2" xfId="20727"/>
    <cellStyle name="Normal 3 3 17 4 2 10" xfId="20728"/>
    <cellStyle name="Normal 3 3 17 4 2 10 2" xfId="20729"/>
    <cellStyle name="Normal 3 3 17 4 2 11" xfId="20730"/>
    <cellStyle name="Normal 3 3 17 4 2 11 2" xfId="20731"/>
    <cellStyle name="Normal 3 3 17 4 2 12" xfId="20732"/>
    <cellStyle name="Normal 3 3 17 4 2 12 2" xfId="20733"/>
    <cellStyle name="Normal 3 3 17 4 2 13" xfId="20734"/>
    <cellStyle name="Normal 3 3 17 4 2 13 2" xfId="20735"/>
    <cellStyle name="Normal 3 3 17 4 2 14" xfId="20736"/>
    <cellStyle name="Normal 3 3 17 4 2 14 2" xfId="20737"/>
    <cellStyle name="Normal 3 3 17 4 2 15" xfId="20738"/>
    <cellStyle name="Normal 3 3 17 4 2 2" xfId="20739"/>
    <cellStyle name="Normal 3 3 17 4 2 2 2" xfId="20740"/>
    <cellStyle name="Normal 3 3 17 4 2 3" xfId="20741"/>
    <cellStyle name="Normal 3 3 17 4 2 3 2" xfId="20742"/>
    <cellStyle name="Normal 3 3 17 4 2 4" xfId="20743"/>
    <cellStyle name="Normal 3 3 17 4 2 4 2" xfId="20744"/>
    <cellStyle name="Normal 3 3 17 4 2 5" xfId="20745"/>
    <cellStyle name="Normal 3 3 17 4 2 5 2" xfId="20746"/>
    <cellStyle name="Normal 3 3 17 4 2 6" xfId="20747"/>
    <cellStyle name="Normal 3 3 17 4 2 6 2" xfId="20748"/>
    <cellStyle name="Normal 3 3 17 4 2 7" xfId="20749"/>
    <cellStyle name="Normal 3 3 17 4 2 7 2" xfId="20750"/>
    <cellStyle name="Normal 3 3 17 4 2 8" xfId="20751"/>
    <cellStyle name="Normal 3 3 17 4 2 8 2" xfId="20752"/>
    <cellStyle name="Normal 3 3 17 4 2 9" xfId="20753"/>
    <cellStyle name="Normal 3 3 17 4 2 9 2" xfId="20754"/>
    <cellStyle name="Normal 3 3 17 4 3" xfId="20755"/>
    <cellStyle name="Normal 3 3 17 4 3 2" xfId="20756"/>
    <cellStyle name="Normal 3 3 17 4 4" xfId="20757"/>
    <cellStyle name="Normal 3 3 17 4 4 2" xfId="20758"/>
    <cellStyle name="Normal 3 3 17 4 5" xfId="20759"/>
    <cellStyle name="Normal 3 3 17 4 5 2" xfId="20760"/>
    <cellStyle name="Normal 3 3 17 4 6" xfId="20761"/>
    <cellStyle name="Normal 3 3 17 4 6 2" xfId="20762"/>
    <cellStyle name="Normal 3 3 17 4 7" xfId="20763"/>
    <cellStyle name="Normal 3 3 17 4 7 2" xfId="20764"/>
    <cellStyle name="Normal 3 3 17 4 8" xfId="20765"/>
    <cellStyle name="Normal 3 3 17 4 8 2" xfId="20766"/>
    <cellStyle name="Normal 3 3 17 4 9" xfId="20767"/>
    <cellStyle name="Normal 3 3 17 4 9 2" xfId="20768"/>
    <cellStyle name="Normal 3 3 17 5" xfId="20769"/>
    <cellStyle name="Normal 3 3 17 5 10" xfId="20770"/>
    <cellStyle name="Normal 3 3 17 5 10 2" xfId="20771"/>
    <cellStyle name="Normal 3 3 17 5 11" xfId="20772"/>
    <cellStyle name="Normal 3 3 17 5 11 2" xfId="20773"/>
    <cellStyle name="Normal 3 3 17 5 12" xfId="20774"/>
    <cellStyle name="Normal 3 3 17 5 12 2" xfId="20775"/>
    <cellStyle name="Normal 3 3 17 5 13" xfId="20776"/>
    <cellStyle name="Normal 3 3 17 5 13 2" xfId="20777"/>
    <cellStyle name="Normal 3 3 17 5 14" xfId="20778"/>
    <cellStyle name="Normal 3 3 17 5 14 2" xfId="20779"/>
    <cellStyle name="Normal 3 3 17 5 15" xfId="20780"/>
    <cellStyle name="Normal 3 3 17 5 2" xfId="20781"/>
    <cellStyle name="Normal 3 3 17 5 2 2" xfId="20782"/>
    <cellStyle name="Normal 3 3 17 5 3" xfId="20783"/>
    <cellStyle name="Normal 3 3 17 5 3 2" xfId="20784"/>
    <cellStyle name="Normal 3 3 17 5 4" xfId="20785"/>
    <cellStyle name="Normal 3 3 17 5 4 2" xfId="20786"/>
    <cellStyle name="Normal 3 3 17 5 5" xfId="20787"/>
    <cellStyle name="Normal 3 3 17 5 5 2" xfId="20788"/>
    <cellStyle name="Normal 3 3 17 5 6" xfId="20789"/>
    <cellStyle name="Normal 3 3 17 5 6 2" xfId="20790"/>
    <cellStyle name="Normal 3 3 17 5 7" xfId="20791"/>
    <cellStyle name="Normal 3 3 17 5 7 2" xfId="20792"/>
    <cellStyle name="Normal 3 3 17 5 8" xfId="20793"/>
    <cellStyle name="Normal 3 3 17 5 8 2" xfId="20794"/>
    <cellStyle name="Normal 3 3 17 5 9" xfId="20795"/>
    <cellStyle name="Normal 3 3 17 5 9 2" xfId="20796"/>
    <cellStyle name="Normal 3 3 17 6" xfId="20797"/>
    <cellStyle name="Normal 3 3 17 6 10" xfId="20798"/>
    <cellStyle name="Normal 3 3 17 6 10 2" xfId="20799"/>
    <cellStyle name="Normal 3 3 17 6 11" xfId="20800"/>
    <cellStyle name="Normal 3 3 17 6 11 2" xfId="20801"/>
    <cellStyle name="Normal 3 3 17 6 12" xfId="20802"/>
    <cellStyle name="Normal 3 3 17 6 12 2" xfId="20803"/>
    <cellStyle name="Normal 3 3 17 6 13" xfId="20804"/>
    <cellStyle name="Normal 3 3 17 6 13 2" xfId="20805"/>
    <cellStyle name="Normal 3 3 17 6 14" xfId="20806"/>
    <cellStyle name="Normal 3 3 17 6 14 2" xfId="20807"/>
    <cellStyle name="Normal 3 3 17 6 15" xfId="20808"/>
    <cellStyle name="Normal 3 3 17 6 2" xfId="20809"/>
    <cellStyle name="Normal 3 3 17 6 2 2" xfId="20810"/>
    <cellStyle name="Normal 3 3 17 6 3" xfId="20811"/>
    <cellStyle name="Normal 3 3 17 6 3 2" xfId="20812"/>
    <cellStyle name="Normal 3 3 17 6 4" xfId="20813"/>
    <cellStyle name="Normal 3 3 17 6 4 2" xfId="20814"/>
    <cellStyle name="Normal 3 3 17 6 5" xfId="20815"/>
    <cellStyle name="Normal 3 3 17 6 5 2" xfId="20816"/>
    <cellStyle name="Normal 3 3 17 6 6" xfId="20817"/>
    <cellStyle name="Normal 3 3 17 6 6 2" xfId="20818"/>
    <cellStyle name="Normal 3 3 17 6 7" xfId="20819"/>
    <cellStyle name="Normal 3 3 17 6 7 2" xfId="20820"/>
    <cellStyle name="Normal 3 3 17 6 8" xfId="20821"/>
    <cellStyle name="Normal 3 3 17 6 8 2" xfId="20822"/>
    <cellStyle name="Normal 3 3 17 6 9" xfId="20823"/>
    <cellStyle name="Normal 3 3 17 6 9 2" xfId="20824"/>
    <cellStyle name="Normal 3 3 17 7" xfId="20825"/>
    <cellStyle name="Normal 3 3 17 7 10" xfId="20826"/>
    <cellStyle name="Normal 3 3 17 7 10 2" xfId="20827"/>
    <cellStyle name="Normal 3 3 17 7 11" xfId="20828"/>
    <cellStyle name="Normal 3 3 17 7 11 2" xfId="20829"/>
    <cellStyle name="Normal 3 3 17 7 12" xfId="20830"/>
    <cellStyle name="Normal 3 3 17 7 12 2" xfId="20831"/>
    <cellStyle name="Normal 3 3 17 7 13" xfId="20832"/>
    <cellStyle name="Normal 3 3 17 7 13 2" xfId="20833"/>
    <cellStyle name="Normal 3 3 17 7 14" xfId="20834"/>
    <cellStyle name="Normal 3 3 17 7 14 2" xfId="20835"/>
    <cellStyle name="Normal 3 3 17 7 15" xfId="20836"/>
    <cellStyle name="Normal 3 3 17 7 2" xfId="20837"/>
    <cellStyle name="Normal 3 3 17 7 2 2" xfId="20838"/>
    <cellStyle name="Normal 3 3 17 7 3" xfId="20839"/>
    <cellStyle name="Normal 3 3 17 7 3 2" xfId="20840"/>
    <cellStyle name="Normal 3 3 17 7 4" xfId="20841"/>
    <cellStyle name="Normal 3 3 17 7 4 2" xfId="20842"/>
    <cellStyle name="Normal 3 3 17 7 5" xfId="20843"/>
    <cellStyle name="Normal 3 3 17 7 5 2" xfId="20844"/>
    <cellStyle name="Normal 3 3 17 7 6" xfId="20845"/>
    <cellStyle name="Normal 3 3 17 7 6 2" xfId="20846"/>
    <cellStyle name="Normal 3 3 17 7 7" xfId="20847"/>
    <cellStyle name="Normal 3 3 17 7 7 2" xfId="20848"/>
    <cellStyle name="Normal 3 3 17 7 8" xfId="20849"/>
    <cellStyle name="Normal 3 3 17 7 8 2" xfId="20850"/>
    <cellStyle name="Normal 3 3 17 7 9" xfId="20851"/>
    <cellStyle name="Normal 3 3 17 7 9 2" xfId="20852"/>
    <cellStyle name="Normal 3 3 17 8" xfId="20853"/>
    <cellStyle name="Normal 3 3 17 8 10" xfId="20854"/>
    <cellStyle name="Normal 3 3 17 8 10 2" xfId="20855"/>
    <cellStyle name="Normal 3 3 17 8 11" xfId="20856"/>
    <cellStyle name="Normal 3 3 17 8 11 2" xfId="20857"/>
    <cellStyle name="Normal 3 3 17 8 12" xfId="20858"/>
    <cellStyle name="Normal 3 3 17 8 12 2" xfId="20859"/>
    <cellStyle name="Normal 3 3 17 8 13" xfId="20860"/>
    <cellStyle name="Normal 3 3 17 8 13 2" xfId="20861"/>
    <cellStyle name="Normal 3 3 17 8 14" xfId="20862"/>
    <cellStyle name="Normal 3 3 17 8 14 2" xfId="20863"/>
    <cellStyle name="Normal 3 3 17 8 15" xfId="20864"/>
    <cellStyle name="Normal 3 3 17 8 2" xfId="20865"/>
    <cellStyle name="Normal 3 3 17 8 2 2" xfId="20866"/>
    <cellStyle name="Normal 3 3 17 8 3" xfId="20867"/>
    <cellStyle name="Normal 3 3 17 8 3 2" xfId="20868"/>
    <cellStyle name="Normal 3 3 17 8 4" xfId="20869"/>
    <cellStyle name="Normal 3 3 17 8 4 2" xfId="20870"/>
    <cellStyle name="Normal 3 3 17 8 5" xfId="20871"/>
    <cellStyle name="Normal 3 3 17 8 5 2" xfId="20872"/>
    <cellStyle name="Normal 3 3 17 8 6" xfId="20873"/>
    <cellStyle name="Normal 3 3 17 8 6 2" xfId="20874"/>
    <cellStyle name="Normal 3 3 17 8 7" xfId="20875"/>
    <cellStyle name="Normal 3 3 17 8 7 2" xfId="20876"/>
    <cellStyle name="Normal 3 3 17 8 8" xfId="20877"/>
    <cellStyle name="Normal 3 3 17 8 8 2" xfId="20878"/>
    <cellStyle name="Normal 3 3 17 8 9" xfId="20879"/>
    <cellStyle name="Normal 3 3 17 8 9 2" xfId="20880"/>
    <cellStyle name="Normal 3 3 17 9" xfId="20881"/>
    <cellStyle name="Normal 3 3 17 9 10" xfId="20882"/>
    <cellStyle name="Normal 3 3 17 9 10 2" xfId="20883"/>
    <cellStyle name="Normal 3 3 17 9 11" xfId="20884"/>
    <cellStyle name="Normal 3 3 17 9 11 2" xfId="20885"/>
    <cellStyle name="Normal 3 3 17 9 12" xfId="20886"/>
    <cellStyle name="Normal 3 3 17 9 12 2" xfId="20887"/>
    <cellStyle name="Normal 3 3 17 9 13" xfId="20888"/>
    <cellStyle name="Normal 3 3 17 9 13 2" xfId="20889"/>
    <cellStyle name="Normal 3 3 17 9 14" xfId="20890"/>
    <cellStyle name="Normal 3 3 17 9 14 2" xfId="20891"/>
    <cellStyle name="Normal 3 3 17 9 15" xfId="20892"/>
    <cellStyle name="Normal 3 3 17 9 2" xfId="20893"/>
    <cellStyle name="Normal 3 3 17 9 2 2" xfId="20894"/>
    <cellStyle name="Normal 3 3 17 9 3" xfId="20895"/>
    <cellStyle name="Normal 3 3 17 9 3 2" xfId="20896"/>
    <cellStyle name="Normal 3 3 17 9 4" xfId="20897"/>
    <cellStyle name="Normal 3 3 17 9 4 2" xfId="20898"/>
    <cellStyle name="Normal 3 3 17 9 5" xfId="20899"/>
    <cellStyle name="Normal 3 3 17 9 5 2" xfId="20900"/>
    <cellStyle name="Normal 3 3 17 9 6" xfId="20901"/>
    <cellStyle name="Normal 3 3 17 9 6 2" xfId="20902"/>
    <cellStyle name="Normal 3 3 17 9 7" xfId="20903"/>
    <cellStyle name="Normal 3 3 17 9 7 2" xfId="20904"/>
    <cellStyle name="Normal 3 3 17 9 8" xfId="20905"/>
    <cellStyle name="Normal 3 3 17 9 8 2" xfId="20906"/>
    <cellStyle name="Normal 3 3 17 9 9" xfId="20907"/>
    <cellStyle name="Normal 3 3 17 9 9 2" xfId="20908"/>
    <cellStyle name="Normal 3 3 18" xfId="20909"/>
    <cellStyle name="Normal 3 3 18 10" xfId="20910"/>
    <cellStyle name="Normal 3 3 18 10 10" xfId="20911"/>
    <cellStyle name="Normal 3 3 18 10 10 2" xfId="20912"/>
    <cellStyle name="Normal 3 3 18 10 11" xfId="20913"/>
    <cellStyle name="Normal 3 3 18 10 11 2" xfId="20914"/>
    <cellStyle name="Normal 3 3 18 10 12" xfId="20915"/>
    <cellStyle name="Normal 3 3 18 10 12 2" xfId="20916"/>
    <cellStyle name="Normal 3 3 18 10 13" xfId="20917"/>
    <cellStyle name="Normal 3 3 18 10 13 2" xfId="20918"/>
    <cellStyle name="Normal 3 3 18 10 14" xfId="20919"/>
    <cellStyle name="Normal 3 3 18 10 14 2" xfId="20920"/>
    <cellStyle name="Normal 3 3 18 10 15" xfId="20921"/>
    <cellStyle name="Normal 3 3 18 10 2" xfId="20922"/>
    <cellStyle name="Normal 3 3 18 10 2 2" xfId="20923"/>
    <cellStyle name="Normal 3 3 18 10 3" xfId="20924"/>
    <cellStyle name="Normal 3 3 18 10 3 2" xfId="20925"/>
    <cellStyle name="Normal 3 3 18 10 4" xfId="20926"/>
    <cellStyle name="Normal 3 3 18 10 4 2" xfId="20927"/>
    <cellStyle name="Normal 3 3 18 10 5" xfId="20928"/>
    <cellStyle name="Normal 3 3 18 10 5 2" xfId="20929"/>
    <cellStyle name="Normal 3 3 18 10 6" xfId="20930"/>
    <cellStyle name="Normal 3 3 18 10 6 2" xfId="20931"/>
    <cellStyle name="Normal 3 3 18 10 7" xfId="20932"/>
    <cellStyle name="Normal 3 3 18 10 7 2" xfId="20933"/>
    <cellStyle name="Normal 3 3 18 10 8" xfId="20934"/>
    <cellStyle name="Normal 3 3 18 10 8 2" xfId="20935"/>
    <cellStyle name="Normal 3 3 18 10 9" xfId="20936"/>
    <cellStyle name="Normal 3 3 18 10 9 2" xfId="20937"/>
    <cellStyle name="Normal 3 3 18 11" xfId="20938"/>
    <cellStyle name="Normal 3 3 18 11 2" xfId="20939"/>
    <cellStyle name="Normal 3 3 18 12" xfId="20940"/>
    <cellStyle name="Normal 3 3 18 12 2" xfId="20941"/>
    <cellStyle name="Normal 3 3 18 13" xfId="20942"/>
    <cellStyle name="Normal 3 3 18 13 2" xfId="20943"/>
    <cellStyle name="Normal 3 3 18 14" xfId="20944"/>
    <cellStyle name="Normal 3 3 18 14 2" xfId="20945"/>
    <cellStyle name="Normal 3 3 18 15" xfId="20946"/>
    <cellStyle name="Normal 3 3 18 15 2" xfId="20947"/>
    <cellStyle name="Normal 3 3 18 16" xfId="20948"/>
    <cellStyle name="Normal 3 3 18 16 2" xfId="20949"/>
    <cellStyle name="Normal 3 3 18 17" xfId="20950"/>
    <cellStyle name="Normal 3 3 18 17 2" xfId="20951"/>
    <cellStyle name="Normal 3 3 18 18" xfId="20952"/>
    <cellStyle name="Normal 3 3 18 18 2" xfId="20953"/>
    <cellStyle name="Normal 3 3 18 19" xfId="20954"/>
    <cellStyle name="Normal 3 3 18 19 2" xfId="20955"/>
    <cellStyle name="Normal 3 3 18 2" xfId="20956"/>
    <cellStyle name="Normal 3 3 18 2 10" xfId="20957"/>
    <cellStyle name="Normal 3 3 18 2 10 2" xfId="20958"/>
    <cellStyle name="Normal 3 3 18 2 11" xfId="20959"/>
    <cellStyle name="Normal 3 3 18 2 11 2" xfId="20960"/>
    <cellStyle name="Normal 3 3 18 2 12" xfId="20961"/>
    <cellStyle name="Normal 3 3 18 2 12 2" xfId="20962"/>
    <cellStyle name="Normal 3 3 18 2 13" xfId="20963"/>
    <cellStyle name="Normal 3 3 18 2 13 2" xfId="20964"/>
    <cellStyle name="Normal 3 3 18 2 14" xfId="20965"/>
    <cellStyle name="Normal 3 3 18 2 14 2" xfId="20966"/>
    <cellStyle name="Normal 3 3 18 2 15" xfId="20967"/>
    <cellStyle name="Normal 3 3 18 2 15 2" xfId="20968"/>
    <cellStyle name="Normal 3 3 18 2 16" xfId="20969"/>
    <cellStyle name="Normal 3 3 18 2 2" xfId="20970"/>
    <cellStyle name="Normal 3 3 18 2 2 10" xfId="20971"/>
    <cellStyle name="Normal 3 3 18 2 2 10 2" xfId="20972"/>
    <cellStyle name="Normal 3 3 18 2 2 11" xfId="20973"/>
    <cellStyle name="Normal 3 3 18 2 2 11 2" xfId="20974"/>
    <cellStyle name="Normal 3 3 18 2 2 12" xfId="20975"/>
    <cellStyle name="Normal 3 3 18 2 2 12 2" xfId="20976"/>
    <cellStyle name="Normal 3 3 18 2 2 13" xfId="20977"/>
    <cellStyle name="Normal 3 3 18 2 2 13 2" xfId="20978"/>
    <cellStyle name="Normal 3 3 18 2 2 14" xfId="20979"/>
    <cellStyle name="Normal 3 3 18 2 2 14 2" xfId="20980"/>
    <cellStyle name="Normal 3 3 18 2 2 15" xfId="20981"/>
    <cellStyle name="Normal 3 3 18 2 2 2" xfId="20982"/>
    <cellStyle name="Normal 3 3 18 2 2 2 2" xfId="20983"/>
    <cellStyle name="Normal 3 3 18 2 2 3" xfId="20984"/>
    <cellStyle name="Normal 3 3 18 2 2 3 2" xfId="20985"/>
    <cellStyle name="Normal 3 3 18 2 2 4" xfId="20986"/>
    <cellStyle name="Normal 3 3 18 2 2 4 2" xfId="20987"/>
    <cellStyle name="Normal 3 3 18 2 2 5" xfId="20988"/>
    <cellStyle name="Normal 3 3 18 2 2 5 2" xfId="20989"/>
    <cellStyle name="Normal 3 3 18 2 2 6" xfId="20990"/>
    <cellStyle name="Normal 3 3 18 2 2 6 2" xfId="20991"/>
    <cellStyle name="Normal 3 3 18 2 2 7" xfId="20992"/>
    <cellStyle name="Normal 3 3 18 2 2 7 2" xfId="20993"/>
    <cellStyle name="Normal 3 3 18 2 2 8" xfId="20994"/>
    <cellStyle name="Normal 3 3 18 2 2 8 2" xfId="20995"/>
    <cellStyle name="Normal 3 3 18 2 2 9" xfId="20996"/>
    <cellStyle name="Normal 3 3 18 2 2 9 2" xfId="20997"/>
    <cellStyle name="Normal 3 3 18 2 3" xfId="20998"/>
    <cellStyle name="Normal 3 3 18 2 3 2" xfId="20999"/>
    <cellStyle name="Normal 3 3 18 2 4" xfId="21000"/>
    <cellStyle name="Normal 3 3 18 2 4 2" xfId="21001"/>
    <cellStyle name="Normal 3 3 18 2 5" xfId="21002"/>
    <cellStyle name="Normal 3 3 18 2 5 2" xfId="21003"/>
    <cellStyle name="Normal 3 3 18 2 6" xfId="21004"/>
    <cellStyle name="Normal 3 3 18 2 6 2" xfId="21005"/>
    <cellStyle name="Normal 3 3 18 2 7" xfId="21006"/>
    <cellStyle name="Normal 3 3 18 2 7 2" xfId="21007"/>
    <cellStyle name="Normal 3 3 18 2 8" xfId="21008"/>
    <cellStyle name="Normal 3 3 18 2 8 2" xfId="21009"/>
    <cellStyle name="Normal 3 3 18 2 9" xfId="21010"/>
    <cellStyle name="Normal 3 3 18 2 9 2" xfId="21011"/>
    <cellStyle name="Normal 3 3 18 20" xfId="21012"/>
    <cellStyle name="Normal 3 3 18 20 2" xfId="21013"/>
    <cellStyle name="Normal 3 3 18 21" xfId="21014"/>
    <cellStyle name="Normal 3 3 18 21 2" xfId="21015"/>
    <cellStyle name="Normal 3 3 18 22" xfId="21016"/>
    <cellStyle name="Normal 3 3 18 22 2" xfId="21017"/>
    <cellStyle name="Normal 3 3 18 23" xfId="21018"/>
    <cellStyle name="Normal 3 3 18 23 2" xfId="21019"/>
    <cellStyle name="Normal 3 3 18 24" xfId="21020"/>
    <cellStyle name="Normal 3 3 18 3" xfId="21021"/>
    <cellStyle name="Normal 3 3 18 3 10" xfId="21022"/>
    <cellStyle name="Normal 3 3 18 3 10 2" xfId="21023"/>
    <cellStyle name="Normal 3 3 18 3 11" xfId="21024"/>
    <cellStyle name="Normal 3 3 18 3 11 2" xfId="21025"/>
    <cellStyle name="Normal 3 3 18 3 12" xfId="21026"/>
    <cellStyle name="Normal 3 3 18 3 12 2" xfId="21027"/>
    <cellStyle name="Normal 3 3 18 3 13" xfId="21028"/>
    <cellStyle name="Normal 3 3 18 3 13 2" xfId="21029"/>
    <cellStyle name="Normal 3 3 18 3 14" xfId="21030"/>
    <cellStyle name="Normal 3 3 18 3 14 2" xfId="21031"/>
    <cellStyle name="Normal 3 3 18 3 15" xfId="21032"/>
    <cellStyle name="Normal 3 3 18 3 15 2" xfId="21033"/>
    <cellStyle name="Normal 3 3 18 3 16" xfId="21034"/>
    <cellStyle name="Normal 3 3 18 3 2" xfId="21035"/>
    <cellStyle name="Normal 3 3 18 3 2 10" xfId="21036"/>
    <cellStyle name="Normal 3 3 18 3 2 10 2" xfId="21037"/>
    <cellStyle name="Normal 3 3 18 3 2 11" xfId="21038"/>
    <cellStyle name="Normal 3 3 18 3 2 11 2" xfId="21039"/>
    <cellStyle name="Normal 3 3 18 3 2 12" xfId="21040"/>
    <cellStyle name="Normal 3 3 18 3 2 12 2" xfId="21041"/>
    <cellStyle name="Normal 3 3 18 3 2 13" xfId="21042"/>
    <cellStyle name="Normal 3 3 18 3 2 13 2" xfId="21043"/>
    <cellStyle name="Normal 3 3 18 3 2 14" xfId="21044"/>
    <cellStyle name="Normal 3 3 18 3 2 14 2" xfId="21045"/>
    <cellStyle name="Normal 3 3 18 3 2 15" xfId="21046"/>
    <cellStyle name="Normal 3 3 18 3 2 2" xfId="21047"/>
    <cellStyle name="Normal 3 3 18 3 2 2 2" xfId="21048"/>
    <cellStyle name="Normal 3 3 18 3 2 3" xfId="21049"/>
    <cellStyle name="Normal 3 3 18 3 2 3 2" xfId="21050"/>
    <cellStyle name="Normal 3 3 18 3 2 4" xfId="21051"/>
    <cellStyle name="Normal 3 3 18 3 2 4 2" xfId="21052"/>
    <cellStyle name="Normal 3 3 18 3 2 5" xfId="21053"/>
    <cellStyle name="Normal 3 3 18 3 2 5 2" xfId="21054"/>
    <cellStyle name="Normal 3 3 18 3 2 6" xfId="21055"/>
    <cellStyle name="Normal 3 3 18 3 2 6 2" xfId="21056"/>
    <cellStyle name="Normal 3 3 18 3 2 7" xfId="21057"/>
    <cellStyle name="Normal 3 3 18 3 2 7 2" xfId="21058"/>
    <cellStyle name="Normal 3 3 18 3 2 8" xfId="21059"/>
    <cellStyle name="Normal 3 3 18 3 2 8 2" xfId="21060"/>
    <cellStyle name="Normal 3 3 18 3 2 9" xfId="21061"/>
    <cellStyle name="Normal 3 3 18 3 2 9 2" xfId="21062"/>
    <cellStyle name="Normal 3 3 18 3 3" xfId="21063"/>
    <cellStyle name="Normal 3 3 18 3 3 2" xfId="21064"/>
    <cellStyle name="Normal 3 3 18 3 4" xfId="21065"/>
    <cellStyle name="Normal 3 3 18 3 4 2" xfId="21066"/>
    <cellStyle name="Normal 3 3 18 3 5" xfId="21067"/>
    <cellStyle name="Normal 3 3 18 3 5 2" xfId="21068"/>
    <cellStyle name="Normal 3 3 18 3 6" xfId="21069"/>
    <cellStyle name="Normal 3 3 18 3 6 2" xfId="21070"/>
    <cellStyle name="Normal 3 3 18 3 7" xfId="21071"/>
    <cellStyle name="Normal 3 3 18 3 7 2" xfId="21072"/>
    <cellStyle name="Normal 3 3 18 3 8" xfId="21073"/>
    <cellStyle name="Normal 3 3 18 3 8 2" xfId="21074"/>
    <cellStyle name="Normal 3 3 18 3 9" xfId="21075"/>
    <cellStyle name="Normal 3 3 18 3 9 2" xfId="21076"/>
    <cellStyle name="Normal 3 3 18 4" xfId="21077"/>
    <cellStyle name="Normal 3 3 18 4 10" xfId="21078"/>
    <cellStyle name="Normal 3 3 18 4 10 2" xfId="21079"/>
    <cellStyle name="Normal 3 3 18 4 11" xfId="21080"/>
    <cellStyle name="Normal 3 3 18 4 11 2" xfId="21081"/>
    <cellStyle name="Normal 3 3 18 4 12" xfId="21082"/>
    <cellStyle name="Normal 3 3 18 4 12 2" xfId="21083"/>
    <cellStyle name="Normal 3 3 18 4 13" xfId="21084"/>
    <cellStyle name="Normal 3 3 18 4 13 2" xfId="21085"/>
    <cellStyle name="Normal 3 3 18 4 14" xfId="21086"/>
    <cellStyle name="Normal 3 3 18 4 14 2" xfId="21087"/>
    <cellStyle name="Normal 3 3 18 4 15" xfId="21088"/>
    <cellStyle name="Normal 3 3 18 4 15 2" xfId="21089"/>
    <cellStyle name="Normal 3 3 18 4 16" xfId="21090"/>
    <cellStyle name="Normal 3 3 18 4 2" xfId="21091"/>
    <cellStyle name="Normal 3 3 18 4 2 10" xfId="21092"/>
    <cellStyle name="Normal 3 3 18 4 2 10 2" xfId="21093"/>
    <cellStyle name="Normal 3 3 18 4 2 11" xfId="21094"/>
    <cellStyle name="Normal 3 3 18 4 2 11 2" xfId="21095"/>
    <cellStyle name="Normal 3 3 18 4 2 12" xfId="21096"/>
    <cellStyle name="Normal 3 3 18 4 2 12 2" xfId="21097"/>
    <cellStyle name="Normal 3 3 18 4 2 13" xfId="21098"/>
    <cellStyle name="Normal 3 3 18 4 2 13 2" xfId="21099"/>
    <cellStyle name="Normal 3 3 18 4 2 14" xfId="21100"/>
    <cellStyle name="Normal 3 3 18 4 2 14 2" xfId="21101"/>
    <cellStyle name="Normal 3 3 18 4 2 15" xfId="21102"/>
    <cellStyle name="Normal 3 3 18 4 2 2" xfId="21103"/>
    <cellStyle name="Normal 3 3 18 4 2 2 2" xfId="21104"/>
    <cellStyle name="Normal 3 3 18 4 2 3" xfId="21105"/>
    <cellStyle name="Normal 3 3 18 4 2 3 2" xfId="21106"/>
    <cellStyle name="Normal 3 3 18 4 2 4" xfId="21107"/>
    <cellStyle name="Normal 3 3 18 4 2 4 2" xfId="21108"/>
    <cellStyle name="Normal 3 3 18 4 2 5" xfId="21109"/>
    <cellStyle name="Normal 3 3 18 4 2 5 2" xfId="21110"/>
    <cellStyle name="Normal 3 3 18 4 2 6" xfId="21111"/>
    <cellStyle name="Normal 3 3 18 4 2 6 2" xfId="21112"/>
    <cellStyle name="Normal 3 3 18 4 2 7" xfId="21113"/>
    <cellStyle name="Normal 3 3 18 4 2 7 2" xfId="21114"/>
    <cellStyle name="Normal 3 3 18 4 2 8" xfId="21115"/>
    <cellStyle name="Normal 3 3 18 4 2 8 2" xfId="21116"/>
    <cellStyle name="Normal 3 3 18 4 2 9" xfId="21117"/>
    <cellStyle name="Normal 3 3 18 4 2 9 2" xfId="21118"/>
    <cellStyle name="Normal 3 3 18 4 3" xfId="21119"/>
    <cellStyle name="Normal 3 3 18 4 3 2" xfId="21120"/>
    <cellStyle name="Normal 3 3 18 4 4" xfId="21121"/>
    <cellStyle name="Normal 3 3 18 4 4 2" xfId="21122"/>
    <cellStyle name="Normal 3 3 18 4 5" xfId="21123"/>
    <cellStyle name="Normal 3 3 18 4 5 2" xfId="21124"/>
    <cellStyle name="Normal 3 3 18 4 6" xfId="21125"/>
    <cellStyle name="Normal 3 3 18 4 6 2" xfId="21126"/>
    <cellStyle name="Normal 3 3 18 4 7" xfId="21127"/>
    <cellStyle name="Normal 3 3 18 4 7 2" xfId="21128"/>
    <cellStyle name="Normal 3 3 18 4 8" xfId="21129"/>
    <cellStyle name="Normal 3 3 18 4 8 2" xfId="21130"/>
    <cellStyle name="Normal 3 3 18 4 9" xfId="21131"/>
    <cellStyle name="Normal 3 3 18 4 9 2" xfId="21132"/>
    <cellStyle name="Normal 3 3 18 5" xfId="21133"/>
    <cellStyle name="Normal 3 3 18 5 10" xfId="21134"/>
    <cellStyle name="Normal 3 3 18 5 10 2" xfId="21135"/>
    <cellStyle name="Normal 3 3 18 5 11" xfId="21136"/>
    <cellStyle name="Normal 3 3 18 5 11 2" xfId="21137"/>
    <cellStyle name="Normal 3 3 18 5 12" xfId="21138"/>
    <cellStyle name="Normal 3 3 18 5 12 2" xfId="21139"/>
    <cellStyle name="Normal 3 3 18 5 13" xfId="21140"/>
    <cellStyle name="Normal 3 3 18 5 13 2" xfId="21141"/>
    <cellStyle name="Normal 3 3 18 5 14" xfId="21142"/>
    <cellStyle name="Normal 3 3 18 5 14 2" xfId="21143"/>
    <cellStyle name="Normal 3 3 18 5 15" xfId="21144"/>
    <cellStyle name="Normal 3 3 18 5 2" xfId="21145"/>
    <cellStyle name="Normal 3 3 18 5 2 2" xfId="21146"/>
    <cellStyle name="Normal 3 3 18 5 3" xfId="21147"/>
    <cellStyle name="Normal 3 3 18 5 3 2" xfId="21148"/>
    <cellStyle name="Normal 3 3 18 5 4" xfId="21149"/>
    <cellStyle name="Normal 3 3 18 5 4 2" xfId="21150"/>
    <cellStyle name="Normal 3 3 18 5 5" xfId="21151"/>
    <cellStyle name="Normal 3 3 18 5 5 2" xfId="21152"/>
    <cellStyle name="Normal 3 3 18 5 6" xfId="21153"/>
    <cellStyle name="Normal 3 3 18 5 6 2" xfId="21154"/>
    <cellStyle name="Normal 3 3 18 5 7" xfId="21155"/>
    <cellStyle name="Normal 3 3 18 5 7 2" xfId="21156"/>
    <cellStyle name="Normal 3 3 18 5 8" xfId="21157"/>
    <cellStyle name="Normal 3 3 18 5 8 2" xfId="21158"/>
    <cellStyle name="Normal 3 3 18 5 9" xfId="21159"/>
    <cellStyle name="Normal 3 3 18 5 9 2" xfId="21160"/>
    <cellStyle name="Normal 3 3 18 6" xfId="21161"/>
    <cellStyle name="Normal 3 3 18 6 10" xfId="21162"/>
    <cellStyle name="Normal 3 3 18 6 10 2" xfId="21163"/>
    <cellStyle name="Normal 3 3 18 6 11" xfId="21164"/>
    <cellStyle name="Normal 3 3 18 6 11 2" xfId="21165"/>
    <cellStyle name="Normal 3 3 18 6 12" xfId="21166"/>
    <cellStyle name="Normal 3 3 18 6 12 2" xfId="21167"/>
    <cellStyle name="Normal 3 3 18 6 13" xfId="21168"/>
    <cellStyle name="Normal 3 3 18 6 13 2" xfId="21169"/>
    <cellStyle name="Normal 3 3 18 6 14" xfId="21170"/>
    <cellStyle name="Normal 3 3 18 6 14 2" xfId="21171"/>
    <cellStyle name="Normal 3 3 18 6 15" xfId="21172"/>
    <cellStyle name="Normal 3 3 18 6 2" xfId="21173"/>
    <cellStyle name="Normal 3 3 18 6 2 2" xfId="21174"/>
    <cellStyle name="Normal 3 3 18 6 3" xfId="21175"/>
    <cellStyle name="Normal 3 3 18 6 3 2" xfId="21176"/>
    <cellStyle name="Normal 3 3 18 6 4" xfId="21177"/>
    <cellStyle name="Normal 3 3 18 6 4 2" xfId="21178"/>
    <cellStyle name="Normal 3 3 18 6 5" xfId="21179"/>
    <cellStyle name="Normal 3 3 18 6 5 2" xfId="21180"/>
    <cellStyle name="Normal 3 3 18 6 6" xfId="21181"/>
    <cellStyle name="Normal 3 3 18 6 6 2" xfId="21182"/>
    <cellStyle name="Normal 3 3 18 6 7" xfId="21183"/>
    <cellStyle name="Normal 3 3 18 6 7 2" xfId="21184"/>
    <cellStyle name="Normal 3 3 18 6 8" xfId="21185"/>
    <cellStyle name="Normal 3 3 18 6 8 2" xfId="21186"/>
    <cellStyle name="Normal 3 3 18 6 9" xfId="21187"/>
    <cellStyle name="Normal 3 3 18 6 9 2" xfId="21188"/>
    <cellStyle name="Normal 3 3 18 7" xfId="21189"/>
    <cellStyle name="Normal 3 3 18 7 10" xfId="21190"/>
    <cellStyle name="Normal 3 3 18 7 10 2" xfId="21191"/>
    <cellStyle name="Normal 3 3 18 7 11" xfId="21192"/>
    <cellStyle name="Normal 3 3 18 7 11 2" xfId="21193"/>
    <cellStyle name="Normal 3 3 18 7 12" xfId="21194"/>
    <cellStyle name="Normal 3 3 18 7 12 2" xfId="21195"/>
    <cellStyle name="Normal 3 3 18 7 13" xfId="21196"/>
    <cellStyle name="Normal 3 3 18 7 13 2" xfId="21197"/>
    <cellStyle name="Normal 3 3 18 7 14" xfId="21198"/>
    <cellStyle name="Normal 3 3 18 7 14 2" xfId="21199"/>
    <cellStyle name="Normal 3 3 18 7 15" xfId="21200"/>
    <cellStyle name="Normal 3 3 18 7 2" xfId="21201"/>
    <cellStyle name="Normal 3 3 18 7 2 2" xfId="21202"/>
    <cellStyle name="Normal 3 3 18 7 3" xfId="21203"/>
    <cellStyle name="Normal 3 3 18 7 3 2" xfId="21204"/>
    <cellStyle name="Normal 3 3 18 7 4" xfId="21205"/>
    <cellStyle name="Normal 3 3 18 7 4 2" xfId="21206"/>
    <cellStyle name="Normal 3 3 18 7 5" xfId="21207"/>
    <cellStyle name="Normal 3 3 18 7 5 2" xfId="21208"/>
    <cellStyle name="Normal 3 3 18 7 6" xfId="21209"/>
    <cellStyle name="Normal 3 3 18 7 6 2" xfId="21210"/>
    <cellStyle name="Normal 3 3 18 7 7" xfId="21211"/>
    <cellStyle name="Normal 3 3 18 7 7 2" xfId="21212"/>
    <cellStyle name="Normal 3 3 18 7 8" xfId="21213"/>
    <cellStyle name="Normal 3 3 18 7 8 2" xfId="21214"/>
    <cellStyle name="Normal 3 3 18 7 9" xfId="21215"/>
    <cellStyle name="Normal 3 3 18 7 9 2" xfId="21216"/>
    <cellStyle name="Normal 3 3 18 8" xfId="21217"/>
    <cellStyle name="Normal 3 3 18 8 10" xfId="21218"/>
    <cellStyle name="Normal 3 3 18 8 10 2" xfId="21219"/>
    <cellStyle name="Normal 3 3 18 8 11" xfId="21220"/>
    <cellStyle name="Normal 3 3 18 8 11 2" xfId="21221"/>
    <cellStyle name="Normal 3 3 18 8 12" xfId="21222"/>
    <cellStyle name="Normal 3 3 18 8 12 2" xfId="21223"/>
    <cellStyle name="Normal 3 3 18 8 13" xfId="21224"/>
    <cellStyle name="Normal 3 3 18 8 13 2" xfId="21225"/>
    <cellStyle name="Normal 3 3 18 8 14" xfId="21226"/>
    <cellStyle name="Normal 3 3 18 8 14 2" xfId="21227"/>
    <cellStyle name="Normal 3 3 18 8 15" xfId="21228"/>
    <cellStyle name="Normal 3 3 18 8 2" xfId="21229"/>
    <cellStyle name="Normal 3 3 18 8 2 2" xfId="21230"/>
    <cellStyle name="Normal 3 3 18 8 3" xfId="21231"/>
    <cellStyle name="Normal 3 3 18 8 3 2" xfId="21232"/>
    <cellStyle name="Normal 3 3 18 8 4" xfId="21233"/>
    <cellStyle name="Normal 3 3 18 8 4 2" xfId="21234"/>
    <cellStyle name="Normal 3 3 18 8 5" xfId="21235"/>
    <cellStyle name="Normal 3 3 18 8 5 2" xfId="21236"/>
    <cellStyle name="Normal 3 3 18 8 6" xfId="21237"/>
    <cellStyle name="Normal 3 3 18 8 6 2" xfId="21238"/>
    <cellStyle name="Normal 3 3 18 8 7" xfId="21239"/>
    <cellStyle name="Normal 3 3 18 8 7 2" xfId="21240"/>
    <cellStyle name="Normal 3 3 18 8 8" xfId="21241"/>
    <cellStyle name="Normal 3 3 18 8 8 2" xfId="21242"/>
    <cellStyle name="Normal 3 3 18 8 9" xfId="21243"/>
    <cellStyle name="Normal 3 3 18 8 9 2" xfId="21244"/>
    <cellStyle name="Normal 3 3 18 9" xfId="21245"/>
    <cellStyle name="Normal 3 3 18 9 10" xfId="21246"/>
    <cellStyle name="Normal 3 3 18 9 10 2" xfId="21247"/>
    <cellStyle name="Normal 3 3 18 9 11" xfId="21248"/>
    <cellStyle name="Normal 3 3 18 9 11 2" xfId="21249"/>
    <cellStyle name="Normal 3 3 18 9 12" xfId="21250"/>
    <cellStyle name="Normal 3 3 18 9 12 2" xfId="21251"/>
    <cellStyle name="Normal 3 3 18 9 13" xfId="21252"/>
    <cellStyle name="Normal 3 3 18 9 13 2" xfId="21253"/>
    <cellStyle name="Normal 3 3 18 9 14" xfId="21254"/>
    <cellStyle name="Normal 3 3 18 9 14 2" xfId="21255"/>
    <cellStyle name="Normal 3 3 18 9 15" xfId="21256"/>
    <cellStyle name="Normal 3 3 18 9 2" xfId="21257"/>
    <cellStyle name="Normal 3 3 18 9 2 2" xfId="21258"/>
    <cellStyle name="Normal 3 3 18 9 3" xfId="21259"/>
    <cellStyle name="Normal 3 3 18 9 3 2" xfId="21260"/>
    <cellStyle name="Normal 3 3 18 9 4" xfId="21261"/>
    <cellStyle name="Normal 3 3 18 9 4 2" xfId="21262"/>
    <cellStyle name="Normal 3 3 18 9 5" xfId="21263"/>
    <cellStyle name="Normal 3 3 18 9 5 2" xfId="21264"/>
    <cellStyle name="Normal 3 3 18 9 6" xfId="21265"/>
    <cellStyle name="Normal 3 3 18 9 6 2" xfId="21266"/>
    <cellStyle name="Normal 3 3 18 9 7" xfId="21267"/>
    <cellStyle name="Normal 3 3 18 9 7 2" xfId="21268"/>
    <cellStyle name="Normal 3 3 18 9 8" xfId="21269"/>
    <cellStyle name="Normal 3 3 18 9 8 2" xfId="21270"/>
    <cellStyle name="Normal 3 3 18 9 9" xfId="21271"/>
    <cellStyle name="Normal 3 3 18 9 9 2" xfId="21272"/>
    <cellStyle name="Normal 3 3 19" xfId="21273"/>
    <cellStyle name="Normal 3 3 19 10" xfId="21274"/>
    <cellStyle name="Normal 3 3 19 10 2" xfId="21275"/>
    <cellStyle name="Normal 3 3 19 11" xfId="21276"/>
    <cellStyle name="Normal 3 3 19 11 2" xfId="21277"/>
    <cellStyle name="Normal 3 3 19 12" xfId="21278"/>
    <cellStyle name="Normal 3 3 19 12 2" xfId="21279"/>
    <cellStyle name="Normal 3 3 19 13" xfId="21280"/>
    <cellStyle name="Normal 3 3 19 13 2" xfId="21281"/>
    <cellStyle name="Normal 3 3 19 14" xfId="21282"/>
    <cellStyle name="Normal 3 3 19 14 2" xfId="21283"/>
    <cellStyle name="Normal 3 3 19 15" xfId="21284"/>
    <cellStyle name="Normal 3 3 19 15 2" xfId="21285"/>
    <cellStyle name="Normal 3 3 19 16" xfId="21286"/>
    <cellStyle name="Normal 3 3 19 2" xfId="21287"/>
    <cellStyle name="Normal 3 3 19 2 10" xfId="21288"/>
    <cellStyle name="Normal 3 3 19 2 10 2" xfId="21289"/>
    <cellStyle name="Normal 3 3 19 2 11" xfId="21290"/>
    <cellStyle name="Normal 3 3 19 2 11 2" xfId="21291"/>
    <cellStyle name="Normal 3 3 19 2 12" xfId="21292"/>
    <cellStyle name="Normal 3 3 19 2 12 2" xfId="21293"/>
    <cellStyle name="Normal 3 3 19 2 13" xfId="21294"/>
    <cellStyle name="Normal 3 3 19 2 13 2" xfId="21295"/>
    <cellStyle name="Normal 3 3 19 2 14" xfId="21296"/>
    <cellStyle name="Normal 3 3 19 2 14 2" xfId="21297"/>
    <cellStyle name="Normal 3 3 19 2 15" xfId="21298"/>
    <cellStyle name="Normal 3 3 19 2 2" xfId="21299"/>
    <cellStyle name="Normal 3 3 19 2 2 2" xfId="21300"/>
    <cellStyle name="Normal 3 3 19 2 3" xfId="21301"/>
    <cellStyle name="Normal 3 3 19 2 3 2" xfId="21302"/>
    <cellStyle name="Normal 3 3 19 2 4" xfId="21303"/>
    <cellStyle name="Normal 3 3 19 2 4 2" xfId="21304"/>
    <cellStyle name="Normal 3 3 19 2 5" xfId="21305"/>
    <cellStyle name="Normal 3 3 19 2 5 2" xfId="21306"/>
    <cellStyle name="Normal 3 3 19 2 6" xfId="21307"/>
    <cellStyle name="Normal 3 3 19 2 6 2" xfId="21308"/>
    <cellStyle name="Normal 3 3 19 2 7" xfId="21309"/>
    <cellStyle name="Normal 3 3 19 2 7 2" xfId="21310"/>
    <cellStyle name="Normal 3 3 19 2 8" xfId="21311"/>
    <cellStyle name="Normal 3 3 19 2 8 2" xfId="21312"/>
    <cellStyle name="Normal 3 3 19 2 9" xfId="21313"/>
    <cellStyle name="Normal 3 3 19 2 9 2" xfId="21314"/>
    <cellStyle name="Normal 3 3 19 3" xfId="21315"/>
    <cellStyle name="Normal 3 3 19 3 2" xfId="21316"/>
    <cellStyle name="Normal 3 3 19 4" xfId="21317"/>
    <cellStyle name="Normal 3 3 19 4 2" xfId="21318"/>
    <cellStyle name="Normal 3 3 19 5" xfId="21319"/>
    <cellStyle name="Normal 3 3 19 5 2" xfId="21320"/>
    <cellStyle name="Normal 3 3 19 6" xfId="21321"/>
    <cellStyle name="Normal 3 3 19 6 2" xfId="21322"/>
    <cellStyle name="Normal 3 3 19 7" xfId="21323"/>
    <cellStyle name="Normal 3 3 19 7 2" xfId="21324"/>
    <cellStyle name="Normal 3 3 19 8" xfId="21325"/>
    <cellStyle name="Normal 3 3 19 8 2" xfId="21326"/>
    <cellStyle name="Normal 3 3 19 9" xfId="21327"/>
    <cellStyle name="Normal 3 3 19 9 2" xfId="21328"/>
    <cellStyle name="Normal 3 3 2" xfId="21329"/>
    <cellStyle name="Normal 3 3 2 10" xfId="21330"/>
    <cellStyle name="Normal 3 3 2 10 10" xfId="21331"/>
    <cellStyle name="Normal 3 3 2 10 10 2" xfId="21332"/>
    <cellStyle name="Normal 3 3 2 10 11" xfId="21333"/>
    <cellStyle name="Normal 3 3 2 10 11 2" xfId="21334"/>
    <cellStyle name="Normal 3 3 2 10 12" xfId="21335"/>
    <cellStyle name="Normal 3 3 2 10 12 2" xfId="21336"/>
    <cellStyle name="Normal 3 3 2 10 13" xfId="21337"/>
    <cellStyle name="Normal 3 3 2 10 13 2" xfId="21338"/>
    <cellStyle name="Normal 3 3 2 10 14" xfId="21339"/>
    <cellStyle name="Normal 3 3 2 10 14 2" xfId="21340"/>
    <cellStyle name="Normal 3 3 2 10 15" xfId="21341"/>
    <cellStyle name="Normal 3 3 2 10 2" xfId="21342"/>
    <cellStyle name="Normal 3 3 2 10 2 2" xfId="21343"/>
    <cellStyle name="Normal 3 3 2 10 3" xfId="21344"/>
    <cellStyle name="Normal 3 3 2 10 3 2" xfId="21345"/>
    <cellStyle name="Normal 3 3 2 10 4" xfId="21346"/>
    <cellStyle name="Normal 3 3 2 10 4 2" xfId="21347"/>
    <cellStyle name="Normal 3 3 2 10 5" xfId="21348"/>
    <cellStyle name="Normal 3 3 2 10 5 2" xfId="21349"/>
    <cellStyle name="Normal 3 3 2 10 6" xfId="21350"/>
    <cellStyle name="Normal 3 3 2 10 6 2" xfId="21351"/>
    <cellStyle name="Normal 3 3 2 10 7" xfId="21352"/>
    <cellStyle name="Normal 3 3 2 10 7 2" xfId="21353"/>
    <cellStyle name="Normal 3 3 2 10 8" xfId="21354"/>
    <cellStyle name="Normal 3 3 2 10 8 2" xfId="21355"/>
    <cellStyle name="Normal 3 3 2 10 9" xfId="21356"/>
    <cellStyle name="Normal 3 3 2 10 9 2" xfId="21357"/>
    <cellStyle name="Normal 3 3 2 11" xfId="21358"/>
    <cellStyle name="Normal 3 3 2 11 10" xfId="21359"/>
    <cellStyle name="Normal 3 3 2 11 10 2" xfId="21360"/>
    <cellStyle name="Normal 3 3 2 11 11" xfId="21361"/>
    <cellStyle name="Normal 3 3 2 11 11 2" xfId="21362"/>
    <cellStyle name="Normal 3 3 2 11 12" xfId="21363"/>
    <cellStyle name="Normal 3 3 2 11 12 2" xfId="21364"/>
    <cellStyle name="Normal 3 3 2 11 13" xfId="21365"/>
    <cellStyle name="Normal 3 3 2 11 13 2" xfId="21366"/>
    <cellStyle name="Normal 3 3 2 11 14" xfId="21367"/>
    <cellStyle name="Normal 3 3 2 11 14 2" xfId="21368"/>
    <cellStyle name="Normal 3 3 2 11 15" xfId="21369"/>
    <cellStyle name="Normal 3 3 2 11 2" xfId="21370"/>
    <cellStyle name="Normal 3 3 2 11 2 2" xfId="21371"/>
    <cellStyle name="Normal 3 3 2 11 3" xfId="21372"/>
    <cellStyle name="Normal 3 3 2 11 3 2" xfId="21373"/>
    <cellStyle name="Normal 3 3 2 11 4" xfId="21374"/>
    <cellStyle name="Normal 3 3 2 11 4 2" xfId="21375"/>
    <cellStyle name="Normal 3 3 2 11 5" xfId="21376"/>
    <cellStyle name="Normal 3 3 2 11 5 2" xfId="21377"/>
    <cellStyle name="Normal 3 3 2 11 6" xfId="21378"/>
    <cellStyle name="Normal 3 3 2 11 6 2" xfId="21379"/>
    <cellStyle name="Normal 3 3 2 11 7" xfId="21380"/>
    <cellStyle name="Normal 3 3 2 11 7 2" xfId="21381"/>
    <cellStyle name="Normal 3 3 2 11 8" xfId="21382"/>
    <cellStyle name="Normal 3 3 2 11 8 2" xfId="21383"/>
    <cellStyle name="Normal 3 3 2 11 9" xfId="21384"/>
    <cellStyle name="Normal 3 3 2 11 9 2" xfId="21385"/>
    <cellStyle name="Normal 3 3 2 12" xfId="21386"/>
    <cellStyle name="Normal 3 3 2 12 10" xfId="21387"/>
    <cellStyle name="Normal 3 3 2 12 10 2" xfId="21388"/>
    <cellStyle name="Normal 3 3 2 12 11" xfId="21389"/>
    <cellStyle name="Normal 3 3 2 12 11 2" xfId="21390"/>
    <cellStyle name="Normal 3 3 2 12 12" xfId="21391"/>
    <cellStyle name="Normal 3 3 2 12 12 2" xfId="21392"/>
    <cellStyle name="Normal 3 3 2 12 13" xfId="21393"/>
    <cellStyle name="Normal 3 3 2 12 13 2" xfId="21394"/>
    <cellStyle name="Normal 3 3 2 12 14" xfId="21395"/>
    <cellStyle name="Normal 3 3 2 12 14 2" xfId="21396"/>
    <cellStyle name="Normal 3 3 2 12 15" xfId="21397"/>
    <cellStyle name="Normal 3 3 2 12 2" xfId="21398"/>
    <cellStyle name="Normal 3 3 2 12 2 2" xfId="21399"/>
    <cellStyle name="Normal 3 3 2 12 3" xfId="21400"/>
    <cellStyle name="Normal 3 3 2 12 3 2" xfId="21401"/>
    <cellStyle name="Normal 3 3 2 12 4" xfId="21402"/>
    <cellStyle name="Normal 3 3 2 12 4 2" xfId="21403"/>
    <cellStyle name="Normal 3 3 2 12 5" xfId="21404"/>
    <cellStyle name="Normal 3 3 2 12 5 2" xfId="21405"/>
    <cellStyle name="Normal 3 3 2 12 6" xfId="21406"/>
    <cellStyle name="Normal 3 3 2 12 6 2" xfId="21407"/>
    <cellStyle name="Normal 3 3 2 12 7" xfId="21408"/>
    <cellStyle name="Normal 3 3 2 12 7 2" xfId="21409"/>
    <cellStyle name="Normal 3 3 2 12 8" xfId="21410"/>
    <cellStyle name="Normal 3 3 2 12 8 2" xfId="21411"/>
    <cellStyle name="Normal 3 3 2 12 9" xfId="21412"/>
    <cellStyle name="Normal 3 3 2 12 9 2" xfId="21413"/>
    <cellStyle name="Normal 3 3 2 13" xfId="21414"/>
    <cellStyle name="Normal 3 3 2 13 10" xfId="21415"/>
    <cellStyle name="Normal 3 3 2 13 10 2" xfId="21416"/>
    <cellStyle name="Normal 3 3 2 13 11" xfId="21417"/>
    <cellStyle name="Normal 3 3 2 13 11 2" xfId="21418"/>
    <cellStyle name="Normal 3 3 2 13 12" xfId="21419"/>
    <cellStyle name="Normal 3 3 2 13 12 2" xfId="21420"/>
    <cellStyle name="Normal 3 3 2 13 13" xfId="21421"/>
    <cellStyle name="Normal 3 3 2 13 13 2" xfId="21422"/>
    <cellStyle name="Normal 3 3 2 13 14" xfId="21423"/>
    <cellStyle name="Normal 3 3 2 13 14 2" xfId="21424"/>
    <cellStyle name="Normal 3 3 2 13 15" xfId="21425"/>
    <cellStyle name="Normal 3 3 2 13 2" xfId="21426"/>
    <cellStyle name="Normal 3 3 2 13 2 2" xfId="21427"/>
    <cellStyle name="Normal 3 3 2 13 3" xfId="21428"/>
    <cellStyle name="Normal 3 3 2 13 3 2" xfId="21429"/>
    <cellStyle name="Normal 3 3 2 13 4" xfId="21430"/>
    <cellStyle name="Normal 3 3 2 13 4 2" xfId="21431"/>
    <cellStyle name="Normal 3 3 2 13 5" xfId="21432"/>
    <cellStyle name="Normal 3 3 2 13 5 2" xfId="21433"/>
    <cellStyle name="Normal 3 3 2 13 6" xfId="21434"/>
    <cellStyle name="Normal 3 3 2 13 6 2" xfId="21435"/>
    <cellStyle name="Normal 3 3 2 13 7" xfId="21436"/>
    <cellStyle name="Normal 3 3 2 13 7 2" xfId="21437"/>
    <cellStyle name="Normal 3 3 2 13 8" xfId="21438"/>
    <cellStyle name="Normal 3 3 2 13 8 2" xfId="21439"/>
    <cellStyle name="Normal 3 3 2 13 9" xfId="21440"/>
    <cellStyle name="Normal 3 3 2 13 9 2" xfId="21441"/>
    <cellStyle name="Normal 3 3 2 14" xfId="21442"/>
    <cellStyle name="Normal 3 3 2 14 10" xfId="21443"/>
    <cellStyle name="Normal 3 3 2 14 10 2" xfId="21444"/>
    <cellStyle name="Normal 3 3 2 14 11" xfId="21445"/>
    <cellStyle name="Normal 3 3 2 14 11 2" xfId="21446"/>
    <cellStyle name="Normal 3 3 2 14 12" xfId="21447"/>
    <cellStyle name="Normal 3 3 2 14 12 2" xfId="21448"/>
    <cellStyle name="Normal 3 3 2 14 13" xfId="21449"/>
    <cellStyle name="Normal 3 3 2 14 13 2" xfId="21450"/>
    <cellStyle name="Normal 3 3 2 14 14" xfId="21451"/>
    <cellStyle name="Normal 3 3 2 14 14 2" xfId="21452"/>
    <cellStyle name="Normal 3 3 2 14 15" xfId="21453"/>
    <cellStyle name="Normal 3 3 2 14 2" xfId="21454"/>
    <cellStyle name="Normal 3 3 2 14 2 2" xfId="21455"/>
    <cellStyle name="Normal 3 3 2 14 3" xfId="21456"/>
    <cellStyle name="Normal 3 3 2 14 3 2" xfId="21457"/>
    <cellStyle name="Normal 3 3 2 14 4" xfId="21458"/>
    <cellStyle name="Normal 3 3 2 14 4 2" xfId="21459"/>
    <cellStyle name="Normal 3 3 2 14 5" xfId="21460"/>
    <cellStyle name="Normal 3 3 2 14 5 2" xfId="21461"/>
    <cellStyle name="Normal 3 3 2 14 6" xfId="21462"/>
    <cellStyle name="Normal 3 3 2 14 6 2" xfId="21463"/>
    <cellStyle name="Normal 3 3 2 14 7" xfId="21464"/>
    <cellStyle name="Normal 3 3 2 14 7 2" xfId="21465"/>
    <cellStyle name="Normal 3 3 2 14 8" xfId="21466"/>
    <cellStyle name="Normal 3 3 2 14 8 2" xfId="21467"/>
    <cellStyle name="Normal 3 3 2 14 9" xfId="21468"/>
    <cellStyle name="Normal 3 3 2 14 9 2" xfId="21469"/>
    <cellStyle name="Normal 3 3 2 15" xfId="21470"/>
    <cellStyle name="Normal 3 3 2 16" xfId="21471"/>
    <cellStyle name="Normal 3 3 2 17" xfId="21472"/>
    <cellStyle name="Normal 3 3 2 17 10" xfId="21473"/>
    <cellStyle name="Normal 3 3 2 17 10 2" xfId="21474"/>
    <cellStyle name="Normal 3 3 2 17 11" xfId="21475"/>
    <cellStyle name="Normal 3 3 2 17 11 2" xfId="21476"/>
    <cellStyle name="Normal 3 3 2 17 12" xfId="21477"/>
    <cellStyle name="Normal 3 3 2 17 12 2" xfId="21478"/>
    <cellStyle name="Normal 3 3 2 17 13" xfId="21479"/>
    <cellStyle name="Normal 3 3 2 17 13 2" xfId="21480"/>
    <cellStyle name="Normal 3 3 2 17 14" xfId="21481"/>
    <cellStyle name="Normal 3 3 2 17 14 2" xfId="21482"/>
    <cellStyle name="Normal 3 3 2 17 15" xfId="21483"/>
    <cellStyle name="Normal 3 3 2 17 2" xfId="21484"/>
    <cellStyle name="Normal 3 3 2 17 2 2" xfId="21485"/>
    <cellStyle name="Normal 3 3 2 17 3" xfId="21486"/>
    <cellStyle name="Normal 3 3 2 17 3 2" xfId="21487"/>
    <cellStyle name="Normal 3 3 2 17 4" xfId="21488"/>
    <cellStyle name="Normal 3 3 2 17 4 2" xfId="21489"/>
    <cellStyle name="Normal 3 3 2 17 5" xfId="21490"/>
    <cellStyle name="Normal 3 3 2 17 5 2" xfId="21491"/>
    <cellStyle name="Normal 3 3 2 17 6" xfId="21492"/>
    <cellStyle name="Normal 3 3 2 17 6 2" xfId="21493"/>
    <cellStyle name="Normal 3 3 2 17 7" xfId="21494"/>
    <cellStyle name="Normal 3 3 2 17 7 2" xfId="21495"/>
    <cellStyle name="Normal 3 3 2 17 8" xfId="21496"/>
    <cellStyle name="Normal 3 3 2 17 8 2" xfId="21497"/>
    <cellStyle name="Normal 3 3 2 17 9" xfId="21498"/>
    <cellStyle name="Normal 3 3 2 17 9 2" xfId="21499"/>
    <cellStyle name="Normal 3 3 2 18" xfId="21500"/>
    <cellStyle name="Normal 3 3 2 18 10" xfId="21501"/>
    <cellStyle name="Normal 3 3 2 18 10 2" xfId="21502"/>
    <cellStyle name="Normal 3 3 2 18 11" xfId="21503"/>
    <cellStyle name="Normal 3 3 2 18 11 2" xfId="21504"/>
    <cellStyle name="Normal 3 3 2 18 12" xfId="21505"/>
    <cellStyle name="Normal 3 3 2 18 12 2" xfId="21506"/>
    <cellStyle name="Normal 3 3 2 18 13" xfId="21507"/>
    <cellStyle name="Normal 3 3 2 18 13 2" xfId="21508"/>
    <cellStyle name="Normal 3 3 2 18 14" xfId="21509"/>
    <cellStyle name="Normal 3 3 2 18 14 2" xfId="21510"/>
    <cellStyle name="Normal 3 3 2 18 15" xfId="21511"/>
    <cellStyle name="Normal 3 3 2 18 2" xfId="21512"/>
    <cellStyle name="Normal 3 3 2 18 2 2" xfId="21513"/>
    <cellStyle name="Normal 3 3 2 18 3" xfId="21514"/>
    <cellStyle name="Normal 3 3 2 18 3 2" xfId="21515"/>
    <cellStyle name="Normal 3 3 2 18 4" xfId="21516"/>
    <cellStyle name="Normal 3 3 2 18 4 2" xfId="21517"/>
    <cellStyle name="Normal 3 3 2 18 5" xfId="21518"/>
    <cellStyle name="Normal 3 3 2 18 5 2" xfId="21519"/>
    <cellStyle name="Normal 3 3 2 18 6" xfId="21520"/>
    <cellStyle name="Normal 3 3 2 18 6 2" xfId="21521"/>
    <cellStyle name="Normal 3 3 2 18 7" xfId="21522"/>
    <cellStyle name="Normal 3 3 2 18 7 2" xfId="21523"/>
    <cellStyle name="Normal 3 3 2 18 8" xfId="21524"/>
    <cellStyle name="Normal 3 3 2 18 8 2" xfId="21525"/>
    <cellStyle name="Normal 3 3 2 18 9" xfId="21526"/>
    <cellStyle name="Normal 3 3 2 18 9 2" xfId="21527"/>
    <cellStyle name="Normal 3 3 2 19" xfId="21528"/>
    <cellStyle name="Normal 3 3 2 2" xfId="21529"/>
    <cellStyle name="Normal 3 3 2 2 10" xfId="21530"/>
    <cellStyle name="Normal 3 3 2 2 10 2" xfId="21531"/>
    <cellStyle name="Normal 3 3 2 2 11" xfId="21532"/>
    <cellStyle name="Normal 3 3 2 2 11 2" xfId="21533"/>
    <cellStyle name="Normal 3 3 2 2 12" xfId="21534"/>
    <cellStyle name="Normal 3 3 2 2 12 2" xfId="21535"/>
    <cellStyle name="Normal 3 3 2 2 13" xfId="21536"/>
    <cellStyle name="Normal 3 3 2 2 13 2" xfId="21537"/>
    <cellStyle name="Normal 3 3 2 2 14" xfId="21538"/>
    <cellStyle name="Normal 3 3 2 2 14 2" xfId="21539"/>
    <cellStyle name="Normal 3 3 2 2 15" xfId="21540"/>
    <cellStyle name="Normal 3 3 2 2 15 2" xfId="21541"/>
    <cellStyle name="Normal 3 3 2 2 16" xfId="21542"/>
    <cellStyle name="Normal 3 3 2 2 16 2" xfId="21543"/>
    <cellStyle name="Normal 3 3 2 2 17" xfId="21544"/>
    <cellStyle name="Normal 3 3 2 2 17 2" xfId="21545"/>
    <cellStyle name="Normal 3 3 2 2 18" xfId="21546"/>
    <cellStyle name="Normal 3 3 2 2 19" xfId="21547"/>
    <cellStyle name="Normal 3 3 2 2 2" xfId="21548"/>
    <cellStyle name="Normal 3 3 2 2 3" xfId="21549"/>
    <cellStyle name="Normal 3 3 2 2 4" xfId="21550"/>
    <cellStyle name="Normal 3 3 2 2 5" xfId="21551"/>
    <cellStyle name="Normal 3 3 2 2 5 2" xfId="21552"/>
    <cellStyle name="Normal 3 3 2 2 6" xfId="21553"/>
    <cellStyle name="Normal 3 3 2 2 6 2" xfId="21554"/>
    <cellStyle name="Normal 3 3 2 2 7" xfId="21555"/>
    <cellStyle name="Normal 3 3 2 2 7 2" xfId="21556"/>
    <cellStyle name="Normal 3 3 2 2 8" xfId="21557"/>
    <cellStyle name="Normal 3 3 2 2 8 2" xfId="21558"/>
    <cellStyle name="Normal 3 3 2 2 9" xfId="21559"/>
    <cellStyle name="Normal 3 3 2 2 9 2" xfId="21560"/>
    <cellStyle name="Normal 3 3 2 3" xfId="21561"/>
    <cellStyle name="Normal 3 3 2 4" xfId="21562"/>
    <cellStyle name="Normal 3 3 2 5" xfId="21563"/>
    <cellStyle name="Normal 3 3 2 6" xfId="21564"/>
    <cellStyle name="Normal 3 3 2 6 10" xfId="21565"/>
    <cellStyle name="Normal 3 3 2 6 10 2" xfId="21566"/>
    <cellStyle name="Normal 3 3 2 6 11" xfId="21567"/>
    <cellStyle name="Normal 3 3 2 6 11 2" xfId="21568"/>
    <cellStyle name="Normal 3 3 2 6 12" xfId="21569"/>
    <cellStyle name="Normal 3 3 2 6 12 2" xfId="21570"/>
    <cellStyle name="Normal 3 3 2 6 13" xfId="21571"/>
    <cellStyle name="Normal 3 3 2 6 13 2" xfId="21572"/>
    <cellStyle name="Normal 3 3 2 6 14" xfId="21573"/>
    <cellStyle name="Normal 3 3 2 6 14 2" xfId="21574"/>
    <cellStyle name="Normal 3 3 2 6 15" xfId="21575"/>
    <cellStyle name="Normal 3 3 2 6 15 2" xfId="21576"/>
    <cellStyle name="Normal 3 3 2 6 16" xfId="21577"/>
    <cellStyle name="Normal 3 3 2 6 2" xfId="21578"/>
    <cellStyle name="Normal 3 3 2 6 2 10" xfId="21579"/>
    <cellStyle name="Normal 3 3 2 6 2 10 2" xfId="21580"/>
    <cellStyle name="Normal 3 3 2 6 2 11" xfId="21581"/>
    <cellStyle name="Normal 3 3 2 6 2 11 2" xfId="21582"/>
    <cellStyle name="Normal 3 3 2 6 2 12" xfId="21583"/>
    <cellStyle name="Normal 3 3 2 6 2 12 2" xfId="21584"/>
    <cellStyle name="Normal 3 3 2 6 2 13" xfId="21585"/>
    <cellStyle name="Normal 3 3 2 6 2 13 2" xfId="21586"/>
    <cellStyle name="Normal 3 3 2 6 2 14" xfId="21587"/>
    <cellStyle name="Normal 3 3 2 6 2 14 2" xfId="21588"/>
    <cellStyle name="Normal 3 3 2 6 2 15" xfId="21589"/>
    <cellStyle name="Normal 3 3 2 6 2 2" xfId="21590"/>
    <cellStyle name="Normal 3 3 2 6 2 2 2" xfId="21591"/>
    <cellStyle name="Normal 3 3 2 6 2 3" xfId="21592"/>
    <cellStyle name="Normal 3 3 2 6 2 3 2" xfId="21593"/>
    <cellStyle name="Normal 3 3 2 6 2 4" xfId="21594"/>
    <cellStyle name="Normal 3 3 2 6 2 4 2" xfId="21595"/>
    <cellStyle name="Normal 3 3 2 6 2 5" xfId="21596"/>
    <cellStyle name="Normal 3 3 2 6 2 5 2" xfId="21597"/>
    <cellStyle name="Normal 3 3 2 6 2 6" xfId="21598"/>
    <cellStyle name="Normal 3 3 2 6 2 6 2" xfId="21599"/>
    <cellStyle name="Normal 3 3 2 6 2 7" xfId="21600"/>
    <cellStyle name="Normal 3 3 2 6 2 7 2" xfId="21601"/>
    <cellStyle name="Normal 3 3 2 6 2 8" xfId="21602"/>
    <cellStyle name="Normal 3 3 2 6 2 8 2" xfId="21603"/>
    <cellStyle name="Normal 3 3 2 6 2 9" xfId="21604"/>
    <cellStyle name="Normal 3 3 2 6 2 9 2" xfId="21605"/>
    <cellStyle name="Normal 3 3 2 6 3" xfId="21606"/>
    <cellStyle name="Normal 3 3 2 6 3 2" xfId="21607"/>
    <cellStyle name="Normal 3 3 2 6 4" xfId="21608"/>
    <cellStyle name="Normal 3 3 2 6 4 2" xfId="21609"/>
    <cellStyle name="Normal 3 3 2 6 5" xfId="21610"/>
    <cellStyle name="Normal 3 3 2 6 5 2" xfId="21611"/>
    <cellStyle name="Normal 3 3 2 6 6" xfId="21612"/>
    <cellStyle name="Normal 3 3 2 6 6 2" xfId="21613"/>
    <cellStyle name="Normal 3 3 2 6 7" xfId="21614"/>
    <cellStyle name="Normal 3 3 2 6 7 2" xfId="21615"/>
    <cellStyle name="Normal 3 3 2 6 8" xfId="21616"/>
    <cellStyle name="Normal 3 3 2 6 8 2" xfId="21617"/>
    <cellStyle name="Normal 3 3 2 6 9" xfId="21618"/>
    <cellStyle name="Normal 3 3 2 6 9 2" xfId="21619"/>
    <cellStyle name="Normal 3 3 2 7" xfId="21620"/>
    <cellStyle name="Normal 3 3 2 7 10" xfId="21621"/>
    <cellStyle name="Normal 3 3 2 7 10 2" xfId="21622"/>
    <cellStyle name="Normal 3 3 2 7 11" xfId="21623"/>
    <cellStyle name="Normal 3 3 2 7 11 2" xfId="21624"/>
    <cellStyle name="Normal 3 3 2 7 12" xfId="21625"/>
    <cellStyle name="Normal 3 3 2 7 12 2" xfId="21626"/>
    <cellStyle name="Normal 3 3 2 7 13" xfId="21627"/>
    <cellStyle name="Normal 3 3 2 7 13 2" xfId="21628"/>
    <cellStyle name="Normal 3 3 2 7 14" xfId="21629"/>
    <cellStyle name="Normal 3 3 2 7 14 2" xfId="21630"/>
    <cellStyle name="Normal 3 3 2 7 15" xfId="21631"/>
    <cellStyle name="Normal 3 3 2 7 15 2" xfId="21632"/>
    <cellStyle name="Normal 3 3 2 7 16" xfId="21633"/>
    <cellStyle name="Normal 3 3 2 7 2" xfId="21634"/>
    <cellStyle name="Normal 3 3 2 7 2 10" xfId="21635"/>
    <cellStyle name="Normal 3 3 2 7 2 10 2" xfId="21636"/>
    <cellStyle name="Normal 3 3 2 7 2 11" xfId="21637"/>
    <cellStyle name="Normal 3 3 2 7 2 11 2" xfId="21638"/>
    <cellStyle name="Normal 3 3 2 7 2 12" xfId="21639"/>
    <cellStyle name="Normal 3 3 2 7 2 12 2" xfId="21640"/>
    <cellStyle name="Normal 3 3 2 7 2 13" xfId="21641"/>
    <cellStyle name="Normal 3 3 2 7 2 13 2" xfId="21642"/>
    <cellStyle name="Normal 3 3 2 7 2 14" xfId="21643"/>
    <cellStyle name="Normal 3 3 2 7 2 14 2" xfId="21644"/>
    <cellStyle name="Normal 3 3 2 7 2 15" xfId="21645"/>
    <cellStyle name="Normal 3 3 2 7 2 2" xfId="21646"/>
    <cellStyle name="Normal 3 3 2 7 2 2 2" xfId="21647"/>
    <cellStyle name="Normal 3 3 2 7 2 3" xfId="21648"/>
    <cellStyle name="Normal 3 3 2 7 2 3 2" xfId="21649"/>
    <cellStyle name="Normal 3 3 2 7 2 4" xfId="21650"/>
    <cellStyle name="Normal 3 3 2 7 2 4 2" xfId="21651"/>
    <cellStyle name="Normal 3 3 2 7 2 5" xfId="21652"/>
    <cellStyle name="Normal 3 3 2 7 2 5 2" xfId="21653"/>
    <cellStyle name="Normal 3 3 2 7 2 6" xfId="21654"/>
    <cellStyle name="Normal 3 3 2 7 2 6 2" xfId="21655"/>
    <cellStyle name="Normal 3 3 2 7 2 7" xfId="21656"/>
    <cellStyle name="Normal 3 3 2 7 2 7 2" xfId="21657"/>
    <cellStyle name="Normal 3 3 2 7 2 8" xfId="21658"/>
    <cellStyle name="Normal 3 3 2 7 2 8 2" xfId="21659"/>
    <cellStyle name="Normal 3 3 2 7 2 9" xfId="21660"/>
    <cellStyle name="Normal 3 3 2 7 2 9 2" xfId="21661"/>
    <cellStyle name="Normal 3 3 2 7 3" xfId="21662"/>
    <cellStyle name="Normal 3 3 2 7 3 2" xfId="21663"/>
    <cellStyle name="Normal 3 3 2 7 4" xfId="21664"/>
    <cellStyle name="Normal 3 3 2 7 4 2" xfId="21665"/>
    <cellStyle name="Normal 3 3 2 7 5" xfId="21666"/>
    <cellStyle name="Normal 3 3 2 7 5 2" xfId="21667"/>
    <cellStyle name="Normal 3 3 2 7 6" xfId="21668"/>
    <cellStyle name="Normal 3 3 2 7 6 2" xfId="21669"/>
    <cellStyle name="Normal 3 3 2 7 7" xfId="21670"/>
    <cellStyle name="Normal 3 3 2 7 7 2" xfId="21671"/>
    <cellStyle name="Normal 3 3 2 7 8" xfId="21672"/>
    <cellStyle name="Normal 3 3 2 7 8 2" xfId="21673"/>
    <cellStyle name="Normal 3 3 2 7 9" xfId="21674"/>
    <cellStyle name="Normal 3 3 2 7 9 2" xfId="21675"/>
    <cellStyle name="Normal 3 3 2 8" xfId="21676"/>
    <cellStyle name="Normal 3 3 2 8 10" xfId="21677"/>
    <cellStyle name="Normal 3 3 2 8 10 2" xfId="21678"/>
    <cellStyle name="Normal 3 3 2 8 11" xfId="21679"/>
    <cellStyle name="Normal 3 3 2 8 11 2" xfId="21680"/>
    <cellStyle name="Normal 3 3 2 8 12" xfId="21681"/>
    <cellStyle name="Normal 3 3 2 8 12 2" xfId="21682"/>
    <cellStyle name="Normal 3 3 2 8 13" xfId="21683"/>
    <cellStyle name="Normal 3 3 2 8 13 2" xfId="21684"/>
    <cellStyle name="Normal 3 3 2 8 14" xfId="21685"/>
    <cellStyle name="Normal 3 3 2 8 14 2" xfId="21686"/>
    <cellStyle name="Normal 3 3 2 8 15" xfId="21687"/>
    <cellStyle name="Normal 3 3 2 8 15 2" xfId="21688"/>
    <cellStyle name="Normal 3 3 2 8 16" xfId="21689"/>
    <cellStyle name="Normal 3 3 2 8 2" xfId="21690"/>
    <cellStyle name="Normal 3 3 2 8 2 10" xfId="21691"/>
    <cellStyle name="Normal 3 3 2 8 2 10 2" xfId="21692"/>
    <cellStyle name="Normal 3 3 2 8 2 11" xfId="21693"/>
    <cellStyle name="Normal 3 3 2 8 2 11 2" xfId="21694"/>
    <cellStyle name="Normal 3 3 2 8 2 12" xfId="21695"/>
    <cellStyle name="Normal 3 3 2 8 2 12 2" xfId="21696"/>
    <cellStyle name="Normal 3 3 2 8 2 13" xfId="21697"/>
    <cellStyle name="Normal 3 3 2 8 2 13 2" xfId="21698"/>
    <cellStyle name="Normal 3 3 2 8 2 14" xfId="21699"/>
    <cellStyle name="Normal 3 3 2 8 2 14 2" xfId="21700"/>
    <cellStyle name="Normal 3 3 2 8 2 15" xfId="21701"/>
    <cellStyle name="Normal 3 3 2 8 2 2" xfId="21702"/>
    <cellStyle name="Normal 3 3 2 8 2 2 2" xfId="21703"/>
    <cellStyle name="Normal 3 3 2 8 2 3" xfId="21704"/>
    <cellStyle name="Normal 3 3 2 8 2 3 2" xfId="21705"/>
    <cellStyle name="Normal 3 3 2 8 2 4" xfId="21706"/>
    <cellStyle name="Normal 3 3 2 8 2 4 2" xfId="21707"/>
    <cellStyle name="Normal 3 3 2 8 2 5" xfId="21708"/>
    <cellStyle name="Normal 3 3 2 8 2 5 2" xfId="21709"/>
    <cellStyle name="Normal 3 3 2 8 2 6" xfId="21710"/>
    <cellStyle name="Normal 3 3 2 8 2 6 2" xfId="21711"/>
    <cellStyle name="Normal 3 3 2 8 2 7" xfId="21712"/>
    <cellStyle name="Normal 3 3 2 8 2 7 2" xfId="21713"/>
    <cellStyle name="Normal 3 3 2 8 2 8" xfId="21714"/>
    <cellStyle name="Normal 3 3 2 8 2 8 2" xfId="21715"/>
    <cellStyle name="Normal 3 3 2 8 2 9" xfId="21716"/>
    <cellStyle name="Normal 3 3 2 8 2 9 2" xfId="21717"/>
    <cellStyle name="Normal 3 3 2 8 3" xfId="21718"/>
    <cellStyle name="Normal 3 3 2 8 3 2" xfId="21719"/>
    <cellStyle name="Normal 3 3 2 8 4" xfId="21720"/>
    <cellStyle name="Normal 3 3 2 8 4 2" xfId="21721"/>
    <cellStyle name="Normal 3 3 2 8 5" xfId="21722"/>
    <cellStyle name="Normal 3 3 2 8 5 2" xfId="21723"/>
    <cellStyle name="Normal 3 3 2 8 6" xfId="21724"/>
    <cellStyle name="Normal 3 3 2 8 6 2" xfId="21725"/>
    <cellStyle name="Normal 3 3 2 8 7" xfId="21726"/>
    <cellStyle name="Normal 3 3 2 8 7 2" xfId="21727"/>
    <cellStyle name="Normal 3 3 2 8 8" xfId="21728"/>
    <cellStyle name="Normal 3 3 2 8 8 2" xfId="21729"/>
    <cellStyle name="Normal 3 3 2 8 9" xfId="21730"/>
    <cellStyle name="Normal 3 3 2 8 9 2" xfId="21731"/>
    <cellStyle name="Normal 3 3 2 9" xfId="21732"/>
    <cellStyle name="Normal 3 3 2 9 10" xfId="21733"/>
    <cellStyle name="Normal 3 3 2 9 10 2" xfId="21734"/>
    <cellStyle name="Normal 3 3 2 9 11" xfId="21735"/>
    <cellStyle name="Normal 3 3 2 9 11 2" xfId="21736"/>
    <cellStyle name="Normal 3 3 2 9 12" xfId="21737"/>
    <cellStyle name="Normal 3 3 2 9 12 2" xfId="21738"/>
    <cellStyle name="Normal 3 3 2 9 13" xfId="21739"/>
    <cellStyle name="Normal 3 3 2 9 13 2" xfId="21740"/>
    <cellStyle name="Normal 3 3 2 9 14" xfId="21741"/>
    <cellStyle name="Normal 3 3 2 9 14 2" xfId="21742"/>
    <cellStyle name="Normal 3 3 2 9 15" xfId="21743"/>
    <cellStyle name="Normal 3 3 2 9 2" xfId="21744"/>
    <cellStyle name="Normal 3 3 2 9 2 2" xfId="21745"/>
    <cellStyle name="Normal 3 3 2 9 3" xfId="21746"/>
    <cellStyle name="Normal 3 3 2 9 3 2" xfId="21747"/>
    <cellStyle name="Normal 3 3 2 9 4" xfId="21748"/>
    <cellStyle name="Normal 3 3 2 9 4 2" xfId="21749"/>
    <cellStyle name="Normal 3 3 2 9 5" xfId="21750"/>
    <cellStyle name="Normal 3 3 2 9 5 2" xfId="21751"/>
    <cellStyle name="Normal 3 3 2 9 6" xfId="21752"/>
    <cellStyle name="Normal 3 3 2 9 6 2" xfId="21753"/>
    <cellStyle name="Normal 3 3 2 9 7" xfId="21754"/>
    <cellStyle name="Normal 3 3 2 9 7 2" xfId="21755"/>
    <cellStyle name="Normal 3 3 2 9 8" xfId="21756"/>
    <cellStyle name="Normal 3 3 2 9 8 2" xfId="21757"/>
    <cellStyle name="Normal 3 3 2 9 9" xfId="21758"/>
    <cellStyle name="Normal 3 3 2 9 9 2" xfId="21759"/>
    <cellStyle name="Normal 3 3 20" xfId="21760"/>
    <cellStyle name="Normal 3 3 20 10" xfId="21761"/>
    <cellStyle name="Normal 3 3 20 10 2" xfId="21762"/>
    <cellStyle name="Normal 3 3 20 11" xfId="21763"/>
    <cellStyle name="Normal 3 3 20 11 2" xfId="21764"/>
    <cellStyle name="Normal 3 3 20 12" xfId="21765"/>
    <cellStyle name="Normal 3 3 20 12 2" xfId="21766"/>
    <cellStyle name="Normal 3 3 20 13" xfId="21767"/>
    <cellStyle name="Normal 3 3 20 13 2" xfId="21768"/>
    <cellStyle name="Normal 3 3 20 14" xfId="21769"/>
    <cellStyle name="Normal 3 3 20 14 2" xfId="21770"/>
    <cellStyle name="Normal 3 3 20 15" xfId="21771"/>
    <cellStyle name="Normal 3 3 20 15 2" xfId="21772"/>
    <cellStyle name="Normal 3 3 20 16" xfId="21773"/>
    <cellStyle name="Normal 3 3 20 2" xfId="21774"/>
    <cellStyle name="Normal 3 3 20 2 10" xfId="21775"/>
    <cellStyle name="Normal 3 3 20 2 10 2" xfId="21776"/>
    <cellStyle name="Normal 3 3 20 2 11" xfId="21777"/>
    <cellStyle name="Normal 3 3 20 2 11 2" xfId="21778"/>
    <cellStyle name="Normal 3 3 20 2 12" xfId="21779"/>
    <cellStyle name="Normal 3 3 20 2 12 2" xfId="21780"/>
    <cellStyle name="Normal 3 3 20 2 13" xfId="21781"/>
    <cellStyle name="Normal 3 3 20 2 13 2" xfId="21782"/>
    <cellStyle name="Normal 3 3 20 2 14" xfId="21783"/>
    <cellStyle name="Normal 3 3 20 2 14 2" xfId="21784"/>
    <cellStyle name="Normal 3 3 20 2 15" xfId="21785"/>
    <cellStyle name="Normal 3 3 20 2 2" xfId="21786"/>
    <cellStyle name="Normal 3 3 20 2 2 2" xfId="21787"/>
    <cellStyle name="Normal 3 3 20 2 3" xfId="21788"/>
    <cellStyle name="Normal 3 3 20 2 3 2" xfId="21789"/>
    <cellStyle name="Normal 3 3 20 2 4" xfId="21790"/>
    <cellStyle name="Normal 3 3 20 2 4 2" xfId="21791"/>
    <cellStyle name="Normal 3 3 20 2 5" xfId="21792"/>
    <cellStyle name="Normal 3 3 20 2 5 2" xfId="21793"/>
    <cellStyle name="Normal 3 3 20 2 6" xfId="21794"/>
    <cellStyle name="Normal 3 3 20 2 6 2" xfId="21795"/>
    <cellStyle name="Normal 3 3 20 2 7" xfId="21796"/>
    <cellStyle name="Normal 3 3 20 2 7 2" xfId="21797"/>
    <cellStyle name="Normal 3 3 20 2 8" xfId="21798"/>
    <cellStyle name="Normal 3 3 20 2 8 2" xfId="21799"/>
    <cellStyle name="Normal 3 3 20 2 9" xfId="21800"/>
    <cellStyle name="Normal 3 3 20 2 9 2" xfId="21801"/>
    <cellStyle name="Normal 3 3 20 3" xfId="21802"/>
    <cellStyle name="Normal 3 3 20 3 2" xfId="21803"/>
    <cellStyle name="Normal 3 3 20 4" xfId="21804"/>
    <cellStyle name="Normal 3 3 20 4 2" xfId="21805"/>
    <cellStyle name="Normal 3 3 20 5" xfId="21806"/>
    <cellStyle name="Normal 3 3 20 5 2" xfId="21807"/>
    <cellStyle name="Normal 3 3 20 6" xfId="21808"/>
    <cellStyle name="Normal 3 3 20 6 2" xfId="21809"/>
    <cellStyle name="Normal 3 3 20 7" xfId="21810"/>
    <cellStyle name="Normal 3 3 20 7 2" xfId="21811"/>
    <cellStyle name="Normal 3 3 20 8" xfId="21812"/>
    <cellStyle name="Normal 3 3 20 8 2" xfId="21813"/>
    <cellStyle name="Normal 3 3 20 9" xfId="21814"/>
    <cellStyle name="Normal 3 3 20 9 2" xfId="21815"/>
    <cellStyle name="Normal 3 3 21" xfId="21816"/>
    <cellStyle name="Normal 3 3 21 10" xfId="21817"/>
    <cellStyle name="Normal 3 3 21 10 2" xfId="21818"/>
    <cellStyle name="Normal 3 3 21 11" xfId="21819"/>
    <cellStyle name="Normal 3 3 21 11 2" xfId="21820"/>
    <cellStyle name="Normal 3 3 21 12" xfId="21821"/>
    <cellStyle name="Normal 3 3 21 12 2" xfId="21822"/>
    <cellStyle name="Normal 3 3 21 13" xfId="21823"/>
    <cellStyle name="Normal 3 3 21 13 2" xfId="21824"/>
    <cellStyle name="Normal 3 3 21 14" xfId="21825"/>
    <cellStyle name="Normal 3 3 21 14 2" xfId="21826"/>
    <cellStyle name="Normal 3 3 21 15" xfId="21827"/>
    <cellStyle name="Normal 3 3 21 15 2" xfId="21828"/>
    <cellStyle name="Normal 3 3 21 16" xfId="21829"/>
    <cellStyle name="Normal 3 3 21 2" xfId="21830"/>
    <cellStyle name="Normal 3 3 21 2 10" xfId="21831"/>
    <cellStyle name="Normal 3 3 21 2 10 2" xfId="21832"/>
    <cellStyle name="Normal 3 3 21 2 11" xfId="21833"/>
    <cellStyle name="Normal 3 3 21 2 11 2" xfId="21834"/>
    <cellStyle name="Normal 3 3 21 2 12" xfId="21835"/>
    <cellStyle name="Normal 3 3 21 2 12 2" xfId="21836"/>
    <cellStyle name="Normal 3 3 21 2 13" xfId="21837"/>
    <cellStyle name="Normal 3 3 21 2 13 2" xfId="21838"/>
    <cellStyle name="Normal 3 3 21 2 14" xfId="21839"/>
    <cellStyle name="Normal 3 3 21 2 14 2" xfId="21840"/>
    <cellStyle name="Normal 3 3 21 2 15" xfId="21841"/>
    <cellStyle name="Normal 3 3 21 2 2" xfId="21842"/>
    <cellStyle name="Normal 3 3 21 2 2 2" xfId="21843"/>
    <cellStyle name="Normal 3 3 21 2 3" xfId="21844"/>
    <cellStyle name="Normal 3 3 21 2 3 2" xfId="21845"/>
    <cellStyle name="Normal 3 3 21 2 4" xfId="21846"/>
    <cellStyle name="Normal 3 3 21 2 4 2" xfId="21847"/>
    <cellStyle name="Normal 3 3 21 2 5" xfId="21848"/>
    <cellStyle name="Normal 3 3 21 2 5 2" xfId="21849"/>
    <cellStyle name="Normal 3 3 21 2 6" xfId="21850"/>
    <cellStyle name="Normal 3 3 21 2 6 2" xfId="21851"/>
    <cellStyle name="Normal 3 3 21 2 7" xfId="21852"/>
    <cellStyle name="Normal 3 3 21 2 7 2" xfId="21853"/>
    <cellStyle name="Normal 3 3 21 2 8" xfId="21854"/>
    <cellStyle name="Normal 3 3 21 2 8 2" xfId="21855"/>
    <cellStyle name="Normal 3 3 21 2 9" xfId="21856"/>
    <cellStyle name="Normal 3 3 21 2 9 2" xfId="21857"/>
    <cellStyle name="Normal 3 3 21 3" xfId="21858"/>
    <cellStyle name="Normal 3 3 21 3 2" xfId="21859"/>
    <cellStyle name="Normal 3 3 21 4" xfId="21860"/>
    <cellStyle name="Normal 3 3 21 4 2" xfId="21861"/>
    <cellStyle name="Normal 3 3 21 5" xfId="21862"/>
    <cellStyle name="Normal 3 3 21 5 2" xfId="21863"/>
    <cellStyle name="Normal 3 3 21 6" xfId="21864"/>
    <cellStyle name="Normal 3 3 21 6 2" xfId="21865"/>
    <cellStyle name="Normal 3 3 21 7" xfId="21866"/>
    <cellStyle name="Normal 3 3 21 7 2" xfId="21867"/>
    <cellStyle name="Normal 3 3 21 8" xfId="21868"/>
    <cellStyle name="Normal 3 3 21 8 2" xfId="21869"/>
    <cellStyle name="Normal 3 3 21 9" xfId="21870"/>
    <cellStyle name="Normal 3 3 21 9 2" xfId="21871"/>
    <cellStyle name="Normal 3 3 22" xfId="21872"/>
    <cellStyle name="Normal 3 3 22 10" xfId="21873"/>
    <cellStyle name="Normal 3 3 22 10 2" xfId="21874"/>
    <cellStyle name="Normal 3 3 22 11" xfId="21875"/>
    <cellStyle name="Normal 3 3 22 11 2" xfId="21876"/>
    <cellStyle name="Normal 3 3 22 12" xfId="21877"/>
    <cellStyle name="Normal 3 3 22 12 2" xfId="21878"/>
    <cellStyle name="Normal 3 3 22 13" xfId="21879"/>
    <cellStyle name="Normal 3 3 22 13 2" xfId="21880"/>
    <cellStyle name="Normal 3 3 22 14" xfId="21881"/>
    <cellStyle name="Normal 3 3 22 14 2" xfId="21882"/>
    <cellStyle name="Normal 3 3 22 15" xfId="21883"/>
    <cellStyle name="Normal 3 3 22 2" xfId="21884"/>
    <cellStyle name="Normal 3 3 22 2 2" xfId="21885"/>
    <cellStyle name="Normal 3 3 22 3" xfId="21886"/>
    <cellStyle name="Normal 3 3 22 3 2" xfId="21887"/>
    <cellStyle name="Normal 3 3 22 4" xfId="21888"/>
    <cellStyle name="Normal 3 3 22 4 2" xfId="21889"/>
    <cellStyle name="Normal 3 3 22 5" xfId="21890"/>
    <cellStyle name="Normal 3 3 22 5 2" xfId="21891"/>
    <cellStyle name="Normal 3 3 22 6" xfId="21892"/>
    <cellStyle name="Normal 3 3 22 6 2" xfId="21893"/>
    <cellStyle name="Normal 3 3 22 7" xfId="21894"/>
    <cellStyle name="Normal 3 3 22 7 2" xfId="21895"/>
    <cellStyle name="Normal 3 3 22 8" xfId="21896"/>
    <cellStyle name="Normal 3 3 22 8 2" xfId="21897"/>
    <cellStyle name="Normal 3 3 22 9" xfId="21898"/>
    <cellStyle name="Normal 3 3 22 9 2" xfId="21899"/>
    <cellStyle name="Normal 3 3 23" xfId="21900"/>
    <cellStyle name="Normal 3 3 23 10" xfId="21901"/>
    <cellStyle name="Normal 3 3 23 10 2" xfId="21902"/>
    <cellStyle name="Normal 3 3 23 11" xfId="21903"/>
    <cellStyle name="Normal 3 3 23 11 2" xfId="21904"/>
    <cellStyle name="Normal 3 3 23 12" xfId="21905"/>
    <cellStyle name="Normal 3 3 23 12 2" xfId="21906"/>
    <cellStyle name="Normal 3 3 23 13" xfId="21907"/>
    <cellStyle name="Normal 3 3 23 13 2" xfId="21908"/>
    <cellStyle name="Normal 3 3 23 14" xfId="21909"/>
    <cellStyle name="Normal 3 3 23 14 2" xfId="21910"/>
    <cellStyle name="Normal 3 3 23 15" xfId="21911"/>
    <cellStyle name="Normal 3 3 23 2" xfId="21912"/>
    <cellStyle name="Normal 3 3 23 2 2" xfId="21913"/>
    <cellStyle name="Normal 3 3 23 3" xfId="21914"/>
    <cellStyle name="Normal 3 3 23 3 2" xfId="21915"/>
    <cellStyle name="Normal 3 3 23 4" xfId="21916"/>
    <cellStyle name="Normal 3 3 23 4 2" xfId="21917"/>
    <cellStyle name="Normal 3 3 23 5" xfId="21918"/>
    <cellStyle name="Normal 3 3 23 5 2" xfId="21919"/>
    <cellStyle name="Normal 3 3 23 6" xfId="21920"/>
    <cellStyle name="Normal 3 3 23 6 2" xfId="21921"/>
    <cellStyle name="Normal 3 3 23 7" xfId="21922"/>
    <cellStyle name="Normal 3 3 23 7 2" xfId="21923"/>
    <cellStyle name="Normal 3 3 23 8" xfId="21924"/>
    <cellStyle name="Normal 3 3 23 8 2" xfId="21925"/>
    <cellStyle name="Normal 3 3 23 9" xfId="21926"/>
    <cellStyle name="Normal 3 3 23 9 2" xfId="21927"/>
    <cellStyle name="Normal 3 3 24" xfId="21928"/>
    <cellStyle name="Normal 3 3 24 10" xfId="21929"/>
    <cellStyle name="Normal 3 3 24 10 2" xfId="21930"/>
    <cellStyle name="Normal 3 3 24 11" xfId="21931"/>
    <cellStyle name="Normal 3 3 24 11 2" xfId="21932"/>
    <cellStyle name="Normal 3 3 24 12" xfId="21933"/>
    <cellStyle name="Normal 3 3 24 12 2" xfId="21934"/>
    <cellStyle name="Normal 3 3 24 13" xfId="21935"/>
    <cellStyle name="Normal 3 3 24 13 2" xfId="21936"/>
    <cellStyle name="Normal 3 3 24 14" xfId="21937"/>
    <cellStyle name="Normal 3 3 24 14 2" xfId="21938"/>
    <cellStyle name="Normal 3 3 24 15" xfId="21939"/>
    <cellStyle name="Normal 3 3 24 2" xfId="21940"/>
    <cellStyle name="Normal 3 3 24 2 2" xfId="21941"/>
    <cellStyle name="Normal 3 3 24 3" xfId="21942"/>
    <cellStyle name="Normal 3 3 24 3 2" xfId="21943"/>
    <cellStyle name="Normal 3 3 24 4" xfId="21944"/>
    <cellStyle name="Normal 3 3 24 4 2" xfId="21945"/>
    <cellStyle name="Normal 3 3 24 5" xfId="21946"/>
    <cellStyle name="Normal 3 3 24 5 2" xfId="21947"/>
    <cellStyle name="Normal 3 3 24 6" xfId="21948"/>
    <cellStyle name="Normal 3 3 24 6 2" xfId="21949"/>
    <cellStyle name="Normal 3 3 24 7" xfId="21950"/>
    <cellStyle name="Normal 3 3 24 7 2" xfId="21951"/>
    <cellStyle name="Normal 3 3 24 8" xfId="21952"/>
    <cellStyle name="Normal 3 3 24 8 2" xfId="21953"/>
    <cellStyle name="Normal 3 3 24 9" xfId="21954"/>
    <cellStyle name="Normal 3 3 24 9 2" xfId="21955"/>
    <cellStyle name="Normal 3 3 25" xfId="21956"/>
    <cellStyle name="Normal 3 3 25 10" xfId="21957"/>
    <cellStyle name="Normal 3 3 25 10 2" xfId="21958"/>
    <cellStyle name="Normal 3 3 25 11" xfId="21959"/>
    <cellStyle name="Normal 3 3 25 11 2" xfId="21960"/>
    <cellStyle name="Normal 3 3 25 12" xfId="21961"/>
    <cellStyle name="Normal 3 3 25 12 2" xfId="21962"/>
    <cellStyle name="Normal 3 3 25 13" xfId="21963"/>
    <cellStyle name="Normal 3 3 25 13 2" xfId="21964"/>
    <cellStyle name="Normal 3 3 25 14" xfId="21965"/>
    <cellStyle name="Normal 3 3 25 14 2" xfId="21966"/>
    <cellStyle name="Normal 3 3 25 15" xfId="21967"/>
    <cellStyle name="Normal 3 3 25 2" xfId="21968"/>
    <cellStyle name="Normal 3 3 25 2 2" xfId="21969"/>
    <cellStyle name="Normal 3 3 25 3" xfId="21970"/>
    <cellStyle name="Normal 3 3 25 3 2" xfId="21971"/>
    <cellStyle name="Normal 3 3 25 4" xfId="21972"/>
    <cellStyle name="Normal 3 3 25 4 2" xfId="21973"/>
    <cellStyle name="Normal 3 3 25 5" xfId="21974"/>
    <cellStyle name="Normal 3 3 25 5 2" xfId="21975"/>
    <cellStyle name="Normal 3 3 25 6" xfId="21976"/>
    <cellStyle name="Normal 3 3 25 6 2" xfId="21977"/>
    <cellStyle name="Normal 3 3 25 7" xfId="21978"/>
    <cellStyle name="Normal 3 3 25 7 2" xfId="21979"/>
    <cellStyle name="Normal 3 3 25 8" xfId="21980"/>
    <cellStyle name="Normal 3 3 25 8 2" xfId="21981"/>
    <cellStyle name="Normal 3 3 25 9" xfId="21982"/>
    <cellStyle name="Normal 3 3 25 9 2" xfId="21983"/>
    <cellStyle name="Normal 3 3 26" xfId="21984"/>
    <cellStyle name="Normal 3 3 26 10" xfId="21985"/>
    <cellStyle name="Normal 3 3 26 10 2" xfId="21986"/>
    <cellStyle name="Normal 3 3 26 11" xfId="21987"/>
    <cellStyle name="Normal 3 3 26 11 2" xfId="21988"/>
    <cellStyle name="Normal 3 3 26 12" xfId="21989"/>
    <cellStyle name="Normal 3 3 26 12 2" xfId="21990"/>
    <cellStyle name="Normal 3 3 26 13" xfId="21991"/>
    <cellStyle name="Normal 3 3 26 13 2" xfId="21992"/>
    <cellStyle name="Normal 3 3 26 14" xfId="21993"/>
    <cellStyle name="Normal 3 3 26 14 2" xfId="21994"/>
    <cellStyle name="Normal 3 3 26 15" xfId="21995"/>
    <cellStyle name="Normal 3 3 26 2" xfId="21996"/>
    <cellStyle name="Normal 3 3 26 2 2" xfId="21997"/>
    <cellStyle name="Normal 3 3 26 3" xfId="21998"/>
    <cellStyle name="Normal 3 3 26 3 2" xfId="21999"/>
    <cellStyle name="Normal 3 3 26 4" xfId="22000"/>
    <cellStyle name="Normal 3 3 26 4 2" xfId="22001"/>
    <cellStyle name="Normal 3 3 26 5" xfId="22002"/>
    <cellStyle name="Normal 3 3 26 5 2" xfId="22003"/>
    <cellStyle name="Normal 3 3 26 6" xfId="22004"/>
    <cellStyle name="Normal 3 3 26 6 2" xfId="22005"/>
    <cellStyle name="Normal 3 3 26 7" xfId="22006"/>
    <cellStyle name="Normal 3 3 26 7 2" xfId="22007"/>
    <cellStyle name="Normal 3 3 26 8" xfId="22008"/>
    <cellStyle name="Normal 3 3 26 8 2" xfId="22009"/>
    <cellStyle name="Normal 3 3 26 9" xfId="22010"/>
    <cellStyle name="Normal 3 3 26 9 2" xfId="22011"/>
    <cellStyle name="Normal 3 3 27" xfId="22012"/>
    <cellStyle name="Normal 3 3 27 10" xfId="22013"/>
    <cellStyle name="Normal 3 3 27 10 2" xfId="22014"/>
    <cellStyle name="Normal 3 3 27 11" xfId="22015"/>
    <cellStyle name="Normal 3 3 27 11 2" xfId="22016"/>
    <cellStyle name="Normal 3 3 27 12" xfId="22017"/>
    <cellStyle name="Normal 3 3 27 12 2" xfId="22018"/>
    <cellStyle name="Normal 3 3 27 13" xfId="22019"/>
    <cellStyle name="Normal 3 3 27 13 2" xfId="22020"/>
    <cellStyle name="Normal 3 3 27 14" xfId="22021"/>
    <cellStyle name="Normal 3 3 27 14 2" xfId="22022"/>
    <cellStyle name="Normal 3 3 27 15" xfId="22023"/>
    <cellStyle name="Normal 3 3 27 2" xfId="22024"/>
    <cellStyle name="Normal 3 3 27 2 2" xfId="22025"/>
    <cellStyle name="Normal 3 3 27 3" xfId="22026"/>
    <cellStyle name="Normal 3 3 27 3 2" xfId="22027"/>
    <cellStyle name="Normal 3 3 27 4" xfId="22028"/>
    <cellStyle name="Normal 3 3 27 4 2" xfId="22029"/>
    <cellStyle name="Normal 3 3 27 5" xfId="22030"/>
    <cellStyle name="Normal 3 3 27 5 2" xfId="22031"/>
    <cellStyle name="Normal 3 3 27 6" xfId="22032"/>
    <cellStyle name="Normal 3 3 27 6 2" xfId="22033"/>
    <cellStyle name="Normal 3 3 27 7" xfId="22034"/>
    <cellStyle name="Normal 3 3 27 7 2" xfId="22035"/>
    <cellStyle name="Normal 3 3 27 8" xfId="22036"/>
    <cellStyle name="Normal 3 3 27 8 2" xfId="22037"/>
    <cellStyle name="Normal 3 3 27 9" xfId="22038"/>
    <cellStyle name="Normal 3 3 27 9 2" xfId="22039"/>
    <cellStyle name="Normal 3 3 28" xfId="22040"/>
    <cellStyle name="Normal 3 3 29" xfId="22041"/>
    <cellStyle name="Normal 3 3 3" xfId="22042"/>
    <cellStyle name="Normal 3 3 3 10" xfId="22043"/>
    <cellStyle name="Normal 3 3 3 10 10" xfId="22044"/>
    <cellStyle name="Normal 3 3 3 10 10 2" xfId="22045"/>
    <cellStyle name="Normal 3 3 3 10 11" xfId="22046"/>
    <cellStyle name="Normal 3 3 3 10 11 2" xfId="22047"/>
    <cellStyle name="Normal 3 3 3 10 12" xfId="22048"/>
    <cellStyle name="Normal 3 3 3 10 12 2" xfId="22049"/>
    <cellStyle name="Normal 3 3 3 10 13" xfId="22050"/>
    <cellStyle name="Normal 3 3 3 10 13 2" xfId="22051"/>
    <cellStyle name="Normal 3 3 3 10 14" xfId="22052"/>
    <cellStyle name="Normal 3 3 3 10 14 2" xfId="22053"/>
    <cellStyle name="Normal 3 3 3 10 15" xfId="22054"/>
    <cellStyle name="Normal 3 3 3 10 2" xfId="22055"/>
    <cellStyle name="Normal 3 3 3 10 2 2" xfId="22056"/>
    <cellStyle name="Normal 3 3 3 10 3" xfId="22057"/>
    <cellStyle name="Normal 3 3 3 10 3 2" xfId="22058"/>
    <cellStyle name="Normal 3 3 3 10 4" xfId="22059"/>
    <cellStyle name="Normal 3 3 3 10 4 2" xfId="22060"/>
    <cellStyle name="Normal 3 3 3 10 5" xfId="22061"/>
    <cellStyle name="Normal 3 3 3 10 5 2" xfId="22062"/>
    <cellStyle name="Normal 3 3 3 10 6" xfId="22063"/>
    <cellStyle name="Normal 3 3 3 10 6 2" xfId="22064"/>
    <cellStyle name="Normal 3 3 3 10 7" xfId="22065"/>
    <cellStyle name="Normal 3 3 3 10 7 2" xfId="22066"/>
    <cellStyle name="Normal 3 3 3 10 8" xfId="22067"/>
    <cellStyle name="Normal 3 3 3 10 8 2" xfId="22068"/>
    <cellStyle name="Normal 3 3 3 10 9" xfId="22069"/>
    <cellStyle name="Normal 3 3 3 10 9 2" xfId="22070"/>
    <cellStyle name="Normal 3 3 3 11" xfId="22071"/>
    <cellStyle name="Normal 3 3 3 11 10" xfId="22072"/>
    <cellStyle name="Normal 3 3 3 11 10 2" xfId="22073"/>
    <cellStyle name="Normal 3 3 3 11 11" xfId="22074"/>
    <cellStyle name="Normal 3 3 3 11 11 2" xfId="22075"/>
    <cellStyle name="Normal 3 3 3 11 12" xfId="22076"/>
    <cellStyle name="Normal 3 3 3 11 12 2" xfId="22077"/>
    <cellStyle name="Normal 3 3 3 11 13" xfId="22078"/>
    <cellStyle name="Normal 3 3 3 11 13 2" xfId="22079"/>
    <cellStyle name="Normal 3 3 3 11 14" xfId="22080"/>
    <cellStyle name="Normal 3 3 3 11 14 2" xfId="22081"/>
    <cellStyle name="Normal 3 3 3 11 15" xfId="22082"/>
    <cellStyle name="Normal 3 3 3 11 2" xfId="22083"/>
    <cellStyle name="Normal 3 3 3 11 2 2" xfId="22084"/>
    <cellStyle name="Normal 3 3 3 11 3" xfId="22085"/>
    <cellStyle name="Normal 3 3 3 11 3 2" xfId="22086"/>
    <cellStyle name="Normal 3 3 3 11 4" xfId="22087"/>
    <cellStyle name="Normal 3 3 3 11 4 2" xfId="22088"/>
    <cellStyle name="Normal 3 3 3 11 5" xfId="22089"/>
    <cellStyle name="Normal 3 3 3 11 5 2" xfId="22090"/>
    <cellStyle name="Normal 3 3 3 11 6" xfId="22091"/>
    <cellStyle name="Normal 3 3 3 11 6 2" xfId="22092"/>
    <cellStyle name="Normal 3 3 3 11 7" xfId="22093"/>
    <cellStyle name="Normal 3 3 3 11 7 2" xfId="22094"/>
    <cellStyle name="Normal 3 3 3 11 8" xfId="22095"/>
    <cellStyle name="Normal 3 3 3 11 8 2" xfId="22096"/>
    <cellStyle name="Normal 3 3 3 11 9" xfId="22097"/>
    <cellStyle name="Normal 3 3 3 11 9 2" xfId="22098"/>
    <cellStyle name="Normal 3 3 3 12" xfId="22099"/>
    <cellStyle name="Normal 3 3 3 12 10" xfId="22100"/>
    <cellStyle name="Normal 3 3 3 12 10 2" xfId="22101"/>
    <cellStyle name="Normal 3 3 3 12 11" xfId="22102"/>
    <cellStyle name="Normal 3 3 3 12 11 2" xfId="22103"/>
    <cellStyle name="Normal 3 3 3 12 12" xfId="22104"/>
    <cellStyle name="Normal 3 3 3 12 12 2" xfId="22105"/>
    <cellStyle name="Normal 3 3 3 12 13" xfId="22106"/>
    <cellStyle name="Normal 3 3 3 12 13 2" xfId="22107"/>
    <cellStyle name="Normal 3 3 3 12 14" xfId="22108"/>
    <cellStyle name="Normal 3 3 3 12 14 2" xfId="22109"/>
    <cellStyle name="Normal 3 3 3 12 15" xfId="22110"/>
    <cellStyle name="Normal 3 3 3 12 2" xfId="22111"/>
    <cellStyle name="Normal 3 3 3 12 2 2" xfId="22112"/>
    <cellStyle name="Normal 3 3 3 12 3" xfId="22113"/>
    <cellStyle name="Normal 3 3 3 12 3 2" xfId="22114"/>
    <cellStyle name="Normal 3 3 3 12 4" xfId="22115"/>
    <cellStyle name="Normal 3 3 3 12 4 2" xfId="22116"/>
    <cellStyle name="Normal 3 3 3 12 5" xfId="22117"/>
    <cellStyle name="Normal 3 3 3 12 5 2" xfId="22118"/>
    <cellStyle name="Normal 3 3 3 12 6" xfId="22119"/>
    <cellStyle name="Normal 3 3 3 12 6 2" xfId="22120"/>
    <cellStyle name="Normal 3 3 3 12 7" xfId="22121"/>
    <cellStyle name="Normal 3 3 3 12 7 2" xfId="22122"/>
    <cellStyle name="Normal 3 3 3 12 8" xfId="22123"/>
    <cellStyle name="Normal 3 3 3 12 8 2" xfId="22124"/>
    <cellStyle name="Normal 3 3 3 12 9" xfId="22125"/>
    <cellStyle name="Normal 3 3 3 12 9 2" xfId="22126"/>
    <cellStyle name="Normal 3 3 3 13" xfId="22127"/>
    <cellStyle name="Normal 3 3 3 13 10" xfId="22128"/>
    <cellStyle name="Normal 3 3 3 13 10 2" xfId="22129"/>
    <cellStyle name="Normal 3 3 3 13 11" xfId="22130"/>
    <cellStyle name="Normal 3 3 3 13 11 2" xfId="22131"/>
    <cellStyle name="Normal 3 3 3 13 12" xfId="22132"/>
    <cellStyle name="Normal 3 3 3 13 12 2" xfId="22133"/>
    <cellStyle name="Normal 3 3 3 13 13" xfId="22134"/>
    <cellStyle name="Normal 3 3 3 13 13 2" xfId="22135"/>
    <cellStyle name="Normal 3 3 3 13 14" xfId="22136"/>
    <cellStyle name="Normal 3 3 3 13 14 2" xfId="22137"/>
    <cellStyle name="Normal 3 3 3 13 15" xfId="22138"/>
    <cellStyle name="Normal 3 3 3 13 2" xfId="22139"/>
    <cellStyle name="Normal 3 3 3 13 2 2" xfId="22140"/>
    <cellStyle name="Normal 3 3 3 13 3" xfId="22141"/>
    <cellStyle name="Normal 3 3 3 13 3 2" xfId="22142"/>
    <cellStyle name="Normal 3 3 3 13 4" xfId="22143"/>
    <cellStyle name="Normal 3 3 3 13 4 2" xfId="22144"/>
    <cellStyle name="Normal 3 3 3 13 5" xfId="22145"/>
    <cellStyle name="Normal 3 3 3 13 5 2" xfId="22146"/>
    <cellStyle name="Normal 3 3 3 13 6" xfId="22147"/>
    <cellStyle name="Normal 3 3 3 13 6 2" xfId="22148"/>
    <cellStyle name="Normal 3 3 3 13 7" xfId="22149"/>
    <cellStyle name="Normal 3 3 3 13 7 2" xfId="22150"/>
    <cellStyle name="Normal 3 3 3 13 8" xfId="22151"/>
    <cellStyle name="Normal 3 3 3 13 8 2" xfId="22152"/>
    <cellStyle name="Normal 3 3 3 13 9" xfId="22153"/>
    <cellStyle name="Normal 3 3 3 13 9 2" xfId="22154"/>
    <cellStyle name="Normal 3 3 3 14" xfId="22155"/>
    <cellStyle name="Normal 3 3 3 14 10" xfId="22156"/>
    <cellStyle name="Normal 3 3 3 14 10 2" xfId="22157"/>
    <cellStyle name="Normal 3 3 3 14 11" xfId="22158"/>
    <cellStyle name="Normal 3 3 3 14 11 2" xfId="22159"/>
    <cellStyle name="Normal 3 3 3 14 12" xfId="22160"/>
    <cellStyle name="Normal 3 3 3 14 12 2" xfId="22161"/>
    <cellStyle name="Normal 3 3 3 14 13" xfId="22162"/>
    <cellStyle name="Normal 3 3 3 14 13 2" xfId="22163"/>
    <cellStyle name="Normal 3 3 3 14 14" xfId="22164"/>
    <cellStyle name="Normal 3 3 3 14 14 2" xfId="22165"/>
    <cellStyle name="Normal 3 3 3 14 15" xfId="22166"/>
    <cellStyle name="Normal 3 3 3 14 2" xfId="22167"/>
    <cellStyle name="Normal 3 3 3 14 2 2" xfId="22168"/>
    <cellStyle name="Normal 3 3 3 14 3" xfId="22169"/>
    <cellStyle name="Normal 3 3 3 14 3 2" xfId="22170"/>
    <cellStyle name="Normal 3 3 3 14 4" xfId="22171"/>
    <cellStyle name="Normal 3 3 3 14 4 2" xfId="22172"/>
    <cellStyle name="Normal 3 3 3 14 5" xfId="22173"/>
    <cellStyle name="Normal 3 3 3 14 5 2" xfId="22174"/>
    <cellStyle name="Normal 3 3 3 14 6" xfId="22175"/>
    <cellStyle name="Normal 3 3 3 14 6 2" xfId="22176"/>
    <cellStyle name="Normal 3 3 3 14 7" xfId="22177"/>
    <cellStyle name="Normal 3 3 3 14 7 2" xfId="22178"/>
    <cellStyle name="Normal 3 3 3 14 8" xfId="22179"/>
    <cellStyle name="Normal 3 3 3 14 8 2" xfId="22180"/>
    <cellStyle name="Normal 3 3 3 14 9" xfId="22181"/>
    <cellStyle name="Normal 3 3 3 14 9 2" xfId="22182"/>
    <cellStyle name="Normal 3 3 3 15" xfId="22183"/>
    <cellStyle name="Normal 3 3 3 15 2" xfId="22184"/>
    <cellStyle name="Normal 3 3 3 16" xfId="22185"/>
    <cellStyle name="Normal 3 3 3 16 2" xfId="22186"/>
    <cellStyle name="Normal 3 3 3 17" xfId="22187"/>
    <cellStyle name="Normal 3 3 3 17 2" xfId="22188"/>
    <cellStyle name="Normal 3 3 3 18" xfId="22189"/>
    <cellStyle name="Normal 3 3 3 18 2" xfId="22190"/>
    <cellStyle name="Normal 3 3 3 19" xfId="22191"/>
    <cellStyle name="Normal 3 3 3 19 2" xfId="22192"/>
    <cellStyle name="Normal 3 3 3 2" xfId="22193"/>
    <cellStyle name="Normal 3 3 3 20" xfId="22194"/>
    <cellStyle name="Normal 3 3 3 20 2" xfId="22195"/>
    <cellStyle name="Normal 3 3 3 21" xfId="22196"/>
    <cellStyle name="Normal 3 3 3 21 2" xfId="22197"/>
    <cellStyle name="Normal 3 3 3 22" xfId="22198"/>
    <cellStyle name="Normal 3 3 3 22 2" xfId="22199"/>
    <cellStyle name="Normal 3 3 3 23" xfId="22200"/>
    <cellStyle name="Normal 3 3 3 23 2" xfId="22201"/>
    <cellStyle name="Normal 3 3 3 24" xfId="22202"/>
    <cellStyle name="Normal 3 3 3 24 2" xfId="22203"/>
    <cellStyle name="Normal 3 3 3 25" xfId="22204"/>
    <cellStyle name="Normal 3 3 3 25 2" xfId="22205"/>
    <cellStyle name="Normal 3 3 3 26" xfId="22206"/>
    <cellStyle name="Normal 3 3 3 26 2" xfId="22207"/>
    <cellStyle name="Normal 3 3 3 27" xfId="22208"/>
    <cellStyle name="Normal 3 3 3 27 2" xfId="22209"/>
    <cellStyle name="Normal 3 3 3 28" xfId="22210"/>
    <cellStyle name="Normal 3 3 3 29" xfId="22211"/>
    <cellStyle name="Normal 3 3 3 3" xfId="22212"/>
    <cellStyle name="Normal 3 3 3 4" xfId="22213"/>
    <cellStyle name="Normal 3 3 3 5" xfId="22214"/>
    <cellStyle name="Normal 3 3 3 6" xfId="22215"/>
    <cellStyle name="Normal 3 3 3 6 10" xfId="22216"/>
    <cellStyle name="Normal 3 3 3 6 10 2" xfId="22217"/>
    <cellStyle name="Normal 3 3 3 6 11" xfId="22218"/>
    <cellStyle name="Normal 3 3 3 6 11 2" xfId="22219"/>
    <cellStyle name="Normal 3 3 3 6 12" xfId="22220"/>
    <cellStyle name="Normal 3 3 3 6 12 2" xfId="22221"/>
    <cellStyle name="Normal 3 3 3 6 13" xfId="22222"/>
    <cellStyle name="Normal 3 3 3 6 13 2" xfId="22223"/>
    <cellStyle name="Normal 3 3 3 6 14" xfId="22224"/>
    <cellStyle name="Normal 3 3 3 6 14 2" xfId="22225"/>
    <cellStyle name="Normal 3 3 3 6 15" xfId="22226"/>
    <cellStyle name="Normal 3 3 3 6 15 2" xfId="22227"/>
    <cellStyle name="Normal 3 3 3 6 16" xfId="22228"/>
    <cellStyle name="Normal 3 3 3 6 2" xfId="22229"/>
    <cellStyle name="Normal 3 3 3 6 2 10" xfId="22230"/>
    <cellStyle name="Normal 3 3 3 6 2 10 2" xfId="22231"/>
    <cellStyle name="Normal 3 3 3 6 2 11" xfId="22232"/>
    <cellStyle name="Normal 3 3 3 6 2 11 2" xfId="22233"/>
    <cellStyle name="Normal 3 3 3 6 2 12" xfId="22234"/>
    <cellStyle name="Normal 3 3 3 6 2 12 2" xfId="22235"/>
    <cellStyle name="Normal 3 3 3 6 2 13" xfId="22236"/>
    <cellStyle name="Normal 3 3 3 6 2 13 2" xfId="22237"/>
    <cellStyle name="Normal 3 3 3 6 2 14" xfId="22238"/>
    <cellStyle name="Normal 3 3 3 6 2 14 2" xfId="22239"/>
    <cellStyle name="Normal 3 3 3 6 2 15" xfId="22240"/>
    <cellStyle name="Normal 3 3 3 6 2 2" xfId="22241"/>
    <cellStyle name="Normal 3 3 3 6 2 2 2" xfId="22242"/>
    <cellStyle name="Normal 3 3 3 6 2 3" xfId="22243"/>
    <cellStyle name="Normal 3 3 3 6 2 3 2" xfId="22244"/>
    <cellStyle name="Normal 3 3 3 6 2 4" xfId="22245"/>
    <cellStyle name="Normal 3 3 3 6 2 4 2" xfId="22246"/>
    <cellStyle name="Normal 3 3 3 6 2 5" xfId="22247"/>
    <cellStyle name="Normal 3 3 3 6 2 5 2" xfId="22248"/>
    <cellStyle name="Normal 3 3 3 6 2 6" xfId="22249"/>
    <cellStyle name="Normal 3 3 3 6 2 6 2" xfId="22250"/>
    <cellStyle name="Normal 3 3 3 6 2 7" xfId="22251"/>
    <cellStyle name="Normal 3 3 3 6 2 7 2" xfId="22252"/>
    <cellStyle name="Normal 3 3 3 6 2 8" xfId="22253"/>
    <cellStyle name="Normal 3 3 3 6 2 8 2" xfId="22254"/>
    <cellStyle name="Normal 3 3 3 6 2 9" xfId="22255"/>
    <cellStyle name="Normal 3 3 3 6 2 9 2" xfId="22256"/>
    <cellStyle name="Normal 3 3 3 6 3" xfId="22257"/>
    <cellStyle name="Normal 3 3 3 6 3 2" xfId="22258"/>
    <cellStyle name="Normal 3 3 3 6 4" xfId="22259"/>
    <cellStyle name="Normal 3 3 3 6 4 2" xfId="22260"/>
    <cellStyle name="Normal 3 3 3 6 5" xfId="22261"/>
    <cellStyle name="Normal 3 3 3 6 5 2" xfId="22262"/>
    <cellStyle name="Normal 3 3 3 6 6" xfId="22263"/>
    <cellStyle name="Normal 3 3 3 6 6 2" xfId="22264"/>
    <cellStyle name="Normal 3 3 3 6 7" xfId="22265"/>
    <cellStyle name="Normal 3 3 3 6 7 2" xfId="22266"/>
    <cellStyle name="Normal 3 3 3 6 8" xfId="22267"/>
    <cellStyle name="Normal 3 3 3 6 8 2" xfId="22268"/>
    <cellStyle name="Normal 3 3 3 6 9" xfId="22269"/>
    <cellStyle name="Normal 3 3 3 6 9 2" xfId="22270"/>
    <cellStyle name="Normal 3 3 3 7" xfId="22271"/>
    <cellStyle name="Normal 3 3 3 7 10" xfId="22272"/>
    <cellStyle name="Normal 3 3 3 7 10 2" xfId="22273"/>
    <cellStyle name="Normal 3 3 3 7 11" xfId="22274"/>
    <cellStyle name="Normal 3 3 3 7 11 2" xfId="22275"/>
    <cellStyle name="Normal 3 3 3 7 12" xfId="22276"/>
    <cellStyle name="Normal 3 3 3 7 12 2" xfId="22277"/>
    <cellStyle name="Normal 3 3 3 7 13" xfId="22278"/>
    <cellStyle name="Normal 3 3 3 7 13 2" xfId="22279"/>
    <cellStyle name="Normal 3 3 3 7 14" xfId="22280"/>
    <cellStyle name="Normal 3 3 3 7 14 2" xfId="22281"/>
    <cellStyle name="Normal 3 3 3 7 15" xfId="22282"/>
    <cellStyle name="Normal 3 3 3 7 15 2" xfId="22283"/>
    <cellStyle name="Normal 3 3 3 7 16" xfId="22284"/>
    <cellStyle name="Normal 3 3 3 7 2" xfId="22285"/>
    <cellStyle name="Normal 3 3 3 7 2 10" xfId="22286"/>
    <cellStyle name="Normal 3 3 3 7 2 10 2" xfId="22287"/>
    <cellStyle name="Normal 3 3 3 7 2 11" xfId="22288"/>
    <cellStyle name="Normal 3 3 3 7 2 11 2" xfId="22289"/>
    <cellStyle name="Normal 3 3 3 7 2 12" xfId="22290"/>
    <cellStyle name="Normal 3 3 3 7 2 12 2" xfId="22291"/>
    <cellStyle name="Normal 3 3 3 7 2 13" xfId="22292"/>
    <cellStyle name="Normal 3 3 3 7 2 13 2" xfId="22293"/>
    <cellStyle name="Normal 3 3 3 7 2 14" xfId="22294"/>
    <cellStyle name="Normal 3 3 3 7 2 14 2" xfId="22295"/>
    <cellStyle name="Normal 3 3 3 7 2 15" xfId="22296"/>
    <cellStyle name="Normal 3 3 3 7 2 2" xfId="22297"/>
    <cellStyle name="Normal 3 3 3 7 2 2 2" xfId="22298"/>
    <cellStyle name="Normal 3 3 3 7 2 3" xfId="22299"/>
    <cellStyle name="Normal 3 3 3 7 2 3 2" xfId="22300"/>
    <cellStyle name="Normal 3 3 3 7 2 4" xfId="22301"/>
    <cellStyle name="Normal 3 3 3 7 2 4 2" xfId="22302"/>
    <cellStyle name="Normal 3 3 3 7 2 5" xfId="22303"/>
    <cellStyle name="Normal 3 3 3 7 2 5 2" xfId="22304"/>
    <cellStyle name="Normal 3 3 3 7 2 6" xfId="22305"/>
    <cellStyle name="Normal 3 3 3 7 2 6 2" xfId="22306"/>
    <cellStyle name="Normal 3 3 3 7 2 7" xfId="22307"/>
    <cellStyle name="Normal 3 3 3 7 2 7 2" xfId="22308"/>
    <cellStyle name="Normal 3 3 3 7 2 8" xfId="22309"/>
    <cellStyle name="Normal 3 3 3 7 2 8 2" xfId="22310"/>
    <cellStyle name="Normal 3 3 3 7 2 9" xfId="22311"/>
    <cellStyle name="Normal 3 3 3 7 2 9 2" xfId="22312"/>
    <cellStyle name="Normal 3 3 3 7 3" xfId="22313"/>
    <cellStyle name="Normal 3 3 3 7 3 2" xfId="22314"/>
    <cellStyle name="Normal 3 3 3 7 4" xfId="22315"/>
    <cellStyle name="Normal 3 3 3 7 4 2" xfId="22316"/>
    <cellStyle name="Normal 3 3 3 7 5" xfId="22317"/>
    <cellStyle name="Normal 3 3 3 7 5 2" xfId="22318"/>
    <cellStyle name="Normal 3 3 3 7 6" xfId="22319"/>
    <cellStyle name="Normal 3 3 3 7 6 2" xfId="22320"/>
    <cellStyle name="Normal 3 3 3 7 7" xfId="22321"/>
    <cellStyle name="Normal 3 3 3 7 7 2" xfId="22322"/>
    <cellStyle name="Normal 3 3 3 7 8" xfId="22323"/>
    <cellStyle name="Normal 3 3 3 7 8 2" xfId="22324"/>
    <cellStyle name="Normal 3 3 3 7 9" xfId="22325"/>
    <cellStyle name="Normal 3 3 3 7 9 2" xfId="22326"/>
    <cellStyle name="Normal 3 3 3 8" xfId="22327"/>
    <cellStyle name="Normal 3 3 3 8 10" xfId="22328"/>
    <cellStyle name="Normal 3 3 3 8 10 2" xfId="22329"/>
    <cellStyle name="Normal 3 3 3 8 11" xfId="22330"/>
    <cellStyle name="Normal 3 3 3 8 11 2" xfId="22331"/>
    <cellStyle name="Normal 3 3 3 8 12" xfId="22332"/>
    <cellStyle name="Normal 3 3 3 8 12 2" xfId="22333"/>
    <cellStyle name="Normal 3 3 3 8 13" xfId="22334"/>
    <cellStyle name="Normal 3 3 3 8 13 2" xfId="22335"/>
    <cellStyle name="Normal 3 3 3 8 14" xfId="22336"/>
    <cellStyle name="Normal 3 3 3 8 14 2" xfId="22337"/>
    <cellStyle name="Normal 3 3 3 8 15" xfId="22338"/>
    <cellStyle name="Normal 3 3 3 8 15 2" xfId="22339"/>
    <cellStyle name="Normal 3 3 3 8 16" xfId="22340"/>
    <cellStyle name="Normal 3 3 3 8 2" xfId="22341"/>
    <cellStyle name="Normal 3 3 3 8 2 10" xfId="22342"/>
    <cellStyle name="Normal 3 3 3 8 2 10 2" xfId="22343"/>
    <cellStyle name="Normal 3 3 3 8 2 11" xfId="22344"/>
    <cellStyle name="Normal 3 3 3 8 2 11 2" xfId="22345"/>
    <cellStyle name="Normal 3 3 3 8 2 12" xfId="22346"/>
    <cellStyle name="Normal 3 3 3 8 2 12 2" xfId="22347"/>
    <cellStyle name="Normal 3 3 3 8 2 13" xfId="22348"/>
    <cellStyle name="Normal 3 3 3 8 2 13 2" xfId="22349"/>
    <cellStyle name="Normal 3 3 3 8 2 14" xfId="22350"/>
    <cellStyle name="Normal 3 3 3 8 2 14 2" xfId="22351"/>
    <cellStyle name="Normal 3 3 3 8 2 15" xfId="22352"/>
    <cellStyle name="Normal 3 3 3 8 2 2" xfId="22353"/>
    <cellStyle name="Normal 3 3 3 8 2 2 2" xfId="22354"/>
    <cellStyle name="Normal 3 3 3 8 2 3" xfId="22355"/>
    <cellStyle name="Normal 3 3 3 8 2 3 2" xfId="22356"/>
    <cellStyle name="Normal 3 3 3 8 2 4" xfId="22357"/>
    <cellStyle name="Normal 3 3 3 8 2 4 2" xfId="22358"/>
    <cellStyle name="Normal 3 3 3 8 2 5" xfId="22359"/>
    <cellStyle name="Normal 3 3 3 8 2 5 2" xfId="22360"/>
    <cellStyle name="Normal 3 3 3 8 2 6" xfId="22361"/>
    <cellStyle name="Normal 3 3 3 8 2 6 2" xfId="22362"/>
    <cellStyle name="Normal 3 3 3 8 2 7" xfId="22363"/>
    <cellStyle name="Normal 3 3 3 8 2 7 2" xfId="22364"/>
    <cellStyle name="Normal 3 3 3 8 2 8" xfId="22365"/>
    <cellStyle name="Normal 3 3 3 8 2 8 2" xfId="22366"/>
    <cellStyle name="Normal 3 3 3 8 2 9" xfId="22367"/>
    <cellStyle name="Normal 3 3 3 8 2 9 2" xfId="22368"/>
    <cellStyle name="Normal 3 3 3 8 3" xfId="22369"/>
    <cellStyle name="Normal 3 3 3 8 3 2" xfId="22370"/>
    <cellStyle name="Normal 3 3 3 8 4" xfId="22371"/>
    <cellStyle name="Normal 3 3 3 8 4 2" xfId="22372"/>
    <cellStyle name="Normal 3 3 3 8 5" xfId="22373"/>
    <cellStyle name="Normal 3 3 3 8 5 2" xfId="22374"/>
    <cellStyle name="Normal 3 3 3 8 6" xfId="22375"/>
    <cellStyle name="Normal 3 3 3 8 6 2" xfId="22376"/>
    <cellStyle name="Normal 3 3 3 8 7" xfId="22377"/>
    <cellStyle name="Normal 3 3 3 8 7 2" xfId="22378"/>
    <cellStyle name="Normal 3 3 3 8 8" xfId="22379"/>
    <cellStyle name="Normal 3 3 3 8 8 2" xfId="22380"/>
    <cellStyle name="Normal 3 3 3 8 9" xfId="22381"/>
    <cellStyle name="Normal 3 3 3 8 9 2" xfId="22382"/>
    <cellStyle name="Normal 3 3 3 9" xfId="22383"/>
    <cellStyle name="Normal 3 3 3 9 10" xfId="22384"/>
    <cellStyle name="Normal 3 3 3 9 10 2" xfId="22385"/>
    <cellStyle name="Normal 3 3 3 9 11" xfId="22386"/>
    <cellStyle name="Normal 3 3 3 9 11 2" xfId="22387"/>
    <cellStyle name="Normal 3 3 3 9 12" xfId="22388"/>
    <cellStyle name="Normal 3 3 3 9 12 2" xfId="22389"/>
    <cellStyle name="Normal 3 3 3 9 13" xfId="22390"/>
    <cellStyle name="Normal 3 3 3 9 13 2" xfId="22391"/>
    <cellStyle name="Normal 3 3 3 9 14" xfId="22392"/>
    <cellStyle name="Normal 3 3 3 9 14 2" xfId="22393"/>
    <cellStyle name="Normal 3 3 3 9 15" xfId="22394"/>
    <cellStyle name="Normal 3 3 3 9 2" xfId="22395"/>
    <cellStyle name="Normal 3 3 3 9 2 2" xfId="22396"/>
    <cellStyle name="Normal 3 3 3 9 3" xfId="22397"/>
    <cellStyle name="Normal 3 3 3 9 3 2" xfId="22398"/>
    <cellStyle name="Normal 3 3 3 9 4" xfId="22399"/>
    <cellStyle name="Normal 3 3 3 9 4 2" xfId="22400"/>
    <cellStyle name="Normal 3 3 3 9 5" xfId="22401"/>
    <cellStyle name="Normal 3 3 3 9 5 2" xfId="22402"/>
    <cellStyle name="Normal 3 3 3 9 6" xfId="22403"/>
    <cellStyle name="Normal 3 3 3 9 6 2" xfId="22404"/>
    <cellStyle name="Normal 3 3 3 9 7" xfId="22405"/>
    <cellStyle name="Normal 3 3 3 9 7 2" xfId="22406"/>
    <cellStyle name="Normal 3 3 3 9 8" xfId="22407"/>
    <cellStyle name="Normal 3 3 3 9 8 2" xfId="22408"/>
    <cellStyle name="Normal 3 3 3 9 9" xfId="22409"/>
    <cellStyle name="Normal 3 3 3 9 9 2" xfId="22410"/>
    <cellStyle name="Normal 3 3 30" xfId="22411"/>
    <cellStyle name="Normal 3 3 30 10" xfId="22412"/>
    <cellStyle name="Normal 3 3 30 10 2" xfId="22413"/>
    <cellStyle name="Normal 3 3 30 11" xfId="22414"/>
    <cellStyle name="Normal 3 3 30 11 2" xfId="22415"/>
    <cellStyle name="Normal 3 3 30 12" xfId="22416"/>
    <cellStyle name="Normal 3 3 30 12 2" xfId="22417"/>
    <cellStyle name="Normal 3 3 30 13" xfId="22418"/>
    <cellStyle name="Normal 3 3 30 13 2" xfId="22419"/>
    <cellStyle name="Normal 3 3 30 14" xfId="22420"/>
    <cellStyle name="Normal 3 3 30 14 2" xfId="22421"/>
    <cellStyle name="Normal 3 3 30 15" xfId="22422"/>
    <cellStyle name="Normal 3 3 30 2" xfId="22423"/>
    <cellStyle name="Normal 3 3 30 2 2" xfId="22424"/>
    <cellStyle name="Normal 3 3 30 3" xfId="22425"/>
    <cellStyle name="Normal 3 3 30 3 2" xfId="22426"/>
    <cellStyle name="Normal 3 3 30 4" xfId="22427"/>
    <cellStyle name="Normal 3 3 30 4 2" xfId="22428"/>
    <cellStyle name="Normal 3 3 30 5" xfId="22429"/>
    <cellStyle name="Normal 3 3 30 5 2" xfId="22430"/>
    <cellStyle name="Normal 3 3 30 6" xfId="22431"/>
    <cellStyle name="Normal 3 3 30 6 2" xfId="22432"/>
    <cellStyle name="Normal 3 3 30 7" xfId="22433"/>
    <cellStyle name="Normal 3 3 30 7 2" xfId="22434"/>
    <cellStyle name="Normal 3 3 30 8" xfId="22435"/>
    <cellStyle name="Normal 3 3 30 8 2" xfId="22436"/>
    <cellStyle name="Normal 3 3 30 9" xfId="22437"/>
    <cellStyle name="Normal 3 3 30 9 2" xfId="22438"/>
    <cellStyle name="Normal 3 3 31" xfId="22439"/>
    <cellStyle name="Normal 3 3 31 10" xfId="22440"/>
    <cellStyle name="Normal 3 3 31 10 2" xfId="22441"/>
    <cellStyle name="Normal 3 3 31 11" xfId="22442"/>
    <cellStyle name="Normal 3 3 31 11 2" xfId="22443"/>
    <cellStyle name="Normal 3 3 31 12" xfId="22444"/>
    <cellStyle name="Normal 3 3 31 12 2" xfId="22445"/>
    <cellStyle name="Normal 3 3 31 13" xfId="22446"/>
    <cellStyle name="Normal 3 3 31 13 2" xfId="22447"/>
    <cellStyle name="Normal 3 3 31 14" xfId="22448"/>
    <cellStyle name="Normal 3 3 31 14 2" xfId="22449"/>
    <cellStyle name="Normal 3 3 31 15" xfId="22450"/>
    <cellStyle name="Normal 3 3 31 2" xfId="22451"/>
    <cellStyle name="Normal 3 3 31 2 2" xfId="22452"/>
    <cellStyle name="Normal 3 3 31 3" xfId="22453"/>
    <cellStyle name="Normal 3 3 31 3 2" xfId="22454"/>
    <cellStyle name="Normal 3 3 31 4" xfId="22455"/>
    <cellStyle name="Normal 3 3 31 4 2" xfId="22456"/>
    <cellStyle name="Normal 3 3 31 5" xfId="22457"/>
    <cellStyle name="Normal 3 3 31 5 2" xfId="22458"/>
    <cellStyle name="Normal 3 3 31 6" xfId="22459"/>
    <cellStyle name="Normal 3 3 31 6 2" xfId="22460"/>
    <cellStyle name="Normal 3 3 31 7" xfId="22461"/>
    <cellStyle name="Normal 3 3 31 7 2" xfId="22462"/>
    <cellStyle name="Normal 3 3 31 8" xfId="22463"/>
    <cellStyle name="Normal 3 3 31 8 2" xfId="22464"/>
    <cellStyle name="Normal 3 3 31 9" xfId="22465"/>
    <cellStyle name="Normal 3 3 31 9 2" xfId="22466"/>
    <cellStyle name="Normal 3 3 32" xfId="22467"/>
    <cellStyle name="Normal 3 3 4" xfId="22468"/>
    <cellStyle name="Normal 3 3 4 10" xfId="22469"/>
    <cellStyle name="Normal 3 3 4 10 10" xfId="22470"/>
    <cellStyle name="Normal 3 3 4 10 10 2" xfId="22471"/>
    <cellStyle name="Normal 3 3 4 10 11" xfId="22472"/>
    <cellStyle name="Normal 3 3 4 10 11 2" xfId="22473"/>
    <cellStyle name="Normal 3 3 4 10 12" xfId="22474"/>
    <cellStyle name="Normal 3 3 4 10 12 2" xfId="22475"/>
    <cellStyle name="Normal 3 3 4 10 13" xfId="22476"/>
    <cellStyle name="Normal 3 3 4 10 13 2" xfId="22477"/>
    <cellStyle name="Normal 3 3 4 10 14" xfId="22478"/>
    <cellStyle name="Normal 3 3 4 10 14 2" xfId="22479"/>
    <cellStyle name="Normal 3 3 4 10 15" xfId="22480"/>
    <cellStyle name="Normal 3 3 4 10 2" xfId="22481"/>
    <cellStyle name="Normal 3 3 4 10 2 2" xfId="22482"/>
    <cellStyle name="Normal 3 3 4 10 3" xfId="22483"/>
    <cellStyle name="Normal 3 3 4 10 3 2" xfId="22484"/>
    <cellStyle name="Normal 3 3 4 10 4" xfId="22485"/>
    <cellStyle name="Normal 3 3 4 10 4 2" xfId="22486"/>
    <cellStyle name="Normal 3 3 4 10 5" xfId="22487"/>
    <cellStyle name="Normal 3 3 4 10 5 2" xfId="22488"/>
    <cellStyle name="Normal 3 3 4 10 6" xfId="22489"/>
    <cellStyle name="Normal 3 3 4 10 6 2" xfId="22490"/>
    <cellStyle name="Normal 3 3 4 10 7" xfId="22491"/>
    <cellStyle name="Normal 3 3 4 10 7 2" xfId="22492"/>
    <cellStyle name="Normal 3 3 4 10 8" xfId="22493"/>
    <cellStyle name="Normal 3 3 4 10 8 2" xfId="22494"/>
    <cellStyle name="Normal 3 3 4 10 9" xfId="22495"/>
    <cellStyle name="Normal 3 3 4 10 9 2" xfId="22496"/>
    <cellStyle name="Normal 3 3 4 11" xfId="22497"/>
    <cellStyle name="Normal 3 3 4 11 10" xfId="22498"/>
    <cellStyle name="Normal 3 3 4 11 10 2" xfId="22499"/>
    <cellStyle name="Normal 3 3 4 11 11" xfId="22500"/>
    <cellStyle name="Normal 3 3 4 11 11 2" xfId="22501"/>
    <cellStyle name="Normal 3 3 4 11 12" xfId="22502"/>
    <cellStyle name="Normal 3 3 4 11 12 2" xfId="22503"/>
    <cellStyle name="Normal 3 3 4 11 13" xfId="22504"/>
    <cellStyle name="Normal 3 3 4 11 13 2" xfId="22505"/>
    <cellStyle name="Normal 3 3 4 11 14" xfId="22506"/>
    <cellStyle name="Normal 3 3 4 11 14 2" xfId="22507"/>
    <cellStyle name="Normal 3 3 4 11 15" xfId="22508"/>
    <cellStyle name="Normal 3 3 4 11 2" xfId="22509"/>
    <cellStyle name="Normal 3 3 4 11 2 2" xfId="22510"/>
    <cellStyle name="Normal 3 3 4 11 3" xfId="22511"/>
    <cellStyle name="Normal 3 3 4 11 3 2" xfId="22512"/>
    <cellStyle name="Normal 3 3 4 11 4" xfId="22513"/>
    <cellStyle name="Normal 3 3 4 11 4 2" xfId="22514"/>
    <cellStyle name="Normal 3 3 4 11 5" xfId="22515"/>
    <cellStyle name="Normal 3 3 4 11 5 2" xfId="22516"/>
    <cellStyle name="Normal 3 3 4 11 6" xfId="22517"/>
    <cellStyle name="Normal 3 3 4 11 6 2" xfId="22518"/>
    <cellStyle name="Normal 3 3 4 11 7" xfId="22519"/>
    <cellStyle name="Normal 3 3 4 11 7 2" xfId="22520"/>
    <cellStyle name="Normal 3 3 4 11 8" xfId="22521"/>
    <cellStyle name="Normal 3 3 4 11 8 2" xfId="22522"/>
    <cellStyle name="Normal 3 3 4 11 9" xfId="22523"/>
    <cellStyle name="Normal 3 3 4 11 9 2" xfId="22524"/>
    <cellStyle name="Normal 3 3 4 12" xfId="22525"/>
    <cellStyle name="Normal 3 3 4 12 10" xfId="22526"/>
    <cellStyle name="Normal 3 3 4 12 10 2" xfId="22527"/>
    <cellStyle name="Normal 3 3 4 12 11" xfId="22528"/>
    <cellStyle name="Normal 3 3 4 12 11 2" xfId="22529"/>
    <cellStyle name="Normal 3 3 4 12 12" xfId="22530"/>
    <cellStyle name="Normal 3 3 4 12 12 2" xfId="22531"/>
    <cellStyle name="Normal 3 3 4 12 13" xfId="22532"/>
    <cellStyle name="Normal 3 3 4 12 13 2" xfId="22533"/>
    <cellStyle name="Normal 3 3 4 12 14" xfId="22534"/>
    <cellStyle name="Normal 3 3 4 12 14 2" xfId="22535"/>
    <cellStyle name="Normal 3 3 4 12 15" xfId="22536"/>
    <cellStyle name="Normal 3 3 4 12 2" xfId="22537"/>
    <cellStyle name="Normal 3 3 4 12 2 2" xfId="22538"/>
    <cellStyle name="Normal 3 3 4 12 3" xfId="22539"/>
    <cellStyle name="Normal 3 3 4 12 3 2" xfId="22540"/>
    <cellStyle name="Normal 3 3 4 12 4" xfId="22541"/>
    <cellStyle name="Normal 3 3 4 12 4 2" xfId="22542"/>
    <cellStyle name="Normal 3 3 4 12 5" xfId="22543"/>
    <cellStyle name="Normal 3 3 4 12 5 2" xfId="22544"/>
    <cellStyle name="Normal 3 3 4 12 6" xfId="22545"/>
    <cellStyle name="Normal 3 3 4 12 6 2" xfId="22546"/>
    <cellStyle name="Normal 3 3 4 12 7" xfId="22547"/>
    <cellStyle name="Normal 3 3 4 12 7 2" xfId="22548"/>
    <cellStyle name="Normal 3 3 4 12 8" xfId="22549"/>
    <cellStyle name="Normal 3 3 4 12 8 2" xfId="22550"/>
    <cellStyle name="Normal 3 3 4 12 9" xfId="22551"/>
    <cellStyle name="Normal 3 3 4 12 9 2" xfId="22552"/>
    <cellStyle name="Normal 3 3 4 13" xfId="22553"/>
    <cellStyle name="Normal 3 3 4 13 10" xfId="22554"/>
    <cellStyle name="Normal 3 3 4 13 10 2" xfId="22555"/>
    <cellStyle name="Normal 3 3 4 13 11" xfId="22556"/>
    <cellStyle name="Normal 3 3 4 13 11 2" xfId="22557"/>
    <cellStyle name="Normal 3 3 4 13 12" xfId="22558"/>
    <cellStyle name="Normal 3 3 4 13 12 2" xfId="22559"/>
    <cellStyle name="Normal 3 3 4 13 13" xfId="22560"/>
    <cellStyle name="Normal 3 3 4 13 13 2" xfId="22561"/>
    <cellStyle name="Normal 3 3 4 13 14" xfId="22562"/>
    <cellStyle name="Normal 3 3 4 13 14 2" xfId="22563"/>
    <cellStyle name="Normal 3 3 4 13 15" xfId="22564"/>
    <cellStyle name="Normal 3 3 4 13 2" xfId="22565"/>
    <cellStyle name="Normal 3 3 4 13 2 2" xfId="22566"/>
    <cellStyle name="Normal 3 3 4 13 3" xfId="22567"/>
    <cellStyle name="Normal 3 3 4 13 3 2" xfId="22568"/>
    <cellStyle name="Normal 3 3 4 13 4" xfId="22569"/>
    <cellStyle name="Normal 3 3 4 13 4 2" xfId="22570"/>
    <cellStyle name="Normal 3 3 4 13 5" xfId="22571"/>
    <cellStyle name="Normal 3 3 4 13 5 2" xfId="22572"/>
    <cellStyle name="Normal 3 3 4 13 6" xfId="22573"/>
    <cellStyle name="Normal 3 3 4 13 6 2" xfId="22574"/>
    <cellStyle name="Normal 3 3 4 13 7" xfId="22575"/>
    <cellStyle name="Normal 3 3 4 13 7 2" xfId="22576"/>
    <cellStyle name="Normal 3 3 4 13 8" xfId="22577"/>
    <cellStyle name="Normal 3 3 4 13 8 2" xfId="22578"/>
    <cellStyle name="Normal 3 3 4 13 9" xfId="22579"/>
    <cellStyle name="Normal 3 3 4 13 9 2" xfId="22580"/>
    <cellStyle name="Normal 3 3 4 14" xfId="22581"/>
    <cellStyle name="Normal 3 3 4 14 10" xfId="22582"/>
    <cellStyle name="Normal 3 3 4 14 10 2" xfId="22583"/>
    <cellStyle name="Normal 3 3 4 14 11" xfId="22584"/>
    <cellStyle name="Normal 3 3 4 14 11 2" xfId="22585"/>
    <cellStyle name="Normal 3 3 4 14 12" xfId="22586"/>
    <cellStyle name="Normal 3 3 4 14 12 2" xfId="22587"/>
    <cellStyle name="Normal 3 3 4 14 13" xfId="22588"/>
    <cellStyle name="Normal 3 3 4 14 13 2" xfId="22589"/>
    <cellStyle name="Normal 3 3 4 14 14" xfId="22590"/>
    <cellStyle name="Normal 3 3 4 14 14 2" xfId="22591"/>
    <cellStyle name="Normal 3 3 4 14 15" xfId="22592"/>
    <cellStyle name="Normal 3 3 4 14 2" xfId="22593"/>
    <cellStyle name="Normal 3 3 4 14 2 2" xfId="22594"/>
    <cellStyle name="Normal 3 3 4 14 3" xfId="22595"/>
    <cellStyle name="Normal 3 3 4 14 3 2" xfId="22596"/>
    <cellStyle name="Normal 3 3 4 14 4" xfId="22597"/>
    <cellStyle name="Normal 3 3 4 14 4 2" xfId="22598"/>
    <cellStyle name="Normal 3 3 4 14 5" xfId="22599"/>
    <cellStyle name="Normal 3 3 4 14 5 2" xfId="22600"/>
    <cellStyle name="Normal 3 3 4 14 6" xfId="22601"/>
    <cellStyle name="Normal 3 3 4 14 6 2" xfId="22602"/>
    <cellStyle name="Normal 3 3 4 14 7" xfId="22603"/>
    <cellStyle name="Normal 3 3 4 14 7 2" xfId="22604"/>
    <cellStyle name="Normal 3 3 4 14 8" xfId="22605"/>
    <cellStyle name="Normal 3 3 4 14 8 2" xfId="22606"/>
    <cellStyle name="Normal 3 3 4 14 9" xfId="22607"/>
    <cellStyle name="Normal 3 3 4 14 9 2" xfId="22608"/>
    <cellStyle name="Normal 3 3 4 15" xfId="22609"/>
    <cellStyle name="Normal 3 3 4 15 2" xfId="22610"/>
    <cellStyle name="Normal 3 3 4 16" xfId="22611"/>
    <cellStyle name="Normal 3 3 4 16 2" xfId="22612"/>
    <cellStyle name="Normal 3 3 4 17" xfId="22613"/>
    <cellStyle name="Normal 3 3 4 17 2" xfId="22614"/>
    <cellStyle name="Normal 3 3 4 18" xfId="22615"/>
    <cellStyle name="Normal 3 3 4 18 2" xfId="22616"/>
    <cellStyle name="Normal 3 3 4 19" xfId="22617"/>
    <cellStyle name="Normal 3 3 4 19 2" xfId="22618"/>
    <cellStyle name="Normal 3 3 4 2" xfId="22619"/>
    <cellStyle name="Normal 3 3 4 20" xfId="22620"/>
    <cellStyle name="Normal 3 3 4 20 2" xfId="22621"/>
    <cellStyle name="Normal 3 3 4 21" xfId="22622"/>
    <cellStyle name="Normal 3 3 4 21 2" xfId="22623"/>
    <cellStyle name="Normal 3 3 4 22" xfId="22624"/>
    <cellStyle name="Normal 3 3 4 22 2" xfId="22625"/>
    <cellStyle name="Normal 3 3 4 23" xfId="22626"/>
    <cellStyle name="Normal 3 3 4 23 2" xfId="22627"/>
    <cellStyle name="Normal 3 3 4 24" xfId="22628"/>
    <cellStyle name="Normal 3 3 4 24 2" xfId="22629"/>
    <cellStyle name="Normal 3 3 4 25" xfId="22630"/>
    <cellStyle name="Normal 3 3 4 25 2" xfId="22631"/>
    <cellStyle name="Normal 3 3 4 26" xfId="22632"/>
    <cellStyle name="Normal 3 3 4 26 2" xfId="22633"/>
    <cellStyle name="Normal 3 3 4 27" xfId="22634"/>
    <cellStyle name="Normal 3 3 4 27 2" xfId="22635"/>
    <cellStyle name="Normal 3 3 4 28" xfId="22636"/>
    <cellStyle name="Normal 3 3 4 3" xfId="22637"/>
    <cellStyle name="Normal 3 3 4 4" xfId="22638"/>
    <cellStyle name="Normal 3 3 4 5" xfId="22639"/>
    <cellStyle name="Normal 3 3 4 6" xfId="22640"/>
    <cellStyle name="Normal 3 3 4 6 10" xfId="22641"/>
    <cellStyle name="Normal 3 3 4 6 10 2" xfId="22642"/>
    <cellStyle name="Normal 3 3 4 6 11" xfId="22643"/>
    <cellStyle name="Normal 3 3 4 6 11 2" xfId="22644"/>
    <cellStyle name="Normal 3 3 4 6 12" xfId="22645"/>
    <cellStyle name="Normal 3 3 4 6 12 2" xfId="22646"/>
    <cellStyle name="Normal 3 3 4 6 13" xfId="22647"/>
    <cellStyle name="Normal 3 3 4 6 13 2" xfId="22648"/>
    <cellStyle name="Normal 3 3 4 6 14" xfId="22649"/>
    <cellStyle name="Normal 3 3 4 6 14 2" xfId="22650"/>
    <cellStyle name="Normal 3 3 4 6 15" xfId="22651"/>
    <cellStyle name="Normal 3 3 4 6 15 2" xfId="22652"/>
    <cellStyle name="Normal 3 3 4 6 16" xfId="22653"/>
    <cellStyle name="Normal 3 3 4 6 2" xfId="22654"/>
    <cellStyle name="Normal 3 3 4 6 2 10" xfId="22655"/>
    <cellStyle name="Normal 3 3 4 6 2 10 2" xfId="22656"/>
    <cellStyle name="Normal 3 3 4 6 2 11" xfId="22657"/>
    <cellStyle name="Normal 3 3 4 6 2 11 2" xfId="22658"/>
    <cellStyle name="Normal 3 3 4 6 2 12" xfId="22659"/>
    <cellStyle name="Normal 3 3 4 6 2 12 2" xfId="22660"/>
    <cellStyle name="Normal 3 3 4 6 2 13" xfId="22661"/>
    <cellStyle name="Normal 3 3 4 6 2 13 2" xfId="22662"/>
    <cellStyle name="Normal 3 3 4 6 2 14" xfId="22663"/>
    <cellStyle name="Normal 3 3 4 6 2 14 2" xfId="22664"/>
    <cellStyle name="Normal 3 3 4 6 2 15" xfId="22665"/>
    <cellStyle name="Normal 3 3 4 6 2 2" xfId="22666"/>
    <cellStyle name="Normal 3 3 4 6 2 2 2" xfId="22667"/>
    <cellStyle name="Normal 3 3 4 6 2 3" xfId="22668"/>
    <cellStyle name="Normal 3 3 4 6 2 3 2" xfId="22669"/>
    <cellStyle name="Normal 3 3 4 6 2 4" xfId="22670"/>
    <cellStyle name="Normal 3 3 4 6 2 4 2" xfId="22671"/>
    <cellStyle name="Normal 3 3 4 6 2 5" xfId="22672"/>
    <cellStyle name="Normal 3 3 4 6 2 5 2" xfId="22673"/>
    <cellStyle name="Normal 3 3 4 6 2 6" xfId="22674"/>
    <cellStyle name="Normal 3 3 4 6 2 6 2" xfId="22675"/>
    <cellStyle name="Normal 3 3 4 6 2 7" xfId="22676"/>
    <cellStyle name="Normal 3 3 4 6 2 7 2" xfId="22677"/>
    <cellStyle name="Normal 3 3 4 6 2 8" xfId="22678"/>
    <cellStyle name="Normal 3 3 4 6 2 8 2" xfId="22679"/>
    <cellStyle name="Normal 3 3 4 6 2 9" xfId="22680"/>
    <cellStyle name="Normal 3 3 4 6 2 9 2" xfId="22681"/>
    <cellStyle name="Normal 3 3 4 6 3" xfId="22682"/>
    <cellStyle name="Normal 3 3 4 6 3 2" xfId="22683"/>
    <cellStyle name="Normal 3 3 4 6 4" xfId="22684"/>
    <cellStyle name="Normal 3 3 4 6 4 2" xfId="22685"/>
    <cellStyle name="Normal 3 3 4 6 5" xfId="22686"/>
    <cellStyle name="Normal 3 3 4 6 5 2" xfId="22687"/>
    <cellStyle name="Normal 3 3 4 6 6" xfId="22688"/>
    <cellStyle name="Normal 3 3 4 6 6 2" xfId="22689"/>
    <cellStyle name="Normal 3 3 4 6 7" xfId="22690"/>
    <cellStyle name="Normal 3 3 4 6 7 2" xfId="22691"/>
    <cellStyle name="Normal 3 3 4 6 8" xfId="22692"/>
    <cellStyle name="Normal 3 3 4 6 8 2" xfId="22693"/>
    <cellStyle name="Normal 3 3 4 6 9" xfId="22694"/>
    <cellStyle name="Normal 3 3 4 6 9 2" xfId="22695"/>
    <cellStyle name="Normal 3 3 4 7" xfId="22696"/>
    <cellStyle name="Normal 3 3 4 7 10" xfId="22697"/>
    <cellStyle name="Normal 3 3 4 7 10 2" xfId="22698"/>
    <cellStyle name="Normal 3 3 4 7 11" xfId="22699"/>
    <cellStyle name="Normal 3 3 4 7 11 2" xfId="22700"/>
    <cellStyle name="Normal 3 3 4 7 12" xfId="22701"/>
    <cellStyle name="Normal 3 3 4 7 12 2" xfId="22702"/>
    <cellStyle name="Normal 3 3 4 7 13" xfId="22703"/>
    <cellStyle name="Normal 3 3 4 7 13 2" xfId="22704"/>
    <cellStyle name="Normal 3 3 4 7 14" xfId="22705"/>
    <cellStyle name="Normal 3 3 4 7 14 2" xfId="22706"/>
    <cellStyle name="Normal 3 3 4 7 15" xfId="22707"/>
    <cellStyle name="Normal 3 3 4 7 15 2" xfId="22708"/>
    <cellStyle name="Normal 3 3 4 7 16" xfId="22709"/>
    <cellStyle name="Normal 3 3 4 7 2" xfId="22710"/>
    <cellStyle name="Normal 3 3 4 7 2 10" xfId="22711"/>
    <cellStyle name="Normal 3 3 4 7 2 10 2" xfId="22712"/>
    <cellStyle name="Normal 3 3 4 7 2 11" xfId="22713"/>
    <cellStyle name="Normal 3 3 4 7 2 11 2" xfId="22714"/>
    <cellStyle name="Normal 3 3 4 7 2 12" xfId="22715"/>
    <cellStyle name="Normal 3 3 4 7 2 12 2" xfId="22716"/>
    <cellStyle name="Normal 3 3 4 7 2 13" xfId="22717"/>
    <cellStyle name="Normal 3 3 4 7 2 13 2" xfId="22718"/>
    <cellStyle name="Normal 3 3 4 7 2 14" xfId="22719"/>
    <cellStyle name="Normal 3 3 4 7 2 14 2" xfId="22720"/>
    <cellStyle name="Normal 3 3 4 7 2 15" xfId="22721"/>
    <cellStyle name="Normal 3 3 4 7 2 2" xfId="22722"/>
    <cellStyle name="Normal 3 3 4 7 2 2 2" xfId="22723"/>
    <cellStyle name="Normal 3 3 4 7 2 3" xfId="22724"/>
    <cellStyle name="Normal 3 3 4 7 2 3 2" xfId="22725"/>
    <cellStyle name="Normal 3 3 4 7 2 4" xfId="22726"/>
    <cellStyle name="Normal 3 3 4 7 2 4 2" xfId="22727"/>
    <cellStyle name="Normal 3 3 4 7 2 5" xfId="22728"/>
    <cellStyle name="Normal 3 3 4 7 2 5 2" xfId="22729"/>
    <cellStyle name="Normal 3 3 4 7 2 6" xfId="22730"/>
    <cellStyle name="Normal 3 3 4 7 2 6 2" xfId="22731"/>
    <cellStyle name="Normal 3 3 4 7 2 7" xfId="22732"/>
    <cellStyle name="Normal 3 3 4 7 2 7 2" xfId="22733"/>
    <cellStyle name="Normal 3 3 4 7 2 8" xfId="22734"/>
    <cellStyle name="Normal 3 3 4 7 2 8 2" xfId="22735"/>
    <cellStyle name="Normal 3 3 4 7 2 9" xfId="22736"/>
    <cellStyle name="Normal 3 3 4 7 2 9 2" xfId="22737"/>
    <cellStyle name="Normal 3 3 4 7 3" xfId="22738"/>
    <cellStyle name="Normal 3 3 4 7 3 2" xfId="22739"/>
    <cellStyle name="Normal 3 3 4 7 4" xfId="22740"/>
    <cellStyle name="Normal 3 3 4 7 4 2" xfId="22741"/>
    <cellStyle name="Normal 3 3 4 7 5" xfId="22742"/>
    <cellStyle name="Normal 3 3 4 7 5 2" xfId="22743"/>
    <cellStyle name="Normal 3 3 4 7 6" xfId="22744"/>
    <cellStyle name="Normal 3 3 4 7 6 2" xfId="22745"/>
    <cellStyle name="Normal 3 3 4 7 7" xfId="22746"/>
    <cellStyle name="Normal 3 3 4 7 7 2" xfId="22747"/>
    <cellStyle name="Normal 3 3 4 7 8" xfId="22748"/>
    <cellStyle name="Normal 3 3 4 7 8 2" xfId="22749"/>
    <cellStyle name="Normal 3 3 4 7 9" xfId="22750"/>
    <cellStyle name="Normal 3 3 4 7 9 2" xfId="22751"/>
    <cellStyle name="Normal 3 3 4 8" xfId="22752"/>
    <cellStyle name="Normal 3 3 4 8 10" xfId="22753"/>
    <cellStyle name="Normal 3 3 4 8 10 2" xfId="22754"/>
    <cellStyle name="Normal 3 3 4 8 11" xfId="22755"/>
    <cellStyle name="Normal 3 3 4 8 11 2" xfId="22756"/>
    <cellStyle name="Normal 3 3 4 8 12" xfId="22757"/>
    <cellStyle name="Normal 3 3 4 8 12 2" xfId="22758"/>
    <cellStyle name="Normal 3 3 4 8 13" xfId="22759"/>
    <cellStyle name="Normal 3 3 4 8 13 2" xfId="22760"/>
    <cellStyle name="Normal 3 3 4 8 14" xfId="22761"/>
    <cellStyle name="Normal 3 3 4 8 14 2" xfId="22762"/>
    <cellStyle name="Normal 3 3 4 8 15" xfId="22763"/>
    <cellStyle name="Normal 3 3 4 8 15 2" xfId="22764"/>
    <cellStyle name="Normal 3 3 4 8 16" xfId="22765"/>
    <cellStyle name="Normal 3 3 4 8 2" xfId="22766"/>
    <cellStyle name="Normal 3 3 4 8 2 10" xfId="22767"/>
    <cellStyle name="Normal 3 3 4 8 2 10 2" xfId="22768"/>
    <cellStyle name="Normal 3 3 4 8 2 11" xfId="22769"/>
    <cellStyle name="Normal 3 3 4 8 2 11 2" xfId="22770"/>
    <cellStyle name="Normal 3 3 4 8 2 12" xfId="22771"/>
    <cellStyle name="Normal 3 3 4 8 2 12 2" xfId="22772"/>
    <cellStyle name="Normal 3 3 4 8 2 13" xfId="22773"/>
    <cellStyle name="Normal 3 3 4 8 2 13 2" xfId="22774"/>
    <cellStyle name="Normal 3 3 4 8 2 14" xfId="22775"/>
    <cellStyle name="Normal 3 3 4 8 2 14 2" xfId="22776"/>
    <cellStyle name="Normal 3 3 4 8 2 15" xfId="22777"/>
    <cellStyle name="Normal 3 3 4 8 2 2" xfId="22778"/>
    <cellStyle name="Normal 3 3 4 8 2 2 2" xfId="22779"/>
    <cellStyle name="Normal 3 3 4 8 2 3" xfId="22780"/>
    <cellStyle name="Normal 3 3 4 8 2 3 2" xfId="22781"/>
    <cellStyle name="Normal 3 3 4 8 2 4" xfId="22782"/>
    <cellStyle name="Normal 3 3 4 8 2 4 2" xfId="22783"/>
    <cellStyle name="Normal 3 3 4 8 2 5" xfId="22784"/>
    <cellStyle name="Normal 3 3 4 8 2 5 2" xfId="22785"/>
    <cellStyle name="Normal 3 3 4 8 2 6" xfId="22786"/>
    <cellStyle name="Normal 3 3 4 8 2 6 2" xfId="22787"/>
    <cellStyle name="Normal 3 3 4 8 2 7" xfId="22788"/>
    <cellStyle name="Normal 3 3 4 8 2 7 2" xfId="22789"/>
    <cellStyle name="Normal 3 3 4 8 2 8" xfId="22790"/>
    <cellStyle name="Normal 3 3 4 8 2 8 2" xfId="22791"/>
    <cellStyle name="Normal 3 3 4 8 2 9" xfId="22792"/>
    <cellStyle name="Normal 3 3 4 8 2 9 2" xfId="22793"/>
    <cellStyle name="Normal 3 3 4 8 3" xfId="22794"/>
    <cellStyle name="Normal 3 3 4 8 3 2" xfId="22795"/>
    <cellStyle name="Normal 3 3 4 8 4" xfId="22796"/>
    <cellStyle name="Normal 3 3 4 8 4 2" xfId="22797"/>
    <cellStyle name="Normal 3 3 4 8 5" xfId="22798"/>
    <cellStyle name="Normal 3 3 4 8 5 2" xfId="22799"/>
    <cellStyle name="Normal 3 3 4 8 6" xfId="22800"/>
    <cellStyle name="Normal 3 3 4 8 6 2" xfId="22801"/>
    <cellStyle name="Normal 3 3 4 8 7" xfId="22802"/>
    <cellStyle name="Normal 3 3 4 8 7 2" xfId="22803"/>
    <cellStyle name="Normal 3 3 4 8 8" xfId="22804"/>
    <cellStyle name="Normal 3 3 4 8 8 2" xfId="22805"/>
    <cellStyle name="Normal 3 3 4 8 9" xfId="22806"/>
    <cellStyle name="Normal 3 3 4 8 9 2" xfId="22807"/>
    <cellStyle name="Normal 3 3 4 9" xfId="22808"/>
    <cellStyle name="Normal 3 3 4 9 10" xfId="22809"/>
    <cellStyle name="Normal 3 3 4 9 10 2" xfId="22810"/>
    <cellStyle name="Normal 3 3 4 9 11" xfId="22811"/>
    <cellStyle name="Normal 3 3 4 9 11 2" xfId="22812"/>
    <cellStyle name="Normal 3 3 4 9 12" xfId="22813"/>
    <cellStyle name="Normal 3 3 4 9 12 2" xfId="22814"/>
    <cellStyle name="Normal 3 3 4 9 13" xfId="22815"/>
    <cellStyle name="Normal 3 3 4 9 13 2" xfId="22816"/>
    <cellStyle name="Normal 3 3 4 9 14" xfId="22817"/>
    <cellStyle name="Normal 3 3 4 9 14 2" xfId="22818"/>
    <cellStyle name="Normal 3 3 4 9 15" xfId="22819"/>
    <cellStyle name="Normal 3 3 4 9 2" xfId="22820"/>
    <cellStyle name="Normal 3 3 4 9 2 2" xfId="22821"/>
    <cellStyle name="Normal 3 3 4 9 3" xfId="22822"/>
    <cellStyle name="Normal 3 3 4 9 3 2" xfId="22823"/>
    <cellStyle name="Normal 3 3 4 9 4" xfId="22824"/>
    <cellStyle name="Normal 3 3 4 9 4 2" xfId="22825"/>
    <cellStyle name="Normal 3 3 4 9 5" xfId="22826"/>
    <cellStyle name="Normal 3 3 4 9 5 2" xfId="22827"/>
    <cellStyle name="Normal 3 3 4 9 6" xfId="22828"/>
    <cellStyle name="Normal 3 3 4 9 6 2" xfId="22829"/>
    <cellStyle name="Normal 3 3 4 9 7" xfId="22830"/>
    <cellStyle name="Normal 3 3 4 9 7 2" xfId="22831"/>
    <cellStyle name="Normal 3 3 4 9 8" xfId="22832"/>
    <cellStyle name="Normal 3 3 4 9 8 2" xfId="22833"/>
    <cellStyle name="Normal 3 3 4 9 9" xfId="22834"/>
    <cellStyle name="Normal 3 3 4 9 9 2" xfId="22835"/>
    <cellStyle name="Normal 3 3 5" xfId="22836"/>
    <cellStyle name="Normal 3 3 5 10" xfId="22837"/>
    <cellStyle name="Normal 3 3 5 10 10" xfId="22838"/>
    <cellStyle name="Normal 3 3 5 10 10 2" xfId="22839"/>
    <cellStyle name="Normal 3 3 5 10 11" xfId="22840"/>
    <cellStyle name="Normal 3 3 5 10 11 2" xfId="22841"/>
    <cellStyle name="Normal 3 3 5 10 12" xfId="22842"/>
    <cellStyle name="Normal 3 3 5 10 12 2" xfId="22843"/>
    <cellStyle name="Normal 3 3 5 10 13" xfId="22844"/>
    <cellStyle name="Normal 3 3 5 10 13 2" xfId="22845"/>
    <cellStyle name="Normal 3 3 5 10 14" xfId="22846"/>
    <cellStyle name="Normal 3 3 5 10 14 2" xfId="22847"/>
    <cellStyle name="Normal 3 3 5 10 15" xfId="22848"/>
    <cellStyle name="Normal 3 3 5 10 2" xfId="22849"/>
    <cellStyle name="Normal 3 3 5 10 2 2" xfId="22850"/>
    <cellStyle name="Normal 3 3 5 10 3" xfId="22851"/>
    <cellStyle name="Normal 3 3 5 10 3 2" xfId="22852"/>
    <cellStyle name="Normal 3 3 5 10 4" xfId="22853"/>
    <cellStyle name="Normal 3 3 5 10 4 2" xfId="22854"/>
    <cellStyle name="Normal 3 3 5 10 5" xfId="22855"/>
    <cellStyle name="Normal 3 3 5 10 5 2" xfId="22856"/>
    <cellStyle name="Normal 3 3 5 10 6" xfId="22857"/>
    <cellStyle name="Normal 3 3 5 10 6 2" xfId="22858"/>
    <cellStyle name="Normal 3 3 5 10 7" xfId="22859"/>
    <cellStyle name="Normal 3 3 5 10 7 2" xfId="22860"/>
    <cellStyle name="Normal 3 3 5 10 8" xfId="22861"/>
    <cellStyle name="Normal 3 3 5 10 8 2" xfId="22862"/>
    <cellStyle name="Normal 3 3 5 10 9" xfId="22863"/>
    <cellStyle name="Normal 3 3 5 10 9 2" xfId="22864"/>
    <cellStyle name="Normal 3 3 5 11" xfId="22865"/>
    <cellStyle name="Normal 3 3 5 11 10" xfId="22866"/>
    <cellStyle name="Normal 3 3 5 11 10 2" xfId="22867"/>
    <cellStyle name="Normal 3 3 5 11 11" xfId="22868"/>
    <cellStyle name="Normal 3 3 5 11 11 2" xfId="22869"/>
    <cellStyle name="Normal 3 3 5 11 12" xfId="22870"/>
    <cellStyle name="Normal 3 3 5 11 12 2" xfId="22871"/>
    <cellStyle name="Normal 3 3 5 11 13" xfId="22872"/>
    <cellStyle name="Normal 3 3 5 11 13 2" xfId="22873"/>
    <cellStyle name="Normal 3 3 5 11 14" xfId="22874"/>
    <cellStyle name="Normal 3 3 5 11 14 2" xfId="22875"/>
    <cellStyle name="Normal 3 3 5 11 15" xfId="22876"/>
    <cellStyle name="Normal 3 3 5 11 2" xfId="22877"/>
    <cellStyle name="Normal 3 3 5 11 2 2" xfId="22878"/>
    <cellStyle name="Normal 3 3 5 11 3" xfId="22879"/>
    <cellStyle name="Normal 3 3 5 11 3 2" xfId="22880"/>
    <cellStyle name="Normal 3 3 5 11 4" xfId="22881"/>
    <cellStyle name="Normal 3 3 5 11 4 2" xfId="22882"/>
    <cellStyle name="Normal 3 3 5 11 5" xfId="22883"/>
    <cellStyle name="Normal 3 3 5 11 5 2" xfId="22884"/>
    <cellStyle name="Normal 3 3 5 11 6" xfId="22885"/>
    <cellStyle name="Normal 3 3 5 11 6 2" xfId="22886"/>
    <cellStyle name="Normal 3 3 5 11 7" xfId="22887"/>
    <cellStyle name="Normal 3 3 5 11 7 2" xfId="22888"/>
    <cellStyle name="Normal 3 3 5 11 8" xfId="22889"/>
    <cellStyle name="Normal 3 3 5 11 8 2" xfId="22890"/>
    <cellStyle name="Normal 3 3 5 11 9" xfId="22891"/>
    <cellStyle name="Normal 3 3 5 11 9 2" xfId="22892"/>
    <cellStyle name="Normal 3 3 5 12" xfId="22893"/>
    <cellStyle name="Normal 3 3 5 12 10" xfId="22894"/>
    <cellStyle name="Normal 3 3 5 12 10 2" xfId="22895"/>
    <cellStyle name="Normal 3 3 5 12 11" xfId="22896"/>
    <cellStyle name="Normal 3 3 5 12 11 2" xfId="22897"/>
    <cellStyle name="Normal 3 3 5 12 12" xfId="22898"/>
    <cellStyle name="Normal 3 3 5 12 12 2" xfId="22899"/>
    <cellStyle name="Normal 3 3 5 12 13" xfId="22900"/>
    <cellStyle name="Normal 3 3 5 12 13 2" xfId="22901"/>
    <cellStyle name="Normal 3 3 5 12 14" xfId="22902"/>
    <cellStyle name="Normal 3 3 5 12 14 2" xfId="22903"/>
    <cellStyle name="Normal 3 3 5 12 15" xfId="22904"/>
    <cellStyle name="Normal 3 3 5 12 2" xfId="22905"/>
    <cellStyle name="Normal 3 3 5 12 2 2" xfId="22906"/>
    <cellStyle name="Normal 3 3 5 12 3" xfId="22907"/>
    <cellStyle name="Normal 3 3 5 12 3 2" xfId="22908"/>
    <cellStyle name="Normal 3 3 5 12 4" xfId="22909"/>
    <cellStyle name="Normal 3 3 5 12 4 2" xfId="22910"/>
    <cellStyle name="Normal 3 3 5 12 5" xfId="22911"/>
    <cellStyle name="Normal 3 3 5 12 5 2" xfId="22912"/>
    <cellStyle name="Normal 3 3 5 12 6" xfId="22913"/>
    <cellStyle name="Normal 3 3 5 12 6 2" xfId="22914"/>
    <cellStyle name="Normal 3 3 5 12 7" xfId="22915"/>
    <cellStyle name="Normal 3 3 5 12 7 2" xfId="22916"/>
    <cellStyle name="Normal 3 3 5 12 8" xfId="22917"/>
    <cellStyle name="Normal 3 3 5 12 8 2" xfId="22918"/>
    <cellStyle name="Normal 3 3 5 12 9" xfId="22919"/>
    <cellStyle name="Normal 3 3 5 12 9 2" xfId="22920"/>
    <cellStyle name="Normal 3 3 5 13" xfId="22921"/>
    <cellStyle name="Normal 3 3 5 13 10" xfId="22922"/>
    <cellStyle name="Normal 3 3 5 13 10 2" xfId="22923"/>
    <cellStyle name="Normal 3 3 5 13 11" xfId="22924"/>
    <cellStyle name="Normal 3 3 5 13 11 2" xfId="22925"/>
    <cellStyle name="Normal 3 3 5 13 12" xfId="22926"/>
    <cellStyle name="Normal 3 3 5 13 12 2" xfId="22927"/>
    <cellStyle name="Normal 3 3 5 13 13" xfId="22928"/>
    <cellStyle name="Normal 3 3 5 13 13 2" xfId="22929"/>
    <cellStyle name="Normal 3 3 5 13 14" xfId="22930"/>
    <cellStyle name="Normal 3 3 5 13 14 2" xfId="22931"/>
    <cellStyle name="Normal 3 3 5 13 15" xfId="22932"/>
    <cellStyle name="Normal 3 3 5 13 2" xfId="22933"/>
    <cellStyle name="Normal 3 3 5 13 2 2" xfId="22934"/>
    <cellStyle name="Normal 3 3 5 13 3" xfId="22935"/>
    <cellStyle name="Normal 3 3 5 13 3 2" xfId="22936"/>
    <cellStyle name="Normal 3 3 5 13 4" xfId="22937"/>
    <cellStyle name="Normal 3 3 5 13 4 2" xfId="22938"/>
    <cellStyle name="Normal 3 3 5 13 5" xfId="22939"/>
    <cellStyle name="Normal 3 3 5 13 5 2" xfId="22940"/>
    <cellStyle name="Normal 3 3 5 13 6" xfId="22941"/>
    <cellStyle name="Normal 3 3 5 13 6 2" xfId="22942"/>
    <cellStyle name="Normal 3 3 5 13 7" xfId="22943"/>
    <cellStyle name="Normal 3 3 5 13 7 2" xfId="22944"/>
    <cellStyle name="Normal 3 3 5 13 8" xfId="22945"/>
    <cellStyle name="Normal 3 3 5 13 8 2" xfId="22946"/>
    <cellStyle name="Normal 3 3 5 13 9" xfId="22947"/>
    <cellStyle name="Normal 3 3 5 13 9 2" xfId="22948"/>
    <cellStyle name="Normal 3 3 5 14" xfId="22949"/>
    <cellStyle name="Normal 3 3 5 14 10" xfId="22950"/>
    <cellStyle name="Normal 3 3 5 14 10 2" xfId="22951"/>
    <cellStyle name="Normal 3 3 5 14 11" xfId="22952"/>
    <cellStyle name="Normal 3 3 5 14 11 2" xfId="22953"/>
    <cellStyle name="Normal 3 3 5 14 12" xfId="22954"/>
    <cellStyle name="Normal 3 3 5 14 12 2" xfId="22955"/>
    <cellStyle name="Normal 3 3 5 14 13" xfId="22956"/>
    <cellStyle name="Normal 3 3 5 14 13 2" xfId="22957"/>
    <cellStyle name="Normal 3 3 5 14 14" xfId="22958"/>
    <cellStyle name="Normal 3 3 5 14 14 2" xfId="22959"/>
    <cellStyle name="Normal 3 3 5 14 15" xfId="22960"/>
    <cellStyle name="Normal 3 3 5 14 2" xfId="22961"/>
    <cellStyle name="Normal 3 3 5 14 2 2" xfId="22962"/>
    <cellStyle name="Normal 3 3 5 14 3" xfId="22963"/>
    <cellStyle name="Normal 3 3 5 14 3 2" xfId="22964"/>
    <cellStyle name="Normal 3 3 5 14 4" xfId="22965"/>
    <cellStyle name="Normal 3 3 5 14 4 2" xfId="22966"/>
    <cellStyle name="Normal 3 3 5 14 5" xfId="22967"/>
    <cellStyle name="Normal 3 3 5 14 5 2" xfId="22968"/>
    <cellStyle name="Normal 3 3 5 14 6" xfId="22969"/>
    <cellStyle name="Normal 3 3 5 14 6 2" xfId="22970"/>
    <cellStyle name="Normal 3 3 5 14 7" xfId="22971"/>
    <cellStyle name="Normal 3 3 5 14 7 2" xfId="22972"/>
    <cellStyle name="Normal 3 3 5 14 8" xfId="22973"/>
    <cellStyle name="Normal 3 3 5 14 8 2" xfId="22974"/>
    <cellStyle name="Normal 3 3 5 14 9" xfId="22975"/>
    <cellStyle name="Normal 3 3 5 14 9 2" xfId="22976"/>
    <cellStyle name="Normal 3 3 5 15" xfId="22977"/>
    <cellStyle name="Normal 3 3 5 15 2" xfId="22978"/>
    <cellStyle name="Normal 3 3 5 16" xfId="22979"/>
    <cellStyle name="Normal 3 3 5 16 2" xfId="22980"/>
    <cellStyle name="Normal 3 3 5 17" xfId="22981"/>
    <cellStyle name="Normal 3 3 5 17 2" xfId="22982"/>
    <cellStyle name="Normal 3 3 5 18" xfId="22983"/>
    <cellStyle name="Normal 3 3 5 18 2" xfId="22984"/>
    <cellStyle name="Normal 3 3 5 19" xfId="22985"/>
    <cellStyle name="Normal 3 3 5 19 2" xfId="22986"/>
    <cellStyle name="Normal 3 3 5 2" xfId="22987"/>
    <cellStyle name="Normal 3 3 5 20" xfId="22988"/>
    <cellStyle name="Normal 3 3 5 20 2" xfId="22989"/>
    <cellStyle name="Normal 3 3 5 21" xfId="22990"/>
    <cellStyle name="Normal 3 3 5 21 2" xfId="22991"/>
    <cellStyle name="Normal 3 3 5 22" xfId="22992"/>
    <cellStyle name="Normal 3 3 5 22 2" xfId="22993"/>
    <cellStyle name="Normal 3 3 5 23" xfId="22994"/>
    <cellStyle name="Normal 3 3 5 23 2" xfId="22995"/>
    <cellStyle name="Normal 3 3 5 24" xfId="22996"/>
    <cellStyle name="Normal 3 3 5 24 2" xfId="22997"/>
    <cellStyle name="Normal 3 3 5 25" xfId="22998"/>
    <cellStyle name="Normal 3 3 5 25 2" xfId="22999"/>
    <cellStyle name="Normal 3 3 5 26" xfId="23000"/>
    <cellStyle name="Normal 3 3 5 26 2" xfId="23001"/>
    <cellStyle name="Normal 3 3 5 27" xfId="23002"/>
    <cellStyle name="Normal 3 3 5 27 2" xfId="23003"/>
    <cellStyle name="Normal 3 3 5 28" xfId="23004"/>
    <cellStyle name="Normal 3 3 5 3" xfId="23005"/>
    <cellStyle name="Normal 3 3 5 4" xfId="23006"/>
    <cellStyle name="Normal 3 3 5 5" xfId="23007"/>
    <cellStyle name="Normal 3 3 5 6" xfId="23008"/>
    <cellStyle name="Normal 3 3 5 6 10" xfId="23009"/>
    <cellStyle name="Normal 3 3 5 6 10 2" xfId="23010"/>
    <cellStyle name="Normal 3 3 5 6 11" xfId="23011"/>
    <cellStyle name="Normal 3 3 5 6 11 2" xfId="23012"/>
    <cellStyle name="Normal 3 3 5 6 12" xfId="23013"/>
    <cellStyle name="Normal 3 3 5 6 12 2" xfId="23014"/>
    <cellStyle name="Normal 3 3 5 6 13" xfId="23015"/>
    <cellStyle name="Normal 3 3 5 6 13 2" xfId="23016"/>
    <cellStyle name="Normal 3 3 5 6 14" xfId="23017"/>
    <cellStyle name="Normal 3 3 5 6 14 2" xfId="23018"/>
    <cellStyle name="Normal 3 3 5 6 15" xfId="23019"/>
    <cellStyle name="Normal 3 3 5 6 15 2" xfId="23020"/>
    <cellStyle name="Normal 3 3 5 6 16" xfId="23021"/>
    <cellStyle name="Normal 3 3 5 6 2" xfId="23022"/>
    <cellStyle name="Normal 3 3 5 6 2 10" xfId="23023"/>
    <cellStyle name="Normal 3 3 5 6 2 10 2" xfId="23024"/>
    <cellStyle name="Normal 3 3 5 6 2 11" xfId="23025"/>
    <cellStyle name="Normal 3 3 5 6 2 11 2" xfId="23026"/>
    <cellStyle name="Normal 3 3 5 6 2 12" xfId="23027"/>
    <cellStyle name="Normal 3 3 5 6 2 12 2" xfId="23028"/>
    <cellStyle name="Normal 3 3 5 6 2 13" xfId="23029"/>
    <cellStyle name="Normal 3 3 5 6 2 13 2" xfId="23030"/>
    <cellStyle name="Normal 3 3 5 6 2 14" xfId="23031"/>
    <cellStyle name="Normal 3 3 5 6 2 14 2" xfId="23032"/>
    <cellStyle name="Normal 3 3 5 6 2 15" xfId="23033"/>
    <cellStyle name="Normal 3 3 5 6 2 2" xfId="23034"/>
    <cellStyle name="Normal 3 3 5 6 2 2 2" xfId="23035"/>
    <cellStyle name="Normal 3 3 5 6 2 3" xfId="23036"/>
    <cellStyle name="Normal 3 3 5 6 2 3 2" xfId="23037"/>
    <cellStyle name="Normal 3 3 5 6 2 4" xfId="23038"/>
    <cellStyle name="Normal 3 3 5 6 2 4 2" xfId="23039"/>
    <cellStyle name="Normal 3 3 5 6 2 5" xfId="23040"/>
    <cellStyle name="Normal 3 3 5 6 2 5 2" xfId="23041"/>
    <cellStyle name="Normal 3 3 5 6 2 6" xfId="23042"/>
    <cellStyle name="Normal 3 3 5 6 2 6 2" xfId="23043"/>
    <cellStyle name="Normal 3 3 5 6 2 7" xfId="23044"/>
    <cellStyle name="Normal 3 3 5 6 2 7 2" xfId="23045"/>
    <cellStyle name="Normal 3 3 5 6 2 8" xfId="23046"/>
    <cellStyle name="Normal 3 3 5 6 2 8 2" xfId="23047"/>
    <cellStyle name="Normal 3 3 5 6 2 9" xfId="23048"/>
    <cellStyle name="Normal 3 3 5 6 2 9 2" xfId="23049"/>
    <cellStyle name="Normal 3 3 5 6 3" xfId="23050"/>
    <cellStyle name="Normal 3 3 5 6 3 2" xfId="23051"/>
    <cellStyle name="Normal 3 3 5 6 4" xfId="23052"/>
    <cellStyle name="Normal 3 3 5 6 4 2" xfId="23053"/>
    <cellStyle name="Normal 3 3 5 6 5" xfId="23054"/>
    <cellStyle name="Normal 3 3 5 6 5 2" xfId="23055"/>
    <cellStyle name="Normal 3 3 5 6 6" xfId="23056"/>
    <cellStyle name="Normal 3 3 5 6 6 2" xfId="23057"/>
    <cellStyle name="Normal 3 3 5 6 7" xfId="23058"/>
    <cellStyle name="Normal 3 3 5 6 7 2" xfId="23059"/>
    <cellStyle name="Normal 3 3 5 6 8" xfId="23060"/>
    <cellStyle name="Normal 3 3 5 6 8 2" xfId="23061"/>
    <cellStyle name="Normal 3 3 5 6 9" xfId="23062"/>
    <cellStyle name="Normal 3 3 5 6 9 2" xfId="23063"/>
    <cellStyle name="Normal 3 3 5 7" xfId="23064"/>
    <cellStyle name="Normal 3 3 5 7 10" xfId="23065"/>
    <cellStyle name="Normal 3 3 5 7 10 2" xfId="23066"/>
    <cellStyle name="Normal 3 3 5 7 11" xfId="23067"/>
    <cellStyle name="Normal 3 3 5 7 11 2" xfId="23068"/>
    <cellStyle name="Normal 3 3 5 7 12" xfId="23069"/>
    <cellStyle name="Normal 3 3 5 7 12 2" xfId="23070"/>
    <cellStyle name="Normal 3 3 5 7 13" xfId="23071"/>
    <cellStyle name="Normal 3 3 5 7 13 2" xfId="23072"/>
    <cellStyle name="Normal 3 3 5 7 14" xfId="23073"/>
    <cellStyle name="Normal 3 3 5 7 14 2" xfId="23074"/>
    <cellStyle name="Normal 3 3 5 7 15" xfId="23075"/>
    <cellStyle name="Normal 3 3 5 7 15 2" xfId="23076"/>
    <cellStyle name="Normal 3 3 5 7 16" xfId="23077"/>
    <cellStyle name="Normal 3 3 5 7 2" xfId="23078"/>
    <cellStyle name="Normal 3 3 5 7 2 10" xfId="23079"/>
    <cellStyle name="Normal 3 3 5 7 2 10 2" xfId="23080"/>
    <cellStyle name="Normal 3 3 5 7 2 11" xfId="23081"/>
    <cellStyle name="Normal 3 3 5 7 2 11 2" xfId="23082"/>
    <cellStyle name="Normal 3 3 5 7 2 12" xfId="23083"/>
    <cellStyle name="Normal 3 3 5 7 2 12 2" xfId="23084"/>
    <cellStyle name="Normal 3 3 5 7 2 13" xfId="23085"/>
    <cellStyle name="Normal 3 3 5 7 2 13 2" xfId="23086"/>
    <cellStyle name="Normal 3 3 5 7 2 14" xfId="23087"/>
    <cellStyle name="Normal 3 3 5 7 2 14 2" xfId="23088"/>
    <cellStyle name="Normal 3 3 5 7 2 15" xfId="23089"/>
    <cellStyle name="Normal 3 3 5 7 2 2" xfId="23090"/>
    <cellStyle name="Normal 3 3 5 7 2 2 2" xfId="23091"/>
    <cellStyle name="Normal 3 3 5 7 2 3" xfId="23092"/>
    <cellStyle name="Normal 3 3 5 7 2 3 2" xfId="23093"/>
    <cellStyle name="Normal 3 3 5 7 2 4" xfId="23094"/>
    <cellStyle name="Normal 3 3 5 7 2 4 2" xfId="23095"/>
    <cellStyle name="Normal 3 3 5 7 2 5" xfId="23096"/>
    <cellStyle name="Normal 3 3 5 7 2 5 2" xfId="23097"/>
    <cellStyle name="Normal 3 3 5 7 2 6" xfId="23098"/>
    <cellStyle name="Normal 3 3 5 7 2 6 2" xfId="23099"/>
    <cellStyle name="Normal 3 3 5 7 2 7" xfId="23100"/>
    <cellStyle name="Normal 3 3 5 7 2 7 2" xfId="23101"/>
    <cellStyle name="Normal 3 3 5 7 2 8" xfId="23102"/>
    <cellStyle name="Normal 3 3 5 7 2 8 2" xfId="23103"/>
    <cellStyle name="Normal 3 3 5 7 2 9" xfId="23104"/>
    <cellStyle name="Normal 3 3 5 7 2 9 2" xfId="23105"/>
    <cellStyle name="Normal 3 3 5 7 3" xfId="23106"/>
    <cellStyle name="Normal 3 3 5 7 3 2" xfId="23107"/>
    <cellStyle name="Normal 3 3 5 7 4" xfId="23108"/>
    <cellStyle name="Normal 3 3 5 7 4 2" xfId="23109"/>
    <cellStyle name="Normal 3 3 5 7 5" xfId="23110"/>
    <cellStyle name="Normal 3 3 5 7 5 2" xfId="23111"/>
    <cellStyle name="Normal 3 3 5 7 6" xfId="23112"/>
    <cellStyle name="Normal 3 3 5 7 6 2" xfId="23113"/>
    <cellStyle name="Normal 3 3 5 7 7" xfId="23114"/>
    <cellStyle name="Normal 3 3 5 7 7 2" xfId="23115"/>
    <cellStyle name="Normal 3 3 5 7 8" xfId="23116"/>
    <cellStyle name="Normal 3 3 5 7 8 2" xfId="23117"/>
    <cellStyle name="Normal 3 3 5 7 9" xfId="23118"/>
    <cellStyle name="Normal 3 3 5 7 9 2" xfId="23119"/>
    <cellStyle name="Normal 3 3 5 8" xfId="23120"/>
    <cellStyle name="Normal 3 3 5 8 10" xfId="23121"/>
    <cellStyle name="Normal 3 3 5 8 10 2" xfId="23122"/>
    <cellStyle name="Normal 3 3 5 8 11" xfId="23123"/>
    <cellStyle name="Normal 3 3 5 8 11 2" xfId="23124"/>
    <cellStyle name="Normal 3 3 5 8 12" xfId="23125"/>
    <cellStyle name="Normal 3 3 5 8 12 2" xfId="23126"/>
    <cellStyle name="Normal 3 3 5 8 13" xfId="23127"/>
    <cellStyle name="Normal 3 3 5 8 13 2" xfId="23128"/>
    <cellStyle name="Normal 3 3 5 8 14" xfId="23129"/>
    <cellStyle name="Normal 3 3 5 8 14 2" xfId="23130"/>
    <cellStyle name="Normal 3 3 5 8 15" xfId="23131"/>
    <cellStyle name="Normal 3 3 5 8 15 2" xfId="23132"/>
    <cellStyle name="Normal 3 3 5 8 16" xfId="23133"/>
    <cellStyle name="Normal 3 3 5 8 2" xfId="23134"/>
    <cellStyle name="Normal 3 3 5 8 2 10" xfId="23135"/>
    <cellStyle name="Normal 3 3 5 8 2 10 2" xfId="23136"/>
    <cellStyle name="Normal 3 3 5 8 2 11" xfId="23137"/>
    <cellStyle name="Normal 3 3 5 8 2 11 2" xfId="23138"/>
    <cellStyle name="Normal 3 3 5 8 2 12" xfId="23139"/>
    <cellStyle name="Normal 3 3 5 8 2 12 2" xfId="23140"/>
    <cellStyle name="Normal 3 3 5 8 2 13" xfId="23141"/>
    <cellStyle name="Normal 3 3 5 8 2 13 2" xfId="23142"/>
    <cellStyle name="Normal 3 3 5 8 2 14" xfId="23143"/>
    <cellStyle name="Normal 3 3 5 8 2 14 2" xfId="23144"/>
    <cellStyle name="Normal 3 3 5 8 2 15" xfId="23145"/>
    <cellStyle name="Normal 3 3 5 8 2 2" xfId="23146"/>
    <cellStyle name="Normal 3 3 5 8 2 2 2" xfId="23147"/>
    <cellStyle name="Normal 3 3 5 8 2 3" xfId="23148"/>
    <cellStyle name="Normal 3 3 5 8 2 3 2" xfId="23149"/>
    <cellStyle name="Normal 3 3 5 8 2 4" xfId="23150"/>
    <cellStyle name="Normal 3 3 5 8 2 4 2" xfId="23151"/>
    <cellStyle name="Normal 3 3 5 8 2 5" xfId="23152"/>
    <cellStyle name="Normal 3 3 5 8 2 5 2" xfId="23153"/>
    <cellStyle name="Normal 3 3 5 8 2 6" xfId="23154"/>
    <cellStyle name="Normal 3 3 5 8 2 6 2" xfId="23155"/>
    <cellStyle name="Normal 3 3 5 8 2 7" xfId="23156"/>
    <cellStyle name="Normal 3 3 5 8 2 7 2" xfId="23157"/>
    <cellStyle name="Normal 3 3 5 8 2 8" xfId="23158"/>
    <cellStyle name="Normal 3 3 5 8 2 8 2" xfId="23159"/>
    <cellStyle name="Normal 3 3 5 8 2 9" xfId="23160"/>
    <cellStyle name="Normal 3 3 5 8 2 9 2" xfId="23161"/>
    <cellStyle name="Normal 3 3 5 8 3" xfId="23162"/>
    <cellStyle name="Normal 3 3 5 8 3 2" xfId="23163"/>
    <cellStyle name="Normal 3 3 5 8 4" xfId="23164"/>
    <cellStyle name="Normal 3 3 5 8 4 2" xfId="23165"/>
    <cellStyle name="Normal 3 3 5 8 5" xfId="23166"/>
    <cellStyle name="Normal 3 3 5 8 5 2" xfId="23167"/>
    <cellStyle name="Normal 3 3 5 8 6" xfId="23168"/>
    <cellStyle name="Normal 3 3 5 8 6 2" xfId="23169"/>
    <cellStyle name="Normal 3 3 5 8 7" xfId="23170"/>
    <cellStyle name="Normal 3 3 5 8 7 2" xfId="23171"/>
    <cellStyle name="Normal 3 3 5 8 8" xfId="23172"/>
    <cellStyle name="Normal 3 3 5 8 8 2" xfId="23173"/>
    <cellStyle name="Normal 3 3 5 8 9" xfId="23174"/>
    <cellStyle name="Normal 3 3 5 8 9 2" xfId="23175"/>
    <cellStyle name="Normal 3 3 5 9" xfId="23176"/>
    <cellStyle name="Normal 3 3 5 9 10" xfId="23177"/>
    <cellStyle name="Normal 3 3 5 9 10 2" xfId="23178"/>
    <cellStyle name="Normal 3 3 5 9 11" xfId="23179"/>
    <cellStyle name="Normal 3 3 5 9 11 2" xfId="23180"/>
    <cellStyle name="Normal 3 3 5 9 12" xfId="23181"/>
    <cellStyle name="Normal 3 3 5 9 12 2" xfId="23182"/>
    <cellStyle name="Normal 3 3 5 9 13" xfId="23183"/>
    <cellStyle name="Normal 3 3 5 9 13 2" xfId="23184"/>
    <cellStyle name="Normal 3 3 5 9 14" xfId="23185"/>
    <cellStyle name="Normal 3 3 5 9 14 2" xfId="23186"/>
    <cellStyle name="Normal 3 3 5 9 15" xfId="23187"/>
    <cellStyle name="Normal 3 3 5 9 2" xfId="23188"/>
    <cellStyle name="Normal 3 3 5 9 2 2" xfId="23189"/>
    <cellStyle name="Normal 3 3 5 9 3" xfId="23190"/>
    <cellStyle name="Normal 3 3 5 9 3 2" xfId="23191"/>
    <cellStyle name="Normal 3 3 5 9 4" xfId="23192"/>
    <cellStyle name="Normal 3 3 5 9 4 2" xfId="23193"/>
    <cellStyle name="Normal 3 3 5 9 5" xfId="23194"/>
    <cellStyle name="Normal 3 3 5 9 5 2" xfId="23195"/>
    <cellStyle name="Normal 3 3 5 9 6" xfId="23196"/>
    <cellStyle name="Normal 3 3 5 9 6 2" xfId="23197"/>
    <cellStyle name="Normal 3 3 5 9 7" xfId="23198"/>
    <cellStyle name="Normal 3 3 5 9 7 2" xfId="23199"/>
    <cellStyle name="Normal 3 3 5 9 8" xfId="23200"/>
    <cellStyle name="Normal 3 3 5 9 8 2" xfId="23201"/>
    <cellStyle name="Normal 3 3 5 9 9" xfId="23202"/>
    <cellStyle name="Normal 3 3 5 9 9 2" xfId="23203"/>
    <cellStyle name="Normal 3 3 6" xfId="23204"/>
    <cellStyle name="Normal 3 3 6 10" xfId="23205"/>
    <cellStyle name="Normal 3 3 6 10 10" xfId="23206"/>
    <cellStyle name="Normal 3 3 6 10 10 2" xfId="23207"/>
    <cellStyle name="Normal 3 3 6 10 11" xfId="23208"/>
    <cellStyle name="Normal 3 3 6 10 11 2" xfId="23209"/>
    <cellStyle name="Normal 3 3 6 10 12" xfId="23210"/>
    <cellStyle name="Normal 3 3 6 10 12 2" xfId="23211"/>
    <cellStyle name="Normal 3 3 6 10 13" xfId="23212"/>
    <cellStyle name="Normal 3 3 6 10 13 2" xfId="23213"/>
    <cellStyle name="Normal 3 3 6 10 14" xfId="23214"/>
    <cellStyle name="Normal 3 3 6 10 14 2" xfId="23215"/>
    <cellStyle name="Normal 3 3 6 10 15" xfId="23216"/>
    <cellStyle name="Normal 3 3 6 10 2" xfId="23217"/>
    <cellStyle name="Normal 3 3 6 10 2 2" xfId="23218"/>
    <cellStyle name="Normal 3 3 6 10 3" xfId="23219"/>
    <cellStyle name="Normal 3 3 6 10 3 2" xfId="23220"/>
    <cellStyle name="Normal 3 3 6 10 4" xfId="23221"/>
    <cellStyle name="Normal 3 3 6 10 4 2" xfId="23222"/>
    <cellStyle name="Normal 3 3 6 10 5" xfId="23223"/>
    <cellStyle name="Normal 3 3 6 10 5 2" xfId="23224"/>
    <cellStyle name="Normal 3 3 6 10 6" xfId="23225"/>
    <cellStyle name="Normal 3 3 6 10 6 2" xfId="23226"/>
    <cellStyle name="Normal 3 3 6 10 7" xfId="23227"/>
    <cellStyle name="Normal 3 3 6 10 7 2" xfId="23228"/>
    <cellStyle name="Normal 3 3 6 10 8" xfId="23229"/>
    <cellStyle name="Normal 3 3 6 10 8 2" xfId="23230"/>
    <cellStyle name="Normal 3 3 6 10 9" xfId="23231"/>
    <cellStyle name="Normal 3 3 6 10 9 2" xfId="23232"/>
    <cellStyle name="Normal 3 3 6 11" xfId="23233"/>
    <cellStyle name="Normal 3 3 6 11 10" xfId="23234"/>
    <cellStyle name="Normal 3 3 6 11 10 2" xfId="23235"/>
    <cellStyle name="Normal 3 3 6 11 11" xfId="23236"/>
    <cellStyle name="Normal 3 3 6 11 11 2" xfId="23237"/>
    <cellStyle name="Normal 3 3 6 11 12" xfId="23238"/>
    <cellStyle name="Normal 3 3 6 11 12 2" xfId="23239"/>
    <cellStyle name="Normal 3 3 6 11 13" xfId="23240"/>
    <cellStyle name="Normal 3 3 6 11 13 2" xfId="23241"/>
    <cellStyle name="Normal 3 3 6 11 14" xfId="23242"/>
    <cellStyle name="Normal 3 3 6 11 14 2" xfId="23243"/>
    <cellStyle name="Normal 3 3 6 11 15" xfId="23244"/>
    <cellStyle name="Normal 3 3 6 11 2" xfId="23245"/>
    <cellStyle name="Normal 3 3 6 11 2 2" xfId="23246"/>
    <cellStyle name="Normal 3 3 6 11 3" xfId="23247"/>
    <cellStyle name="Normal 3 3 6 11 3 2" xfId="23248"/>
    <cellStyle name="Normal 3 3 6 11 4" xfId="23249"/>
    <cellStyle name="Normal 3 3 6 11 4 2" xfId="23250"/>
    <cellStyle name="Normal 3 3 6 11 5" xfId="23251"/>
    <cellStyle name="Normal 3 3 6 11 5 2" xfId="23252"/>
    <cellStyle name="Normal 3 3 6 11 6" xfId="23253"/>
    <cellStyle name="Normal 3 3 6 11 6 2" xfId="23254"/>
    <cellStyle name="Normal 3 3 6 11 7" xfId="23255"/>
    <cellStyle name="Normal 3 3 6 11 7 2" xfId="23256"/>
    <cellStyle name="Normal 3 3 6 11 8" xfId="23257"/>
    <cellStyle name="Normal 3 3 6 11 8 2" xfId="23258"/>
    <cellStyle name="Normal 3 3 6 11 9" xfId="23259"/>
    <cellStyle name="Normal 3 3 6 11 9 2" xfId="23260"/>
    <cellStyle name="Normal 3 3 6 12" xfId="23261"/>
    <cellStyle name="Normal 3 3 6 12 10" xfId="23262"/>
    <cellStyle name="Normal 3 3 6 12 10 2" xfId="23263"/>
    <cellStyle name="Normal 3 3 6 12 11" xfId="23264"/>
    <cellStyle name="Normal 3 3 6 12 11 2" xfId="23265"/>
    <cellStyle name="Normal 3 3 6 12 12" xfId="23266"/>
    <cellStyle name="Normal 3 3 6 12 12 2" xfId="23267"/>
    <cellStyle name="Normal 3 3 6 12 13" xfId="23268"/>
    <cellStyle name="Normal 3 3 6 12 13 2" xfId="23269"/>
    <cellStyle name="Normal 3 3 6 12 14" xfId="23270"/>
    <cellStyle name="Normal 3 3 6 12 14 2" xfId="23271"/>
    <cellStyle name="Normal 3 3 6 12 15" xfId="23272"/>
    <cellStyle name="Normal 3 3 6 12 2" xfId="23273"/>
    <cellStyle name="Normal 3 3 6 12 2 2" xfId="23274"/>
    <cellStyle name="Normal 3 3 6 12 3" xfId="23275"/>
    <cellStyle name="Normal 3 3 6 12 3 2" xfId="23276"/>
    <cellStyle name="Normal 3 3 6 12 4" xfId="23277"/>
    <cellStyle name="Normal 3 3 6 12 4 2" xfId="23278"/>
    <cellStyle name="Normal 3 3 6 12 5" xfId="23279"/>
    <cellStyle name="Normal 3 3 6 12 5 2" xfId="23280"/>
    <cellStyle name="Normal 3 3 6 12 6" xfId="23281"/>
    <cellStyle name="Normal 3 3 6 12 6 2" xfId="23282"/>
    <cellStyle name="Normal 3 3 6 12 7" xfId="23283"/>
    <cellStyle name="Normal 3 3 6 12 7 2" xfId="23284"/>
    <cellStyle name="Normal 3 3 6 12 8" xfId="23285"/>
    <cellStyle name="Normal 3 3 6 12 8 2" xfId="23286"/>
    <cellStyle name="Normal 3 3 6 12 9" xfId="23287"/>
    <cellStyle name="Normal 3 3 6 12 9 2" xfId="23288"/>
    <cellStyle name="Normal 3 3 6 13" xfId="23289"/>
    <cellStyle name="Normal 3 3 6 13 10" xfId="23290"/>
    <cellStyle name="Normal 3 3 6 13 10 2" xfId="23291"/>
    <cellStyle name="Normal 3 3 6 13 11" xfId="23292"/>
    <cellStyle name="Normal 3 3 6 13 11 2" xfId="23293"/>
    <cellStyle name="Normal 3 3 6 13 12" xfId="23294"/>
    <cellStyle name="Normal 3 3 6 13 12 2" xfId="23295"/>
    <cellStyle name="Normal 3 3 6 13 13" xfId="23296"/>
    <cellStyle name="Normal 3 3 6 13 13 2" xfId="23297"/>
    <cellStyle name="Normal 3 3 6 13 14" xfId="23298"/>
    <cellStyle name="Normal 3 3 6 13 14 2" xfId="23299"/>
    <cellStyle name="Normal 3 3 6 13 15" xfId="23300"/>
    <cellStyle name="Normal 3 3 6 13 2" xfId="23301"/>
    <cellStyle name="Normal 3 3 6 13 2 2" xfId="23302"/>
    <cellStyle name="Normal 3 3 6 13 3" xfId="23303"/>
    <cellStyle name="Normal 3 3 6 13 3 2" xfId="23304"/>
    <cellStyle name="Normal 3 3 6 13 4" xfId="23305"/>
    <cellStyle name="Normal 3 3 6 13 4 2" xfId="23306"/>
    <cellStyle name="Normal 3 3 6 13 5" xfId="23307"/>
    <cellStyle name="Normal 3 3 6 13 5 2" xfId="23308"/>
    <cellStyle name="Normal 3 3 6 13 6" xfId="23309"/>
    <cellStyle name="Normal 3 3 6 13 6 2" xfId="23310"/>
    <cellStyle name="Normal 3 3 6 13 7" xfId="23311"/>
    <cellStyle name="Normal 3 3 6 13 7 2" xfId="23312"/>
    <cellStyle name="Normal 3 3 6 13 8" xfId="23313"/>
    <cellStyle name="Normal 3 3 6 13 8 2" xfId="23314"/>
    <cellStyle name="Normal 3 3 6 13 9" xfId="23315"/>
    <cellStyle name="Normal 3 3 6 13 9 2" xfId="23316"/>
    <cellStyle name="Normal 3 3 6 14" xfId="23317"/>
    <cellStyle name="Normal 3 3 6 14 10" xfId="23318"/>
    <cellStyle name="Normal 3 3 6 14 10 2" xfId="23319"/>
    <cellStyle name="Normal 3 3 6 14 11" xfId="23320"/>
    <cellStyle name="Normal 3 3 6 14 11 2" xfId="23321"/>
    <cellStyle name="Normal 3 3 6 14 12" xfId="23322"/>
    <cellStyle name="Normal 3 3 6 14 12 2" xfId="23323"/>
    <cellStyle name="Normal 3 3 6 14 13" xfId="23324"/>
    <cellStyle name="Normal 3 3 6 14 13 2" xfId="23325"/>
    <cellStyle name="Normal 3 3 6 14 14" xfId="23326"/>
    <cellStyle name="Normal 3 3 6 14 14 2" xfId="23327"/>
    <cellStyle name="Normal 3 3 6 14 15" xfId="23328"/>
    <cellStyle name="Normal 3 3 6 14 2" xfId="23329"/>
    <cellStyle name="Normal 3 3 6 14 2 2" xfId="23330"/>
    <cellStyle name="Normal 3 3 6 14 3" xfId="23331"/>
    <cellStyle name="Normal 3 3 6 14 3 2" xfId="23332"/>
    <cellStyle name="Normal 3 3 6 14 4" xfId="23333"/>
    <cellStyle name="Normal 3 3 6 14 4 2" xfId="23334"/>
    <cellStyle name="Normal 3 3 6 14 5" xfId="23335"/>
    <cellStyle name="Normal 3 3 6 14 5 2" xfId="23336"/>
    <cellStyle name="Normal 3 3 6 14 6" xfId="23337"/>
    <cellStyle name="Normal 3 3 6 14 6 2" xfId="23338"/>
    <cellStyle name="Normal 3 3 6 14 7" xfId="23339"/>
    <cellStyle name="Normal 3 3 6 14 7 2" xfId="23340"/>
    <cellStyle name="Normal 3 3 6 14 8" xfId="23341"/>
    <cellStyle name="Normal 3 3 6 14 8 2" xfId="23342"/>
    <cellStyle name="Normal 3 3 6 14 9" xfId="23343"/>
    <cellStyle name="Normal 3 3 6 14 9 2" xfId="23344"/>
    <cellStyle name="Normal 3 3 6 15" xfId="23345"/>
    <cellStyle name="Normal 3 3 6 15 2" xfId="23346"/>
    <cellStyle name="Normal 3 3 6 16" xfId="23347"/>
    <cellStyle name="Normal 3 3 6 16 2" xfId="23348"/>
    <cellStyle name="Normal 3 3 6 17" xfId="23349"/>
    <cellStyle name="Normal 3 3 6 17 2" xfId="23350"/>
    <cellStyle name="Normal 3 3 6 18" xfId="23351"/>
    <cellStyle name="Normal 3 3 6 18 2" xfId="23352"/>
    <cellStyle name="Normal 3 3 6 19" xfId="23353"/>
    <cellStyle name="Normal 3 3 6 19 2" xfId="23354"/>
    <cellStyle name="Normal 3 3 6 2" xfId="23355"/>
    <cellStyle name="Normal 3 3 6 20" xfId="23356"/>
    <cellStyle name="Normal 3 3 6 20 2" xfId="23357"/>
    <cellStyle name="Normal 3 3 6 21" xfId="23358"/>
    <cellStyle name="Normal 3 3 6 21 2" xfId="23359"/>
    <cellStyle name="Normal 3 3 6 22" xfId="23360"/>
    <cellStyle name="Normal 3 3 6 22 2" xfId="23361"/>
    <cellStyle name="Normal 3 3 6 23" xfId="23362"/>
    <cellStyle name="Normal 3 3 6 23 2" xfId="23363"/>
    <cellStyle name="Normal 3 3 6 24" xfId="23364"/>
    <cellStyle name="Normal 3 3 6 24 2" xfId="23365"/>
    <cellStyle name="Normal 3 3 6 25" xfId="23366"/>
    <cellStyle name="Normal 3 3 6 25 2" xfId="23367"/>
    <cellStyle name="Normal 3 3 6 26" xfId="23368"/>
    <cellStyle name="Normal 3 3 6 26 2" xfId="23369"/>
    <cellStyle name="Normal 3 3 6 27" xfId="23370"/>
    <cellStyle name="Normal 3 3 6 27 2" xfId="23371"/>
    <cellStyle name="Normal 3 3 6 28" xfId="23372"/>
    <cellStyle name="Normal 3 3 6 3" xfId="23373"/>
    <cellStyle name="Normal 3 3 6 4" xfId="23374"/>
    <cellStyle name="Normal 3 3 6 5" xfId="23375"/>
    <cellStyle name="Normal 3 3 6 6" xfId="23376"/>
    <cellStyle name="Normal 3 3 6 6 10" xfId="23377"/>
    <cellStyle name="Normal 3 3 6 6 10 2" xfId="23378"/>
    <cellStyle name="Normal 3 3 6 6 11" xfId="23379"/>
    <cellStyle name="Normal 3 3 6 6 11 2" xfId="23380"/>
    <cellStyle name="Normal 3 3 6 6 12" xfId="23381"/>
    <cellStyle name="Normal 3 3 6 6 12 2" xfId="23382"/>
    <cellStyle name="Normal 3 3 6 6 13" xfId="23383"/>
    <cellStyle name="Normal 3 3 6 6 13 2" xfId="23384"/>
    <cellStyle name="Normal 3 3 6 6 14" xfId="23385"/>
    <cellStyle name="Normal 3 3 6 6 14 2" xfId="23386"/>
    <cellStyle name="Normal 3 3 6 6 15" xfId="23387"/>
    <cellStyle name="Normal 3 3 6 6 15 2" xfId="23388"/>
    <cellStyle name="Normal 3 3 6 6 16" xfId="23389"/>
    <cellStyle name="Normal 3 3 6 6 2" xfId="23390"/>
    <cellStyle name="Normal 3 3 6 6 2 10" xfId="23391"/>
    <cellStyle name="Normal 3 3 6 6 2 10 2" xfId="23392"/>
    <cellStyle name="Normal 3 3 6 6 2 11" xfId="23393"/>
    <cellStyle name="Normal 3 3 6 6 2 11 2" xfId="23394"/>
    <cellStyle name="Normal 3 3 6 6 2 12" xfId="23395"/>
    <cellStyle name="Normal 3 3 6 6 2 12 2" xfId="23396"/>
    <cellStyle name="Normal 3 3 6 6 2 13" xfId="23397"/>
    <cellStyle name="Normal 3 3 6 6 2 13 2" xfId="23398"/>
    <cellStyle name="Normal 3 3 6 6 2 14" xfId="23399"/>
    <cellStyle name="Normal 3 3 6 6 2 14 2" xfId="23400"/>
    <cellStyle name="Normal 3 3 6 6 2 15" xfId="23401"/>
    <cellStyle name="Normal 3 3 6 6 2 2" xfId="23402"/>
    <cellStyle name="Normal 3 3 6 6 2 2 2" xfId="23403"/>
    <cellStyle name="Normal 3 3 6 6 2 3" xfId="23404"/>
    <cellStyle name="Normal 3 3 6 6 2 3 2" xfId="23405"/>
    <cellStyle name="Normal 3 3 6 6 2 4" xfId="23406"/>
    <cellStyle name="Normal 3 3 6 6 2 4 2" xfId="23407"/>
    <cellStyle name="Normal 3 3 6 6 2 5" xfId="23408"/>
    <cellStyle name="Normal 3 3 6 6 2 5 2" xfId="23409"/>
    <cellStyle name="Normal 3 3 6 6 2 6" xfId="23410"/>
    <cellStyle name="Normal 3 3 6 6 2 6 2" xfId="23411"/>
    <cellStyle name="Normal 3 3 6 6 2 7" xfId="23412"/>
    <cellStyle name="Normal 3 3 6 6 2 7 2" xfId="23413"/>
    <cellStyle name="Normal 3 3 6 6 2 8" xfId="23414"/>
    <cellStyle name="Normal 3 3 6 6 2 8 2" xfId="23415"/>
    <cellStyle name="Normal 3 3 6 6 2 9" xfId="23416"/>
    <cellStyle name="Normal 3 3 6 6 2 9 2" xfId="23417"/>
    <cellStyle name="Normal 3 3 6 6 3" xfId="23418"/>
    <cellStyle name="Normal 3 3 6 6 3 2" xfId="23419"/>
    <cellStyle name="Normal 3 3 6 6 4" xfId="23420"/>
    <cellStyle name="Normal 3 3 6 6 4 2" xfId="23421"/>
    <cellStyle name="Normal 3 3 6 6 5" xfId="23422"/>
    <cellStyle name="Normal 3 3 6 6 5 2" xfId="23423"/>
    <cellStyle name="Normal 3 3 6 6 6" xfId="23424"/>
    <cellStyle name="Normal 3 3 6 6 6 2" xfId="23425"/>
    <cellStyle name="Normal 3 3 6 6 7" xfId="23426"/>
    <cellStyle name="Normal 3 3 6 6 7 2" xfId="23427"/>
    <cellStyle name="Normal 3 3 6 6 8" xfId="23428"/>
    <cellStyle name="Normal 3 3 6 6 8 2" xfId="23429"/>
    <cellStyle name="Normal 3 3 6 6 9" xfId="23430"/>
    <cellStyle name="Normal 3 3 6 6 9 2" xfId="23431"/>
    <cellStyle name="Normal 3 3 6 7" xfId="23432"/>
    <cellStyle name="Normal 3 3 6 7 10" xfId="23433"/>
    <cellStyle name="Normal 3 3 6 7 10 2" xfId="23434"/>
    <cellStyle name="Normal 3 3 6 7 11" xfId="23435"/>
    <cellStyle name="Normal 3 3 6 7 11 2" xfId="23436"/>
    <cellStyle name="Normal 3 3 6 7 12" xfId="23437"/>
    <cellStyle name="Normal 3 3 6 7 12 2" xfId="23438"/>
    <cellStyle name="Normal 3 3 6 7 13" xfId="23439"/>
    <cellStyle name="Normal 3 3 6 7 13 2" xfId="23440"/>
    <cellStyle name="Normal 3 3 6 7 14" xfId="23441"/>
    <cellStyle name="Normal 3 3 6 7 14 2" xfId="23442"/>
    <cellStyle name="Normal 3 3 6 7 15" xfId="23443"/>
    <cellStyle name="Normal 3 3 6 7 15 2" xfId="23444"/>
    <cellStyle name="Normal 3 3 6 7 16" xfId="23445"/>
    <cellStyle name="Normal 3 3 6 7 2" xfId="23446"/>
    <cellStyle name="Normal 3 3 6 7 2 10" xfId="23447"/>
    <cellStyle name="Normal 3 3 6 7 2 10 2" xfId="23448"/>
    <cellStyle name="Normal 3 3 6 7 2 11" xfId="23449"/>
    <cellStyle name="Normal 3 3 6 7 2 11 2" xfId="23450"/>
    <cellStyle name="Normal 3 3 6 7 2 12" xfId="23451"/>
    <cellStyle name="Normal 3 3 6 7 2 12 2" xfId="23452"/>
    <cellStyle name="Normal 3 3 6 7 2 13" xfId="23453"/>
    <cellStyle name="Normal 3 3 6 7 2 13 2" xfId="23454"/>
    <cellStyle name="Normal 3 3 6 7 2 14" xfId="23455"/>
    <cellStyle name="Normal 3 3 6 7 2 14 2" xfId="23456"/>
    <cellStyle name="Normal 3 3 6 7 2 15" xfId="23457"/>
    <cellStyle name="Normal 3 3 6 7 2 2" xfId="23458"/>
    <cellStyle name="Normal 3 3 6 7 2 2 2" xfId="23459"/>
    <cellStyle name="Normal 3 3 6 7 2 3" xfId="23460"/>
    <cellStyle name="Normal 3 3 6 7 2 3 2" xfId="23461"/>
    <cellStyle name="Normal 3 3 6 7 2 4" xfId="23462"/>
    <cellStyle name="Normal 3 3 6 7 2 4 2" xfId="23463"/>
    <cellStyle name="Normal 3 3 6 7 2 5" xfId="23464"/>
    <cellStyle name="Normal 3 3 6 7 2 5 2" xfId="23465"/>
    <cellStyle name="Normal 3 3 6 7 2 6" xfId="23466"/>
    <cellStyle name="Normal 3 3 6 7 2 6 2" xfId="23467"/>
    <cellStyle name="Normal 3 3 6 7 2 7" xfId="23468"/>
    <cellStyle name="Normal 3 3 6 7 2 7 2" xfId="23469"/>
    <cellStyle name="Normal 3 3 6 7 2 8" xfId="23470"/>
    <cellStyle name="Normal 3 3 6 7 2 8 2" xfId="23471"/>
    <cellStyle name="Normal 3 3 6 7 2 9" xfId="23472"/>
    <cellStyle name="Normal 3 3 6 7 2 9 2" xfId="23473"/>
    <cellStyle name="Normal 3 3 6 7 3" xfId="23474"/>
    <cellStyle name="Normal 3 3 6 7 3 2" xfId="23475"/>
    <cellStyle name="Normal 3 3 6 7 4" xfId="23476"/>
    <cellStyle name="Normal 3 3 6 7 4 2" xfId="23477"/>
    <cellStyle name="Normal 3 3 6 7 5" xfId="23478"/>
    <cellStyle name="Normal 3 3 6 7 5 2" xfId="23479"/>
    <cellStyle name="Normal 3 3 6 7 6" xfId="23480"/>
    <cellStyle name="Normal 3 3 6 7 6 2" xfId="23481"/>
    <cellStyle name="Normal 3 3 6 7 7" xfId="23482"/>
    <cellStyle name="Normal 3 3 6 7 7 2" xfId="23483"/>
    <cellStyle name="Normal 3 3 6 7 8" xfId="23484"/>
    <cellStyle name="Normal 3 3 6 7 8 2" xfId="23485"/>
    <cellStyle name="Normal 3 3 6 7 9" xfId="23486"/>
    <cellStyle name="Normal 3 3 6 7 9 2" xfId="23487"/>
    <cellStyle name="Normal 3 3 6 8" xfId="23488"/>
    <cellStyle name="Normal 3 3 6 8 10" xfId="23489"/>
    <cellStyle name="Normal 3 3 6 8 10 2" xfId="23490"/>
    <cellStyle name="Normal 3 3 6 8 11" xfId="23491"/>
    <cellStyle name="Normal 3 3 6 8 11 2" xfId="23492"/>
    <cellStyle name="Normal 3 3 6 8 12" xfId="23493"/>
    <cellStyle name="Normal 3 3 6 8 12 2" xfId="23494"/>
    <cellStyle name="Normal 3 3 6 8 13" xfId="23495"/>
    <cellStyle name="Normal 3 3 6 8 13 2" xfId="23496"/>
    <cellStyle name="Normal 3 3 6 8 14" xfId="23497"/>
    <cellStyle name="Normal 3 3 6 8 14 2" xfId="23498"/>
    <cellStyle name="Normal 3 3 6 8 15" xfId="23499"/>
    <cellStyle name="Normal 3 3 6 8 15 2" xfId="23500"/>
    <cellStyle name="Normal 3 3 6 8 16" xfId="23501"/>
    <cellStyle name="Normal 3 3 6 8 2" xfId="23502"/>
    <cellStyle name="Normal 3 3 6 8 2 10" xfId="23503"/>
    <cellStyle name="Normal 3 3 6 8 2 10 2" xfId="23504"/>
    <cellStyle name="Normal 3 3 6 8 2 11" xfId="23505"/>
    <cellStyle name="Normal 3 3 6 8 2 11 2" xfId="23506"/>
    <cellStyle name="Normal 3 3 6 8 2 12" xfId="23507"/>
    <cellStyle name="Normal 3 3 6 8 2 12 2" xfId="23508"/>
    <cellStyle name="Normal 3 3 6 8 2 13" xfId="23509"/>
    <cellStyle name="Normal 3 3 6 8 2 13 2" xfId="23510"/>
    <cellStyle name="Normal 3 3 6 8 2 14" xfId="23511"/>
    <cellStyle name="Normal 3 3 6 8 2 14 2" xfId="23512"/>
    <cellStyle name="Normal 3 3 6 8 2 15" xfId="23513"/>
    <cellStyle name="Normal 3 3 6 8 2 2" xfId="23514"/>
    <cellStyle name="Normal 3 3 6 8 2 2 2" xfId="23515"/>
    <cellStyle name="Normal 3 3 6 8 2 3" xfId="23516"/>
    <cellStyle name="Normal 3 3 6 8 2 3 2" xfId="23517"/>
    <cellStyle name="Normal 3 3 6 8 2 4" xfId="23518"/>
    <cellStyle name="Normal 3 3 6 8 2 4 2" xfId="23519"/>
    <cellStyle name="Normal 3 3 6 8 2 5" xfId="23520"/>
    <cellStyle name="Normal 3 3 6 8 2 5 2" xfId="23521"/>
    <cellStyle name="Normal 3 3 6 8 2 6" xfId="23522"/>
    <cellStyle name="Normal 3 3 6 8 2 6 2" xfId="23523"/>
    <cellStyle name="Normal 3 3 6 8 2 7" xfId="23524"/>
    <cellStyle name="Normal 3 3 6 8 2 7 2" xfId="23525"/>
    <cellStyle name="Normal 3 3 6 8 2 8" xfId="23526"/>
    <cellStyle name="Normal 3 3 6 8 2 8 2" xfId="23527"/>
    <cellStyle name="Normal 3 3 6 8 2 9" xfId="23528"/>
    <cellStyle name="Normal 3 3 6 8 2 9 2" xfId="23529"/>
    <cellStyle name="Normal 3 3 6 8 3" xfId="23530"/>
    <cellStyle name="Normal 3 3 6 8 3 2" xfId="23531"/>
    <cellStyle name="Normal 3 3 6 8 4" xfId="23532"/>
    <cellStyle name="Normal 3 3 6 8 4 2" xfId="23533"/>
    <cellStyle name="Normal 3 3 6 8 5" xfId="23534"/>
    <cellStyle name="Normal 3 3 6 8 5 2" xfId="23535"/>
    <cellStyle name="Normal 3 3 6 8 6" xfId="23536"/>
    <cellStyle name="Normal 3 3 6 8 6 2" xfId="23537"/>
    <cellStyle name="Normal 3 3 6 8 7" xfId="23538"/>
    <cellStyle name="Normal 3 3 6 8 7 2" xfId="23539"/>
    <cellStyle name="Normal 3 3 6 8 8" xfId="23540"/>
    <cellStyle name="Normal 3 3 6 8 8 2" xfId="23541"/>
    <cellStyle name="Normal 3 3 6 8 9" xfId="23542"/>
    <cellStyle name="Normal 3 3 6 8 9 2" xfId="23543"/>
    <cellStyle name="Normal 3 3 6 9" xfId="23544"/>
    <cellStyle name="Normal 3 3 6 9 10" xfId="23545"/>
    <cellStyle name="Normal 3 3 6 9 10 2" xfId="23546"/>
    <cellStyle name="Normal 3 3 6 9 11" xfId="23547"/>
    <cellStyle name="Normal 3 3 6 9 11 2" xfId="23548"/>
    <cellStyle name="Normal 3 3 6 9 12" xfId="23549"/>
    <cellStyle name="Normal 3 3 6 9 12 2" xfId="23550"/>
    <cellStyle name="Normal 3 3 6 9 13" xfId="23551"/>
    <cellStyle name="Normal 3 3 6 9 13 2" xfId="23552"/>
    <cellStyle name="Normal 3 3 6 9 14" xfId="23553"/>
    <cellStyle name="Normal 3 3 6 9 14 2" xfId="23554"/>
    <cellStyle name="Normal 3 3 6 9 15" xfId="23555"/>
    <cellStyle name="Normal 3 3 6 9 2" xfId="23556"/>
    <cellStyle name="Normal 3 3 6 9 2 2" xfId="23557"/>
    <cellStyle name="Normal 3 3 6 9 3" xfId="23558"/>
    <cellStyle name="Normal 3 3 6 9 3 2" xfId="23559"/>
    <cellStyle name="Normal 3 3 6 9 4" xfId="23560"/>
    <cellStyle name="Normal 3 3 6 9 4 2" xfId="23561"/>
    <cellStyle name="Normal 3 3 6 9 5" xfId="23562"/>
    <cellStyle name="Normal 3 3 6 9 5 2" xfId="23563"/>
    <cellStyle name="Normal 3 3 6 9 6" xfId="23564"/>
    <cellStyle name="Normal 3 3 6 9 6 2" xfId="23565"/>
    <cellStyle name="Normal 3 3 6 9 7" xfId="23566"/>
    <cellStyle name="Normal 3 3 6 9 7 2" xfId="23567"/>
    <cellStyle name="Normal 3 3 6 9 8" xfId="23568"/>
    <cellStyle name="Normal 3 3 6 9 8 2" xfId="23569"/>
    <cellStyle name="Normal 3 3 6 9 9" xfId="23570"/>
    <cellStyle name="Normal 3 3 6 9 9 2" xfId="23571"/>
    <cellStyle name="Normal 3 3 7" xfId="23572"/>
    <cellStyle name="Normal 3 3 7 10" xfId="23573"/>
    <cellStyle name="Normal 3 3 7 10 10" xfId="23574"/>
    <cellStyle name="Normal 3 3 7 10 10 2" xfId="23575"/>
    <cellStyle name="Normal 3 3 7 10 11" xfId="23576"/>
    <cellStyle name="Normal 3 3 7 10 11 2" xfId="23577"/>
    <cellStyle name="Normal 3 3 7 10 12" xfId="23578"/>
    <cellStyle name="Normal 3 3 7 10 12 2" xfId="23579"/>
    <cellStyle name="Normal 3 3 7 10 13" xfId="23580"/>
    <cellStyle name="Normal 3 3 7 10 13 2" xfId="23581"/>
    <cellStyle name="Normal 3 3 7 10 14" xfId="23582"/>
    <cellStyle name="Normal 3 3 7 10 14 2" xfId="23583"/>
    <cellStyle name="Normal 3 3 7 10 15" xfId="23584"/>
    <cellStyle name="Normal 3 3 7 10 2" xfId="23585"/>
    <cellStyle name="Normal 3 3 7 10 2 2" xfId="23586"/>
    <cellStyle name="Normal 3 3 7 10 3" xfId="23587"/>
    <cellStyle name="Normal 3 3 7 10 3 2" xfId="23588"/>
    <cellStyle name="Normal 3 3 7 10 4" xfId="23589"/>
    <cellStyle name="Normal 3 3 7 10 4 2" xfId="23590"/>
    <cellStyle name="Normal 3 3 7 10 5" xfId="23591"/>
    <cellStyle name="Normal 3 3 7 10 5 2" xfId="23592"/>
    <cellStyle name="Normal 3 3 7 10 6" xfId="23593"/>
    <cellStyle name="Normal 3 3 7 10 6 2" xfId="23594"/>
    <cellStyle name="Normal 3 3 7 10 7" xfId="23595"/>
    <cellStyle name="Normal 3 3 7 10 7 2" xfId="23596"/>
    <cellStyle name="Normal 3 3 7 10 8" xfId="23597"/>
    <cellStyle name="Normal 3 3 7 10 8 2" xfId="23598"/>
    <cellStyle name="Normal 3 3 7 10 9" xfId="23599"/>
    <cellStyle name="Normal 3 3 7 10 9 2" xfId="23600"/>
    <cellStyle name="Normal 3 3 7 11" xfId="23601"/>
    <cellStyle name="Normal 3 3 7 11 2" xfId="23602"/>
    <cellStyle name="Normal 3 3 7 12" xfId="23603"/>
    <cellStyle name="Normal 3 3 7 12 2" xfId="23604"/>
    <cellStyle name="Normal 3 3 7 13" xfId="23605"/>
    <cellStyle name="Normal 3 3 7 13 2" xfId="23606"/>
    <cellStyle name="Normal 3 3 7 14" xfId="23607"/>
    <cellStyle name="Normal 3 3 7 14 2" xfId="23608"/>
    <cellStyle name="Normal 3 3 7 15" xfId="23609"/>
    <cellStyle name="Normal 3 3 7 15 2" xfId="23610"/>
    <cellStyle name="Normal 3 3 7 16" xfId="23611"/>
    <cellStyle name="Normal 3 3 7 16 2" xfId="23612"/>
    <cellStyle name="Normal 3 3 7 17" xfId="23613"/>
    <cellStyle name="Normal 3 3 7 17 2" xfId="23614"/>
    <cellStyle name="Normal 3 3 7 18" xfId="23615"/>
    <cellStyle name="Normal 3 3 7 18 2" xfId="23616"/>
    <cellStyle name="Normal 3 3 7 19" xfId="23617"/>
    <cellStyle name="Normal 3 3 7 19 2" xfId="23618"/>
    <cellStyle name="Normal 3 3 7 2" xfId="23619"/>
    <cellStyle name="Normal 3 3 7 2 10" xfId="23620"/>
    <cellStyle name="Normal 3 3 7 2 10 2" xfId="23621"/>
    <cellStyle name="Normal 3 3 7 2 11" xfId="23622"/>
    <cellStyle name="Normal 3 3 7 2 11 2" xfId="23623"/>
    <cellStyle name="Normal 3 3 7 2 12" xfId="23624"/>
    <cellStyle name="Normal 3 3 7 2 12 2" xfId="23625"/>
    <cellStyle name="Normal 3 3 7 2 13" xfId="23626"/>
    <cellStyle name="Normal 3 3 7 2 13 2" xfId="23627"/>
    <cellStyle name="Normal 3 3 7 2 14" xfId="23628"/>
    <cellStyle name="Normal 3 3 7 2 14 2" xfId="23629"/>
    <cellStyle name="Normal 3 3 7 2 15" xfId="23630"/>
    <cellStyle name="Normal 3 3 7 2 15 2" xfId="23631"/>
    <cellStyle name="Normal 3 3 7 2 16" xfId="23632"/>
    <cellStyle name="Normal 3 3 7 2 2" xfId="23633"/>
    <cellStyle name="Normal 3 3 7 2 2 10" xfId="23634"/>
    <cellStyle name="Normal 3 3 7 2 2 10 2" xfId="23635"/>
    <cellStyle name="Normal 3 3 7 2 2 11" xfId="23636"/>
    <cellStyle name="Normal 3 3 7 2 2 11 2" xfId="23637"/>
    <cellStyle name="Normal 3 3 7 2 2 12" xfId="23638"/>
    <cellStyle name="Normal 3 3 7 2 2 12 2" xfId="23639"/>
    <cellStyle name="Normal 3 3 7 2 2 13" xfId="23640"/>
    <cellStyle name="Normal 3 3 7 2 2 13 2" xfId="23641"/>
    <cellStyle name="Normal 3 3 7 2 2 14" xfId="23642"/>
    <cellStyle name="Normal 3 3 7 2 2 14 2" xfId="23643"/>
    <cellStyle name="Normal 3 3 7 2 2 15" xfId="23644"/>
    <cellStyle name="Normal 3 3 7 2 2 2" xfId="23645"/>
    <cellStyle name="Normal 3 3 7 2 2 2 2" xfId="23646"/>
    <cellStyle name="Normal 3 3 7 2 2 3" xfId="23647"/>
    <cellStyle name="Normal 3 3 7 2 2 3 2" xfId="23648"/>
    <cellStyle name="Normal 3 3 7 2 2 4" xfId="23649"/>
    <cellStyle name="Normal 3 3 7 2 2 4 2" xfId="23650"/>
    <cellStyle name="Normal 3 3 7 2 2 5" xfId="23651"/>
    <cellStyle name="Normal 3 3 7 2 2 5 2" xfId="23652"/>
    <cellStyle name="Normal 3 3 7 2 2 6" xfId="23653"/>
    <cellStyle name="Normal 3 3 7 2 2 6 2" xfId="23654"/>
    <cellStyle name="Normal 3 3 7 2 2 7" xfId="23655"/>
    <cellStyle name="Normal 3 3 7 2 2 7 2" xfId="23656"/>
    <cellStyle name="Normal 3 3 7 2 2 8" xfId="23657"/>
    <cellStyle name="Normal 3 3 7 2 2 8 2" xfId="23658"/>
    <cellStyle name="Normal 3 3 7 2 2 9" xfId="23659"/>
    <cellStyle name="Normal 3 3 7 2 2 9 2" xfId="23660"/>
    <cellStyle name="Normal 3 3 7 2 3" xfId="23661"/>
    <cellStyle name="Normal 3 3 7 2 3 2" xfId="23662"/>
    <cellStyle name="Normal 3 3 7 2 4" xfId="23663"/>
    <cellStyle name="Normal 3 3 7 2 4 2" xfId="23664"/>
    <cellStyle name="Normal 3 3 7 2 5" xfId="23665"/>
    <cellStyle name="Normal 3 3 7 2 5 2" xfId="23666"/>
    <cellStyle name="Normal 3 3 7 2 6" xfId="23667"/>
    <cellStyle name="Normal 3 3 7 2 6 2" xfId="23668"/>
    <cellStyle name="Normal 3 3 7 2 7" xfId="23669"/>
    <cellStyle name="Normal 3 3 7 2 7 2" xfId="23670"/>
    <cellStyle name="Normal 3 3 7 2 8" xfId="23671"/>
    <cellStyle name="Normal 3 3 7 2 8 2" xfId="23672"/>
    <cellStyle name="Normal 3 3 7 2 9" xfId="23673"/>
    <cellStyle name="Normal 3 3 7 2 9 2" xfId="23674"/>
    <cellStyle name="Normal 3 3 7 20" xfId="23675"/>
    <cellStyle name="Normal 3 3 7 20 2" xfId="23676"/>
    <cellStyle name="Normal 3 3 7 21" xfId="23677"/>
    <cellStyle name="Normal 3 3 7 21 2" xfId="23678"/>
    <cellStyle name="Normal 3 3 7 22" xfId="23679"/>
    <cellStyle name="Normal 3 3 7 22 2" xfId="23680"/>
    <cellStyle name="Normal 3 3 7 23" xfId="23681"/>
    <cellStyle name="Normal 3 3 7 23 2" xfId="23682"/>
    <cellStyle name="Normal 3 3 7 24" xfId="23683"/>
    <cellStyle name="Normal 3 3 7 3" xfId="23684"/>
    <cellStyle name="Normal 3 3 7 3 10" xfId="23685"/>
    <cellStyle name="Normal 3 3 7 3 10 2" xfId="23686"/>
    <cellStyle name="Normal 3 3 7 3 11" xfId="23687"/>
    <cellStyle name="Normal 3 3 7 3 11 2" xfId="23688"/>
    <cellStyle name="Normal 3 3 7 3 12" xfId="23689"/>
    <cellStyle name="Normal 3 3 7 3 12 2" xfId="23690"/>
    <cellStyle name="Normal 3 3 7 3 13" xfId="23691"/>
    <cellStyle name="Normal 3 3 7 3 13 2" xfId="23692"/>
    <cellStyle name="Normal 3 3 7 3 14" xfId="23693"/>
    <cellStyle name="Normal 3 3 7 3 14 2" xfId="23694"/>
    <cellStyle name="Normal 3 3 7 3 15" xfId="23695"/>
    <cellStyle name="Normal 3 3 7 3 15 2" xfId="23696"/>
    <cellStyle name="Normal 3 3 7 3 16" xfId="23697"/>
    <cellStyle name="Normal 3 3 7 3 2" xfId="23698"/>
    <cellStyle name="Normal 3 3 7 3 2 10" xfId="23699"/>
    <cellStyle name="Normal 3 3 7 3 2 10 2" xfId="23700"/>
    <cellStyle name="Normal 3 3 7 3 2 11" xfId="23701"/>
    <cellStyle name="Normal 3 3 7 3 2 11 2" xfId="23702"/>
    <cellStyle name="Normal 3 3 7 3 2 12" xfId="23703"/>
    <cellStyle name="Normal 3 3 7 3 2 12 2" xfId="23704"/>
    <cellStyle name="Normal 3 3 7 3 2 13" xfId="23705"/>
    <cellStyle name="Normal 3 3 7 3 2 13 2" xfId="23706"/>
    <cellStyle name="Normal 3 3 7 3 2 14" xfId="23707"/>
    <cellStyle name="Normal 3 3 7 3 2 14 2" xfId="23708"/>
    <cellStyle name="Normal 3 3 7 3 2 15" xfId="23709"/>
    <cellStyle name="Normal 3 3 7 3 2 2" xfId="23710"/>
    <cellStyle name="Normal 3 3 7 3 2 2 2" xfId="23711"/>
    <cellStyle name="Normal 3 3 7 3 2 3" xfId="23712"/>
    <cellStyle name="Normal 3 3 7 3 2 3 2" xfId="23713"/>
    <cellStyle name="Normal 3 3 7 3 2 4" xfId="23714"/>
    <cellStyle name="Normal 3 3 7 3 2 4 2" xfId="23715"/>
    <cellStyle name="Normal 3 3 7 3 2 5" xfId="23716"/>
    <cellStyle name="Normal 3 3 7 3 2 5 2" xfId="23717"/>
    <cellStyle name="Normal 3 3 7 3 2 6" xfId="23718"/>
    <cellStyle name="Normal 3 3 7 3 2 6 2" xfId="23719"/>
    <cellStyle name="Normal 3 3 7 3 2 7" xfId="23720"/>
    <cellStyle name="Normal 3 3 7 3 2 7 2" xfId="23721"/>
    <cellStyle name="Normal 3 3 7 3 2 8" xfId="23722"/>
    <cellStyle name="Normal 3 3 7 3 2 8 2" xfId="23723"/>
    <cellStyle name="Normal 3 3 7 3 2 9" xfId="23724"/>
    <cellStyle name="Normal 3 3 7 3 2 9 2" xfId="23725"/>
    <cellStyle name="Normal 3 3 7 3 3" xfId="23726"/>
    <cellStyle name="Normal 3 3 7 3 3 2" xfId="23727"/>
    <cellStyle name="Normal 3 3 7 3 4" xfId="23728"/>
    <cellStyle name="Normal 3 3 7 3 4 2" xfId="23729"/>
    <cellStyle name="Normal 3 3 7 3 5" xfId="23730"/>
    <cellStyle name="Normal 3 3 7 3 5 2" xfId="23731"/>
    <cellStyle name="Normal 3 3 7 3 6" xfId="23732"/>
    <cellStyle name="Normal 3 3 7 3 6 2" xfId="23733"/>
    <cellStyle name="Normal 3 3 7 3 7" xfId="23734"/>
    <cellStyle name="Normal 3 3 7 3 7 2" xfId="23735"/>
    <cellStyle name="Normal 3 3 7 3 8" xfId="23736"/>
    <cellStyle name="Normal 3 3 7 3 8 2" xfId="23737"/>
    <cellStyle name="Normal 3 3 7 3 9" xfId="23738"/>
    <cellStyle name="Normal 3 3 7 3 9 2" xfId="23739"/>
    <cellStyle name="Normal 3 3 7 4" xfId="23740"/>
    <cellStyle name="Normal 3 3 7 4 10" xfId="23741"/>
    <cellStyle name="Normal 3 3 7 4 10 2" xfId="23742"/>
    <cellStyle name="Normal 3 3 7 4 11" xfId="23743"/>
    <cellStyle name="Normal 3 3 7 4 11 2" xfId="23744"/>
    <cellStyle name="Normal 3 3 7 4 12" xfId="23745"/>
    <cellStyle name="Normal 3 3 7 4 12 2" xfId="23746"/>
    <cellStyle name="Normal 3 3 7 4 13" xfId="23747"/>
    <cellStyle name="Normal 3 3 7 4 13 2" xfId="23748"/>
    <cellStyle name="Normal 3 3 7 4 14" xfId="23749"/>
    <cellStyle name="Normal 3 3 7 4 14 2" xfId="23750"/>
    <cellStyle name="Normal 3 3 7 4 15" xfId="23751"/>
    <cellStyle name="Normal 3 3 7 4 15 2" xfId="23752"/>
    <cellStyle name="Normal 3 3 7 4 16" xfId="23753"/>
    <cellStyle name="Normal 3 3 7 4 2" xfId="23754"/>
    <cellStyle name="Normal 3 3 7 4 2 10" xfId="23755"/>
    <cellStyle name="Normal 3 3 7 4 2 10 2" xfId="23756"/>
    <cellStyle name="Normal 3 3 7 4 2 11" xfId="23757"/>
    <cellStyle name="Normal 3 3 7 4 2 11 2" xfId="23758"/>
    <cellStyle name="Normal 3 3 7 4 2 12" xfId="23759"/>
    <cellStyle name="Normal 3 3 7 4 2 12 2" xfId="23760"/>
    <cellStyle name="Normal 3 3 7 4 2 13" xfId="23761"/>
    <cellStyle name="Normal 3 3 7 4 2 13 2" xfId="23762"/>
    <cellStyle name="Normal 3 3 7 4 2 14" xfId="23763"/>
    <cellStyle name="Normal 3 3 7 4 2 14 2" xfId="23764"/>
    <cellStyle name="Normal 3 3 7 4 2 15" xfId="23765"/>
    <cellStyle name="Normal 3 3 7 4 2 2" xfId="23766"/>
    <cellStyle name="Normal 3 3 7 4 2 2 2" xfId="23767"/>
    <cellStyle name="Normal 3 3 7 4 2 3" xfId="23768"/>
    <cellStyle name="Normal 3 3 7 4 2 3 2" xfId="23769"/>
    <cellStyle name="Normal 3 3 7 4 2 4" xfId="23770"/>
    <cellStyle name="Normal 3 3 7 4 2 4 2" xfId="23771"/>
    <cellStyle name="Normal 3 3 7 4 2 5" xfId="23772"/>
    <cellStyle name="Normal 3 3 7 4 2 5 2" xfId="23773"/>
    <cellStyle name="Normal 3 3 7 4 2 6" xfId="23774"/>
    <cellStyle name="Normal 3 3 7 4 2 6 2" xfId="23775"/>
    <cellStyle name="Normal 3 3 7 4 2 7" xfId="23776"/>
    <cellStyle name="Normal 3 3 7 4 2 7 2" xfId="23777"/>
    <cellStyle name="Normal 3 3 7 4 2 8" xfId="23778"/>
    <cellStyle name="Normal 3 3 7 4 2 8 2" xfId="23779"/>
    <cellStyle name="Normal 3 3 7 4 2 9" xfId="23780"/>
    <cellStyle name="Normal 3 3 7 4 2 9 2" xfId="23781"/>
    <cellStyle name="Normal 3 3 7 4 3" xfId="23782"/>
    <cellStyle name="Normal 3 3 7 4 3 2" xfId="23783"/>
    <cellStyle name="Normal 3 3 7 4 4" xfId="23784"/>
    <cellStyle name="Normal 3 3 7 4 4 2" xfId="23785"/>
    <cellStyle name="Normal 3 3 7 4 5" xfId="23786"/>
    <cellStyle name="Normal 3 3 7 4 5 2" xfId="23787"/>
    <cellStyle name="Normal 3 3 7 4 6" xfId="23788"/>
    <cellStyle name="Normal 3 3 7 4 6 2" xfId="23789"/>
    <cellStyle name="Normal 3 3 7 4 7" xfId="23790"/>
    <cellStyle name="Normal 3 3 7 4 7 2" xfId="23791"/>
    <cellStyle name="Normal 3 3 7 4 8" xfId="23792"/>
    <cellStyle name="Normal 3 3 7 4 8 2" xfId="23793"/>
    <cellStyle name="Normal 3 3 7 4 9" xfId="23794"/>
    <cellStyle name="Normal 3 3 7 4 9 2" xfId="23795"/>
    <cellStyle name="Normal 3 3 7 5" xfId="23796"/>
    <cellStyle name="Normal 3 3 7 5 10" xfId="23797"/>
    <cellStyle name="Normal 3 3 7 5 10 2" xfId="23798"/>
    <cellStyle name="Normal 3 3 7 5 11" xfId="23799"/>
    <cellStyle name="Normal 3 3 7 5 11 2" xfId="23800"/>
    <cellStyle name="Normal 3 3 7 5 12" xfId="23801"/>
    <cellStyle name="Normal 3 3 7 5 12 2" xfId="23802"/>
    <cellStyle name="Normal 3 3 7 5 13" xfId="23803"/>
    <cellStyle name="Normal 3 3 7 5 13 2" xfId="23804"/>
    <cellStyle name="Normal 3 3 7 5 14" xfId="23805"/>
    <cellStyle name="Normal 3 3 7 5 14 2" xfId="23806"/>
    <cellStyle name="Normal 3 3 7 5 15" xfId="23807"/>
    <cellStyle name="Normal 3 3 7 5 2" xfId="23808"/>
    <cellStyle name="Normal 3 3 7 5 2 2" xfId="23809"/>
    <cellStyle name="Normal 3 3 7 5 3" xfId="23810"/>
    <cellStyle name="Normal 3 3 7 5 3 2" xfId="23811"/>
    <cellStyle name="Normal 3 3 7 5 4" xfId="23812"/>
    <cellStyle name="Normal 3 3 7 5 4 2" xfId="23813"/>
    <cellStyle name="Normal 3 3 7 5 5" xfId="23814"/>
    <cellStyle name="Normal 3 3 7 5 5 2" xfId="23815"/>
    <cellStyle name="Normal 3 3 7 5 6" xfId="23816"/>
    <cellStyle name="Normal 3 3 7 5 6 2" xfId="23817"/>
    <cellStyle name="Normal 3 3 7 5 7" xfId="23818"/>
    <cellStyle name="Normal 3 3 7 5 7 2" xfId="23819"/>
    <cellStyle name="Normal 3 3 7 5 8" xfId="23820"/>
    <cellStyle name="Normal 3 3 7 5 8 2" xfId="23821"/>
    <cellStyle name="Normal 3 3 7 5 9" xfId="23822"/>
    <cellStyle name="Normal 3 3 7 5 9 2" xfId="23823"/>
    <cellStyle name="Normal 3 3 7 6" xfId="23824"/>
    <cellStyle name="Normal 3 3 7 6 10" xfId="23825"/>
    <cellStyle name="Normal 3 3 7 6 10 2" xfId="23826"/>
    <cellStyle name="Normal 3 3 7 6 11" xfId="23827"/>
    <cellStyle name="Normal 3 3 7 6 11 2" xfId="23828"/>
    <cellStyle name="Normal 3 3 7 6 12" xfId="23829"/>
    <cellStyle name="Normal 3 3 7 6 12 2" xfId="23830"/>
    <cellStyle name="Normal 3 3 7 6 13" xfId="23831"/>
    <cellStyle name="Normal 3 3 7 6 13 2" xfId="23832"/>
    <cellStyle name="Normal 3 3 7 6 14" xfId="23833"/>
    <cellStyle name="Normal 3 3 7 6 14 2" xfId="23834"/>
    <cellStyle name="Normal 3 3 7 6 15" xfId="23835"/>
    <cellStyle name="Normal 3 3 7 6 2" xfId="23836"/>
    <cellStyle name="Normal 3 3 7 6 2 2" xfId="23837"/>
    <cellStyle name="Normal 3 3 7 6 3" xfId="23838"/>
    <cellStyle name="Normal 3 3 7 6 3 2" xfId="23839"/>
    <cellStyle name="Normal 3 3 7 6 4" xfId="23840"/>
    <cellStyle name="Normal 3 3 7 6 4 2" xfId="23841"/>
    <cellStyle name="Normal 3 3 7 6 5" xfId="23842"/>
    <cellStyle name="Normal 3 3 7 6 5 2" xfId="23843"/>
    <cellStyle name="Normal 3 3 7 6 6" xfId="23844"/>
    <cellStyle name="Normal 3 3 7 6 6 2" xfId="23845"/>
    <cellStyle name="Normal 3 3 7 6 7" xfId="23846"/>
    <cellStyle name="Normal 3 3 7 6 7 2" xfId="23847"/>
    <cellStyle name="Normal 3 3 7 6 8" xfId="23848"/>
    <cellStyle name="Normal 3 3 7 6 8 2" xfId="23849"/>
    <cellStyle name="Normal 3 3 7 6 9" xfId="23850"/>
    <cellStyle name="Normal 3 3 7 6 9 2" xfId="23851"/>
    <cellStyle name="Normal 3 3 7 7" xfId="23852"/>
    <cellStyle name="Normal 3 3 7 7 10" xfId="23853"/>
    <cellStyle name="Normal 3 3 7 7 10 2" xfId="23854"/>
    <cellStyle name="Normal 3 3 7 7 11" xfId="23855"/>
    <cellStyle name="Normal 3 3 7 7 11 2" xfId="23856"/>
    <cellStyle name="Normal 3 3 7 7 12" xfId="23857"/>
    <cellStyle name="Normal 3 3 7 7 12 2" xfId="23858"/>
    <cellStyle name="Normal 3 3 7 7 13" xfId="23859"/>
    <cellStyle name="Normal 3 3 7 7 13 2" xfId="23860"/>
    <cellStyle name="Normal 3 3 7 7 14" xfId="23861"/>
    <cellStyle name="Normal 3 3 7 7 14 2" xfId="23862"/>
    <cellStyle name="Normal 3 3 7 7 15" xfId="23863"/>
    <cellStyle name="Normal 3 3 7 7 2" xfId="23864"/>
    <cellStyle name="Normal 3 3 7 7 2 2" xfId="23865"/>
    <cellStyle name="Normal 3 3 7 7 3" xfId="23866"/>
    <cellStyle name="Normal 3 3 7 7 3 2" xfId="23867"/>
    <cellStyle name="Normal 3 3 7 7 4" xfId="23868"/>
    <cellStyle name="Normal 3 3 7 7 4 2" xfId="23869"/>
    <cellStyle name="Normal 3 3 7 7 5" xfId="23870"/>
    <cellStyle name="Normal 3 3 7 7 5 2" xfId="23871"/>
    <cellStyle name="Normal 3 3 7 7 6" xfId="23872"/>
    <cellStyle name="Normal 3 3 7 7 6 2" xfId="23873"/>
    <cellStyle name="Normal 3 3 7 7 7" xfId="23874"/>
    <cellStyle name="Normal 3 3 7 7 7 2" xfId="23875"/>
    <cellStyle name="Normal 3 3 7 7 8" xfId="23876"/>
    <cellStyle name="Normal 3 3 7 7 8 2" xfId="23877"/>
    <cellStyle name="Normal 3 3 7 7 9" xfId="23878"/>
    <cellStyle name="Normal 3 3 7 7 9 2" xfId="23879"/>
    <cellStyle name="Normal 3 3 7 8" xfId="23880"/>
    <cellStyle name="Normal 3 3 7 8 10" xfId="23881"/>
    <cellStyle name="Normal 3 3 7 8 10 2" xfId="23882"/>
    <cellStyle name="Normal 3 3 7 8 11" xfId="23883"/>
    <cellStyle name="Normal 3 3 7 8 11 2" xfId="23884"/>
    <cellStyle name="Normal 3 3 7 8 12" xfId="23885"/>
    <cellStyle name="Normal 3 3 7 8 12 2" xfId="23886"/>
    <cellStyle name="Normal 3 3 7 8 13" xfId="23887"/>
    <cellStyle name="Normal 3 3 7 8 13 2" xfId="23888"/>
    <cellStyle name="Normal 3 3 7 8 14" xfId="23889"/>
    <cellStyle name="Normal 3 3 7 8 14 2" xfId="23890"/>
    <cellStyle name="Normal 3 3 7 8 15" xfId="23891"/>
    <cellStyle name="Normal 3 3 7 8 2" xfId="23892"/>
    <cellStyle name="Normal 3 3 7 8 2 2" xfId="23893"/>
    <cellStyle name="Normal 3 3 7 8 3" xfId="23894"/>
    <cellStyle name="Normal 3 3 7 8 3 2" xfId="23895"/>
    <cellStyle name="Normal 3 3 7 8 4" xfId="23896"/>
    <cellStyle name="Normal 3 3 7 8 4 2" xfId="23897"/>
    <cellStyle name="Normal 3 3 7 8 5" xfId="23898"/>
    <cellStyle name="Normal 3 3 7 8 5 2" xfId="23899"/>
    <cellStyle name="Normal 3 3 7 8 6" xfId="23900"/>
    <cellStyle name="Normal 3 3 7 8 6 2" xfId="23901"/>
    <cellStyle name="Normal 3 3 7 8 7" xfId="23902"/>
    <cellStyle name="Normal 3 3 7 8 7 2" xfId="23903"/>
    <cellStyle name="Normal 3 3 7 8 8" xfId="23904"/>
    <cellStyle name="Normal 3 3 7 8 8 2" xfId="23905"/>
    <cellStyle name="Normal 3 3 7 8 9" xfId="23906"/>
    <cellStyle name="Normal 3 3 7 8 9 2" xfId="23907"/>
    <cellStyle name="Normal 3 3 7 9" xfId="23908"/>
    <cellStyle name="Normal 3 3 7 9 10" xfId="23909"/>
    <cellStyle name="Normal 3 3 7 9 10 2" xfId="23910"/>
    <cellStyle name="Normal 3 3 7 9 11" xfId="23911"/>
    <cellStyle name="Normal 3 3 7 9 11 2" xfId="23912"/>
    <cellStyle name="Normal 3 3 7 9 12" xfId="23913"/>
    <cellStyle name="Normal 3 3 7 9 12 2" xfId="23914"/>
    <cellStyle name="Normal 3 3 7 9 13" xfId="23915"/>
    <cellStyle name="Normal 3 3 7 9 13 2" xfId="23916"/>
    <cellStyle name="Normal 3 3 7 9 14" xfId="23917"/>
    <cellStyle name="Normal 3 3 7 9 14 2" xfId="23918"/>
    <cellStyle name="Normal 3 3 7 9 15" xfId="23919"/>
    <cellStyle name="Normal 3 3 7 9 2" xfId="23920"/>
    <cellStyle name="Normal 3 3 7 9 2 2" xfId="23921"/>
    <cellStyle name="Normal 3 3 7 9 3" xfId="23922"/>
    <cellStyle name="Normal 3 3 7 9 3 2" xfId="23923"/>
    <cellStyle name="Normal 3 3 7 9 4" xfId="23924"/>
    <cellStyle name="Normal 3 3 7 9 4 2" xfId="23925"/>
    <cellStyle name="Normal 3 3 7 9 5" xfId="23926"/>
    <cellStyle name="Normal 3 3 7 9 5 2" xfId="23927"/>
    <cellStyle name="Normal 3 3 7 9 6" xfId="23928"/>
    <cellStyle name="Normal 3 3 7 9 6 2" xfId="23929"/>
    <cellStyle name="Normal 3 3 7 9 7" xfId="23930"/>
    <cellStyle name="Normal 3 3 7 9 7 2" xfId="23931"/>
    <cellStyle name="Normal 3 3 7 9 8" xfId="23932"/>
    <cellStyle name="Normal 3 3 7 9 8 2" xfId="23933"/>
    <cellStyle name="Normal 3 3 7 9 9" xfId="23934"/>
    <cellStyle name="Normal 3 3 7 9 9 2" xfId="23935"/>
    <cellStyle name="Normal 3 3 8" xfId="23936"/>
    <cellStyle name="Normal 3 3 8 10" xfId="23937"/>
    <cellStyle name="Normal 3 3 8 10 10" xfId="23938"/>
    <cellStyle name="Normal 3 3 8 10 10 2" xfId="23939"/>
    <cellStyle name="Normal 3 3 8 10 11" xfId="23940"/>
    <cellStyle name="Normal 3 3 8 10 11 2" xfId="23941"/>
    <cellStyle name="Normal 3 3 8 10 12" xfId="23942"/>
    <cellStyle name="Normal 3 3 8 10 12 2" xfId="23943"/>
    <cellStyle name="Normal 3 3 8 10 13" xfId="23944"/>
    <cellStyle name="Normal 3 3 8 10 13 2" xfId="23945"/>
    <cellStyle name="Normal 3 3 8 10 14" xfId="23946"/>
    <cellStyle name="Normal 3 3 8 10 14 2" xfId="23947"/>
    <cellStyle name="Normal 3 3 8 10 15" xfId="23948"/>
    <cellStyle name="Normal 3 3 8 10 2" xfId="23949"/>
    <cellStyle name="Normal 3 3 8 10 2 2" xfId="23950"/>
    <cellStyle name="Normal 3 3 8 10 3" xfId="23951"/>
    <cellStyle name="Normal 3 3 8 10 3 2" xfId="23952"/>
    <cellStyle name="Normal 3 3 8 10 4" xfId="23953"/>
    <cellStyle name="Normal 3 3 8 10 4 2" xfId="23954"/>
    <cellStyle name="Normal 3 3 8 10 5" xfId="23955"/>
    <cellStyle name="Normal 3 3 8 10 5 2" xfId="23956"/>
    <cellStyle name="Normal 3 3 8 10 6" xfId="23957"/>
    <cellStyle name="Normal 3 3 8 10 6 2" xfId="23958"/>
    <cellStyle name="Normal 3 3 8 10 7" xfId="23959"/>
    <cellStyle name="Normal 3 3 8 10 7 2" xfId="23960"/>
    <cellStyle name="Normal 3 3 8 10 8" xfId="23961"/>
    <cellStyle name="Normal 3 3 8 10 8 2" xfId="23962"/>
    <cellStyle name="Normal 3 3 8 10 9" xfId="23963"/>
    <cellStyle name="Normal 3 3 8 10 9 2" xfId="23964"/>
    <cellStyle name="Normal 3 3 8 11" xfId="23965"/>
    <cellStyle name="Normal 3 3 8 11 2" xfId="23966"/>
    <cellStyle name="Normal 3 3 8 12" xfId="23967"/>
    <cellStyle name="Normal 3 3 8 12 2" xfId="23968"/>
    <cellStyle name="Normal 3 3 8 13" xfId="23969"/>
    <cellStyle name="Normal 3 3 8 13 2" xfId="23970"/>
    <cellStyle name="Normal 3 3 8 14" xfId="23971"/>
    <cellStyle name="Normal 3 3 8 14 2" xfId="23972"/>
    <cellStyle name="Normal 3 3 8 15" xfId="23973"/>
    <cellStyle name="Normal 3 3 8 15 2" xfId="23974"/>
    <cellStyle name="Normal 3 3 8 16" xfId="23975"/>
    <cellStyle name="Normal 3 3 8 16 2" xfId="23976"/>
    <cellStyle name="Normal 3 3 8 17" xfId="23977"/>
    <cellStyle name="Normal 3 3 8 17 2" xfId="23978"/>
    <cellStyle name="Normal 3 3 8 18" xfId="23979"/>
    <cellStyle name="Normal 3 3 8 18 2" xfId="23980"/>
    <cellStyle name="Normal 3 3 8 19" xfId="23981"/>
    <cellStyle name="Normal 3 3 8 19 2" xfId="23982"/>
    <cellStyle name="Normal 3 3 8 2" xfId="23983"/>
    <cellStyle name="Normal 3 3 8 2 10" xfId="23984"/>
    <cellStyle name="Normal 3 3 8 2 10 2" xfId="23985"/>
    <cellStyle name="Normal 3 3 8 2 11" xfId="23986"/>
    <cellStyle name="Normal 3 3 8 2 11 2" xfId="23987"/>
    <cellStyle name="Normal 3 3 8 2 12" xfId="23988"/>
    <cellStyle name="Normal 3 3 8 2 12 2" xfId="23989"/>
    <cellStyle name="Normal 3 3 8 2 13" xfId="23990"/>
    <cellStyle name="Normal 3 3 8 2 13 2" xfId="23991"/>
    <cellStyle name="Normal 3 3 8 2 14" xfId="23992"/>
    <cellStyle name="Normal 3 3 8 2 14 2" xfId="23993"/>
    <cellStyle name="Normal 3 3 8 2 15" xfId="23994"/>
    <cellStyle name="Normal 3 3 8 2 15 2" xfId="23995"/>
    <cellStyle name="Normal 3 3 8 2 16" xfId="23996"/>
    <cellStyle name="Normal 3 3 8 2 2" xfId="23997"/>
    <cellStyle name="Normal 3 3 8 2 2 10" xfId="23998"/>
    <cellStyle name="Normal 3 3 8 2 2 10 2" xfId="23999"/>
    <cellStyle name="Normal 3 3 8 2 2 11" xfId="24000"/>
    <cellStyle name="Normal 3 3 8 2 2 11 2" xfId="24001"/>
    <cellStyle name="Normal 3 3 8 2 2 12" xfId="24002"/>
    <cellStyle name="Normal 3 3 8 2 2 12 2" xfId="24003"/>
    <cellStyle name="Normal 3 3 8 2 2 13" xfId="24004"/>
    <cellStyle name="Normal 3 3 8 2 2 13 2" xfId="24005"/>
    <cellStyle name="Normal 3 3 8 2 2 14" xfId="24006"/>
    <cellStyle name="Normal 3 3 8 2 2 14 2" xfId="24007"/>
    <cellStyle name="Normal 3 3 8 2 2 15" xfId="24008"/>
    <cellStyle name="Normal 3 3 8 2 2 2" xfId="24009"/>
    <cellStyle name="Normal 3 3 8 2 2 2 2" xfId="24010"/>
    <cellStyle name="Normal 3 3 8 2 2 3" xfId="24011"/>
    <cellStyle name="Normal 3 3 8 2 2 3 2" xfId="24012"/>
    <cellStyle name="Normal 3 3 8 2 2 4" xfId="24013"/>
    <cellStyle name="Normal 3 3 8 2 2 4 2" xfId="24014"/>
    <cellStyle name="Normal 3 3 8 2 2 5" xfId="24015"/>
    <cellStyle name="Normal 3 3 8 2 2 5 2" xfId="24016"/>
    <cellStyle name="Normal 3 3 8 2 2 6" xfId="24017"/>
    <cellStyle name="Normal 3 3 8 2 2 6 2" xfId="24018"/>
    <cellStyle name="Normal 3 3 8 2 2 7" xfId="24019"/>
    <cellStyle name="Normal 3 3 8 2 2 7 2" xfId="24020"/>
    <cellStyle name="Normal 3 3 8 2 2 8" xfId="24021"/>
    <cellStyle name="Normal 3 3 8 2 2 8 2" xfId="24022"/>
    <cellStyle name="Normal 3 3 8 2 2 9" xfId="24023"/>
    <cellStyle name="Normal 3 3 8 2 2 9 2" xfId="24024"/>
    <cellStyle name="Normal 3 3 8 2 3" xfId="24025"/>
    <cellStyle name="Normal 3 3 8 2 3 2" xfId="24026"/>
    <cellStyle name="Normal 3 3 8 2 4" xfId="24027"/>
    <cellStyle name="Normal 3 3 8 2 4 2" xfId="24028"/>
    <cellStyle name="Normal 3 3 8 2 5" xfId="24029"/>
    <cellStyle name="Normal 3 3 8 2 5 2" xfId="24030"/>
    <cellStyle name="Normal 3 3 8 2 6" xfId="24031"/>
    <cellStyle name="Normal 3 3 8 2 6 2" xfId="24032"/>
    <cellStyle name="Normal 3 3 8 2 7" xfId="24033"/>
    <cellStyle name="Normal 3 3 8 2 7 2" xfId="24034"/>
    <cellStyle name="Normal 3 3 8 2 8" xfId="24035"/>
    <cellStyle name="Normal 3 3 8 2 8 2" xfId="24036"/>
    <cellStyle name="Normal 3 3 8 2 9" xfId="24037"/>
    <cellStyle name="Normal 3 3 8 2 9 2" xfId="24038"/>
    <cellStyle name="Normal 3 3 8 20" xfId="24039"/>
    <cellStyle name="Normal 3 3 8 20 2" xfId="24040"/>
    <cellStyle name="Normal 3 3 8 21" xfId="24041"/>
    <cellStyle name="Normal 3 3 8 21 2" xfId="24042"/>
    <cellStyle name="Normal 3 3 8 22" xfId="24043"/>
    <cellStyle name="Normal 3 3 8 22 2" xfId="24044"/>
    <cellStyle name="Normal 3 3 8 23" xfId="24045"/>
    <cellStyle name="Normal 3 3 8 23 2" xfId="24046"/>
    <cellStyle name="Normal 3 3 8 24" xfId="24047"/>
    <cellStyle name="Normal 3 3 8 3" xfId="24048"/>
    <cellStyle name="Normal 3 3 8 3 10" xfId="24049"/>
    <cellStyle name="Normal 3 3 8 3 10 2" xfId="24050"/>
    <cellStyle name="Normal 3 3 8 3 11" xfId="24051"/>
    <cellStyle name="Normal 3 3 8 3 11 2" xfId="24052"/>
    <cellStyle name="Normal 3 3 8 3 12" xfId="24053"/>
    <cellStyle name="Normal 3 3 8 3 12 2" xfId="24054"/>
    <cellStyle name="Normal 3 3 8 3 13" xfId="24055"/>
    <cellStyle name="Normal 3 3 8 3 13 2" xfId="24056"/>
    <cellStyle name="Normal 3 3 8 3 14" xfId="24057"/>
    <cellStyle name="Normal 3 3 8 3 14 2" xfId="24058"/>
    <cellStyle name="Normal 3 3 8 3 15" xfId="24059"/>
    <cellStyle name="Normal 3 3 8 3 15 2" xfId="24060"/>
    <cellStyle name="Normal 3 3 8 3 16" xfId="24061"/>
    <cellStyle name="Normal 3 3 8 3 2" xfId="24062"/>
    <cellStyle name="Normal 3 3 8 3 2 10" xfId="24063"/>
    <cellStyle name="Normal 3 3 8 3 2 10 2" xfId="24064"/>
    <cellStyle name="Normal 3 3 8 3 2 11" xfId="24065"/>
    <cellStyle name="Normal 3 3 8 3 2 11 2" xfId="24066"/>
    <cellStyle name="Normal 3 3 8 3 2 12" xfId="24067"/>
    <cellStyle name="Normal 3 3 8 3 2 12 2" xfId="24068"/>
    <cellStyle name="Normal 3 3 8 3 2 13" xfId="24069"/>
    <cellStyle name="Normal 3 3 8 3 2 13 2" xfId="24070"/>
    <cellStyle name="Normal 3 3 8 3 2 14" xfId="24071"/>
    <cellStyle name="Normal 3 3 8 3 2 14 2" xfId="24072"/>
    <cellStyle name="Normal 3 3 8 3 2 15" xfId="24073"/>
    <cellStyle name="Normal 3 3 8 3 2 2" xfId="24074"/>
    <cellStyle name="Normal 3 3 8 3 2 2 2" xfId="24075"/>
    <cellStyle name="Normal 3 3 8 3 2 3" xfId="24076"/>
    <cellStyle name="Normal 3 3 8 3 2 3 2" xfId="24077"/>
    <cellStyle name="Normal 3 3 8 3 2 4" xfId="24078"/>
    <cellStyle name="Normal 3 3 8 3 2 4 2" xfId="24079"/>
    <cellStyle name="Normal 3 3 8 3 2 5" xfId="24080"/>
    <cellStyle name="Normal 3 3 8 3 2 5 2" xfId="24081"/>
    <cellStyle name="Normal 3 3 8 3 2 6" xfId="24082"/>
    <cellStyle name="Normal 3 3 8 3 2 6 2" xfId="24083"/>
    <cellStyle name="Normal 3 3 8 3 2 7" xfId="24084"/>
    <cellStyle name="Normal 3 3 8 3 2 7 2" xfId="24085"/>
    <cellStyle name="Normal 3 3 8 3 2 8" xfId="24086"/>
    <cellStyle name="Normal 3 3 8 3 2 8 2" xfId="24087"/>
    <cellStyle name="Normal 3 3 8 3 2 9" xfId="24088"/>
    <cellStyle name="Normal 3 3 8 3 2 9 2" xfId="24089"/>
    <cellStyle name="Normal 3 3 8 3 3" xfId="24090"/>
    <cellStyle name="Normal 3 3 8 3 3 2" xfId="24091"/>
    <cellStyle name="Normal 3 3 8 3 4" xfId="24092"/>
    <cellStyle name="Normal 3 3 8 3 4 2" xfId="24093"/>
    <cellStyle name="Normal 3 3 8 3 5" xfId="24094"/>
    <cellStyle name="Normal 3 3 8 3 5 2" xfId="24095"/>
    <cellStyle name="Normal 3 3 8 3 6" xfId="24096"/>
    <cellStyle name="Normal 3 3 8 3 6 2" xfId="24097"/>
    <cellStyle name="Normal 3 3 8 3 7" xfId="24098"/>
    <cellStyle name="Normal 3 3 8 3 7 2" xfId="24099"/>
    <cellStyle name="Normal 3 3 8 3 8" xfId="24100"/>
    <cellStyle name="Normal 3 3 8 3 8 2" xfId="24101"/>
    <cellStyle name="Normal 3 3 8 3 9" xfId="24102"/>
    <cellStyle name="Normal 3 3 8 3 9 2" xfId="24103"/>
    <cellStyle name="Normal 3 3 8 4" xfId="24104"/>
    <cellStyle name="Normal 3 3 8 4 10" xfId="24105"/>
    <cellStyle name="Normal 3 3 8 4 10 2" xfId="24106"/>
    <cellStyle name="Normal 3 3 8 4 11" xfId="24107"/>
    <cellStyle name="Normal 3 3 8 4 11 2" xfId="24108"/>
    <cellStyle name="Normal 3 3 8 4 12" xfId="24109"/>
    <cellStyle name="Normal 3 3 8 4 12 2" xfId="24110"/>
    <cellStyle name="Normal 3 3 8 4 13" xfId="24111"/>
    <cellStyle name="Normal 3 3 8 4 13 2" xfId="24112"/>
    <cellStyle name="Normal 3 3 8 4 14" xfId="24113"/>
    <cellStyle name="Normal 3 3 8 4 14 2" xfId="24114"/>
    <cellStyle name="Normal 3 3 8 4 15" xfId="24115"/>
    <cellStyle name="Normal 3 3 8 4 15 2" xfId="24116"/>
    <cellStyle name="Normal 3 3 8 4 16" xfId="24117"/>
    <cellStyle name="Normal 3 3 8 4 2" xfId="24118"/>
    <cellStyle name="Normal 3 3 8 4 2 10" xfId="24119"/>
    <cellStyle name="Normal 3 3 8 4 2 10 2" xfId="24120"/>
    <cellStyle name="Normal 3 3 8 4 2 11" xfId="24121"/>
    <cellStyle name="Normal 3 3 8 4 2 11 2" xfId="24122"/>
    <cellStyle name="Normal 3 3 8 4 2 12" xfId="24123"/>
    <cellStyle name="Normal 3 3 8 4 2 12 2" xfId="24124"/>
    <cellStyle name="Normal 3 3 8 4 2 13" xfId="24125"/>
    <cellStyle name="Normal 3 3 8 4 2 13 2" xfId="24126"/>
    <cellStyle name="Normal 3 3 8 4 2 14" xfId="24127"/>
    <cellStyle name="Normal 3 3 8 4 2 14 2" xfId="24128"/>
    <cellStyle name="Normal 3 3 8 4 2 15" xfId="24129"/>
    <cellStyle name="Normal 3 3 8 4 2 2" xfId="24130"/>
    <cellStyle name="Normal 3 3 8 4 2 2 2" xfId="24131"/>
    <cellStyle name="Normal 3 3 8 4 2 3" xfId="24132"/>
    <cellStyle name="Normal 3 3 8 4 2 3 2" xfId="24133"/>
    <cellStyle name="Normal 3 3 8 4 2 4" xfId="24134"/>
    <cellStyle name="Normal 3 3 8 4 2 4 2" xfId="24135"/>
    <cellStyle name="Normal 3 3 8 4 2 5" xfId="24136"/>
    <cellStyle name="Normal 3 3 8 4 2 5 2" xfId="24137"/>
    <cellStyle name="Normal 3 3 8 4 2 6" xfId="24138"/>
    <cellStyle name="Normal 3 3 8 4 2 6 2" xfId="24139"/>
    <cellStyle name="Normal 3 3 8 4 2 7" xfId="24140"/>
    <cellStyle name="Normal 3 3 8 4 2 7 2" xfId="24141"/>
    <cellStyle name="Normal 3 3 8 4 2 8" xfId="24142"/>
    <cellStyle name="Normal 3 3 8 4 2 8 2" xfId="24143"/>
    <cellStyle name="Normal 3 3 8 4 2 9" xfId="24144"/>
    <cellStyle name="Normal 3 3 8 4 2 9 2" xfId="24145"/>
    <cellStyle name="Normal 3 3 8 4 3" xfId="24146"/>
    <cellStyle name="Normal 3 3 8 4 3 2" xfId="24147"/>
    <cellStyle name="Normal 3 3 8 4 4" xfId="24148"/>
    <cellStyle name="Normal 3 3 8 4 4 2" xfId="24149"/>
    <cellStyle name="Normal 3 3 8 4 5" xfId="24150"/>
    <cellStyle name="Normal 3 3 8 4 5 2" xfId="24151"/>
    <cellStyle name="Normal 3 3 8 4 6" xfId="24152"/>
    <cellStyle name="Normal 3 3 8 4 6 2" xfId="24153"/>
    <cellStyle name="Normal 3 3 8 4 7" xfId="24154"/>
    <cellStyle name="Normal 3 3 8 4 7 2" xfId="24155"/>
    <cellStyle name="Normal 3 3 8 4 8" xfId="24156"/>
    <cellStyle name="Normal 3 3 8 4 8 2" xfId="24157"/>
    <cellStyle name="Normal 3 3 8 4 9" xfId="24158"/>
    <cellStyle name="Normal 3 3 8 4 9 2" xfId="24159"/>
    <cellStyle name="Normal 3 3 8 5" xfId="24160"/>
    <cellStyle name="Normal 3 3 8 5 10" xfId="24161"/>
    <cellStyle name="Normal 3 3 8 5 10 2" xfId="24162"/>
    <cellStyle name="Normal 3 3 8 5 11" xfId="24163"/>
    <cellStyle name="Normal 3 3 8 5 11 2" xfId="24164"/>
    <cellStyle name="Normal 3 3 8 5 12" xfId="24165"/>
    <cellStyle name="Normal 3 3 8 5 12 2" xfId="24166"/>
    <cellStyle name="Normal 3 3 8 5 13" xfId="24167"/>
    <cellStyle name="Normal 3 3 8 5 13 2" xfId="24168"/>
    <cellStyle name="Normal 3 3 8 5 14" xfId="24169"/>
    <cellStyle name="Normal 3 3 8 5 14 2" xfId="24170"/>
    <cellStyle name="Normal 3 3 8 5 15" xfId="24171"/>
    <cellStyle name="Normal 3 3 8 5 2" xfId="24172"/>
    <cellStyle name="Normal 3 3 8 5 2 2" xfId="24173"/>
    <cellStyle name="Normal 3 3 8 5 3" xfId="24174"/>
    <cellStyle name="Normal 3 3 8 5 3 2" xfId="24175"/>
    <cellStyle name="Normal 3 3 8 5 4" xfId="24176"/>
    <cellStyle name="Normal 3 3 8 5 4 2" xfId="24177"/>
    <cellStyle name="Normal 3 3 8 5 5" xfId="24178"/>
    <cellStyle name="Normal 3 3 8 5 5 2" xfId="24179"/>
    <cellStyle name="Normal 3 3 8 5 6" xfId="24180"/>
    <cellStyle name="Normal 3 3 8 5 6 2" xfId="24181"/>
    <cellStyle name="Normal 3 3 8 5 7" xfId="24182"/>
    <cellStyle name="Normal 3 3 8 5 7 2" xfId="24183"/>
    <cellStyle name="Normal 3 3 8 5 8" xfId="24184"/>
    <cellStyle name="Normal 3 3 8 5 8 2" xfId="24185"/>
    <cellStyle name="Normal 3 3 8 5 9" xfId="24186"/>
    <cellStyle name="Normal 3 3 8 5 9 2" xfId="24187"/>
    <cellStyle name="Normal 3 3 8 6" xfId="24188"/>
    <cellStyle name="Normal 3 3 8 6 10" xfId="24189"/>
    <cellStyle name="Normal 3 3 8 6 10 2" xfId="24190"/>
    <cellStyle name="Normal 3 3 8 6 11" xfId="24191"/>
    <cellStyle name="Normal 3 3 8 6 11 2" xfId="24192"/>
    <cellStyle name="Normal 3 3 8 6 12" xfId="24193"/>
    <cellStyle name="Normal 3 3 8 6 12 2" xfId="24194"/>
    <cellStyle name="Normal 3 3 8 6 13" xfId="24195"/>
    <cellStyle name="Normal 3 3 8 6 13 2" xfId="24196"/>
    <cellStyle name="Normal 3 3 8 6 14" xfId="24197"/>
    <cellStyle name="Normal 3 3 8 6 14 2" xfId="24198"/>
    <cellStyle name="Normal 3 3 8 6 15" xfId="24199"/>
    <cellStyle name="Normal 3 3 8 6 2" xfId="24200"/>
    <cellStyle name="Normal 3 3 8 6 2 2" xfId="24201"/>
    <cellStyle name="Normal 3 3 8 6 3" xfId="24202"/>
    <cellStyle name="Normal 3 3 8 6 3 2" xfId="24203"/>
    <cellStyle name="Normal 3 3 8 6 4" xfId="24204"/>
    <cellStyle name="Normal 3 3 8 6 4 2" xfId="24205"/>
    <cellStyle name="Normal 3 3 8 6 5" xfId="24206"/>
    <cellStyle name="Normal 3 3 8 6 5 2" xfId="24207"/>
    <cellStyle name="Normal 3 3 8 6 6" xfId="24208"/>
    <cellStyle name="Normal 3 3 8 6 6 2" xfId="24209"/>
    <cellStyle name="Normal 3 3 8 6 7" xfId="24210"/>
    <cellStyle name="Normal 3 3 8 6 7 2" xfId="24211"/>
    <cellStyle name="Normal 3 3 8 6 8" xfId="24212"/>
    <cellStyle name="Normal 3 3 8 6 8 2" xfId="24213"/>
    <cellStyle name="Normal 3 3 8 6 9" xfId="24214"/>
    <cellStyle name="Normal 3 3 8 6 9 2" xfId="24215"/>
    <cellStyle name="Normal 3 3 8 7" xfId="24216"/>
    <cellStyle name="Normal 3 3 8 7 10" xfId="24217"/>
    <cellStyle name="Normal 3 3 8 7 10 2" xfId="24218"/>
    <cellStyle name="Normal 3 3 8 7 11" xfId="24219"/>
    <cellStyle name="Normal 3 3 8 7 11 2" xfId="24220"/>
    <cellStyle name="Normal 3 3 8 7 12" xfId="24221"/>
    <cellStyle name="Normal 3 3 8 7 12 2" xfId="24222"/>
    <cellStyle name="Normal 3 3 8 7 13" xfId="24223"/>
    <cellStyle name="Normal 3 3 8 7 13 2" xfId="24224"/>
    <cellStyle name="Normal 3 3 8 7 14" xfId="24225"/>
    <cellStyle name="Normal 3 3 8 7 14 2" xfId="24226"/>
    <cellStyle name="Normal 3 3 8 7 15" xfId="24227"/>
    <cellStyle name="Normal 3 3 8 7 2" xfId="24228"/>
    <cellStyle name="Normal 3 3 8 7 2 2" xfId="24229"/>
    <cellStyle name="Normal 3 3 8 7 3" xfId="24230"/>
    <cellStyle name="Normal 3 3 8 7 3 2" xfId="24231"/>
    <cellStyle name="Normal 3 3 8 7 4" xfId="24232"/>
    <cellStyle name="Normal 3 3 8 7 4 2" xfId="24233"/>
    <cellStyle name="Normal 3 3 8 7 5" xfId="24234"/>
    <cellStyle name="Normal 3 3 8 7 5 2" xfId="24235"/>
    <cellStyle name="Normal 3 3 8 7 6" xfId="24236"/>
    <cellStyle name="Normal 3 3 8 7 6 2" xfId="24237"/>
    <cellStyle name="Normal 3 3 8 7 7" xfId="24238"/>
    <cellStyle name="Normal 3 3 8 7 7 2" xfId="24239"/>
    <cellStyle name="Normal 3 3 8 7 8" xfId="24240"/>
    <cellStyle name="Normal 3 3 8 7 8 2" xfId="24241"/>
    <cellStyle name="Normal 3 3 8 7 9" xfId="24242"/>
    <cellStyle name="Normal 3 3 8 7 9 2" xfId="24243"/>
    <cellStyle name="Normal 3 3 8 8" xfId="24244"/>
    <cellStyle name="Normal 3 3 8 8 10" xfId="24245"/>
    <cellStyle name="Normal 3 3 8 8 10 2" xfId="24246"/>
    <cellStyle name="Normal 3 3 8 8 11" xfId="24247"/>
    <cellStyle name="Normal 3 3 8 8 11 2" xfId="24248"/>
    <cellStyle name="Normal 3 3 8 8 12" xfId="24249"/>
    <cellStyle name="Normal 3 3 8 8 12 2" xfId="24250"/>
    <cellStyle name="Normal 3 3 8 8 13" xfId="24251"/>
    <cellStyle name="Normal 3 3 8 8 13 2" xfId="24252"/>
    <cellStyle name="Normal 3 3 8 8 14" xfId="24253"/>
    <cellStyle name="Normal 3 3 8 8 14 2" xfId="24254"/>
    <cellStyle name="Normal 3 3 8 8 15" xfId="24255"/>
    <cellStyle name="Normal 3 3 8 8 2" xfId="24256"/>
    <cellStyle name="Normal 3 3 8 8 2 2" xfId="24257"/>
    <cellStyle name="Normal 3 3 8 8 3" xfId="24258"/>
    <cellStyle name="Normal 3 3 8 8 3 2" xfId="24259"/>
    <cellStyle name="Normal 3 3 8 8 4" xfId="24260"/>
    <cellStyle name="Normal 3 3 8 8 4 2" xfId="24261"/>
    <cellStyle name="Normal 3 3 8 8 5" xfId="24262"/>
    <cellStyle name="Normal 3 3 8 8 5 2" xfId="24263"/>
    <cellStyle name="Normal 3 3 8 8 6" xfId="24264"/>
    <cellStyle name="Normal 3 3 8 8 6 2" xfId="24265"/>
    <cellStyle name="Normal 3 3 8 8 7" xfId="24266"/>
    <cellStyle name="Normal 3 3 8 8 7 2" xfId="24267"/>
    <cellStyle name="Normal 3 3 8 8 8" xfId="24268"/>
    <cellStyle name="Normal 3 3 8 8 8 2" xfId="24269"/>
    <cellStyle name="Normal 3 3 8 8 9" xfId="24270"/>
    <cellStyle name="Normal 3 3 8 8 9 2" xfId="24271"/>
    <cellStyle name="Normal 3 3 8 9" xfId="24272"/>
    <cellStyle name="Normal 3 3 8 9 10" xfId="24273"/>
    <cellStyle name="Normal 3 3 8 9 10 2" xfId="24274"/>
    <cellStyle name="Normal 3 3 8 9 11" xfId="24275"/>
    <cellStyle name="Normal 3 3 8 9 11 2" xfId="24276"/>
    <cellStyle name="Normal 3 3 8 9 12" xfId="24277"/>
    <cellStyle name="Normal 3 3 8 9 12 2" xfId="24278"/>
    <cellStyle name="Normal 3 3 8 9 13" xfId="24279"/>
    <cellStyle name="Normal 3 3 8 9 13 2" xfId="24280"/>
    <cellStyle name="Normal 3 3 8 9 14" xfId="24281"/>
    <cellStyle name="Normal 3 3 8 9 14 2" xfId="24282"/>
    <cellStyle name="Normal 3 3 8 9 15" xfId="24283"/>
    <cellStyle name="Normal 3 3 8 9 2" xfId="24284"/>
    <cellStyle name="Normal 3 3 8 9 2 2" xfId="24285"/>
    <cellStyle name="Normal 3 3 8 9 3" xfId="24286"/>
    <cellStyle name="Normal 3 3 8 9 3 2" xfId="24287"/>
    <cellStyle name="Normal 3 3 8 9 4" xfId="24288"/>
    <cellStyle name="Normal 3 3 8 9 4 2" xfId="24289"/>
    <cellStyle name="Normal 3 3 8 9 5" xfId="24290"/>
    <cellStyle name="Normal 3 3 8 9 5 2" xfId="24291"/>
    <cellStyle name="Normal 3 3 8 9 6" xfId="24292"/>
    <cellStyle name="Normal 3 3 8 9 6 2" xfId="24293"/>
    <cellStyle name="Normal 3 3 8 9 7" xfId="24294"/>
    <cellStyle name="Normal 3 3 8 9 7 2" xfId="24295"/>
    <cellStyle name="Normal 3 3 8 9 8" xfId="24296"/>
    <cellStyle name="Normal 3 3 8 9 8 2" xfId="24297"/>
    <cellStyle name="Normal 3 3 8 9 9" xfId="24298"/>
    <cellStyle name="Normal 3 3 8 9 9 2" xfId="24299"/>
    <cellStyle name="Normal 3 3 9" xfId="24300"/>
    <cellStyle name="Normal 3 3 9 10" xfId="24301"/>
    <cellStyle name="Normal 3 3 9 10 10" xfId="24302"/>
    <cellStyle name="Normal 3 3 9 10 10 2" xfId="24303"/>
    <cellStyle name="Normal 3 3 9 10 11" xfId="24304"/>
    <cellStyle name="Normal 3 3 9 10 11 2" xfId="24305"/>
    <cellStyle name="Normal 3 3 9 10 12" xfId="24306"/>
    <cellStyle name="Normal 3 3 9 10 12 2" xfId="24307"/>
    <cellStyle name="Normal 3 3 9 10 13" xfId="24308"/>
    <cellStyle name="Normal 3 3 9 10 13 2" xfId="24309"/>
    <cellStyle name="Normal 3 3 9 10 14" xfId="24310"/>
    <cellStyle name="Normal 3 3 9 10 14 2" xfId="24311"/>
    <cellStyle name="Normal 3 3 9 10 15" xfId="24312"/>
    <cellStyle name="Normal 3 3 9 10 2" xfId="24313"/>
    <cellStyle name="Normal 3 3 9 10 2 2" xfId="24314"/>
    <cellStyle name="Normal 3 3 9 10 3" xfId="24315"/>
    <cellStyle name="Normal 3 3 9 10 3 2" xfId="24316"/>
    <cellStyle name="Normal 3 3 9 10 4" xfId="24317"/>
    <cellStyle name="Normal 3 3 9 10 4 2" xfId="24318"/>
    <cellStyle name="Normal 3 3 9 10 5" xfId="24319"/>
    <cellStyle name="Normal 3 3 9 10 5 2" xfId="24320"/>
    <cellStyle name="Normal 3 3 9 10 6" xfId="24321"/>
    <cellStyle name="Normal 3 3 9 10 6 2" xfId="24322"/>
    <cellStyle name="Normal 3 3 9 10 7" xfId="24323"/>
    <cellStyle name="Normal 3 3 9 10 7 2" xfId="24324"/>
    <cellStyle name="Normal 3 3 9 10 8" xfId="24325"/>
    <cellStyle name="Normal 3 3 9 10 8 2" xfId="24326"/>
    <cellStyle name="Normal 3 3 9 10 9" xfId="24327"/>
    <cellStyle name="Normal 3 3 9 10 9 2" xfId="24328"/>
    <cellStyle name="Normal 3 3 9 11" xfId="24329"/>
    <cellStyle name="Normal 3 3 9 11 2" xfId="24330"/>
    <cellStyle name="Normal 3 3 9 12" xfId="24331"/>
    <cellStyle name="Normal 3 3 9 12 2" xfId="24332"/>
    <cellStyle name="Normal 3 3 9 13" xfId="24333"/>
    <cellStyle name="Normal 3 3 9 13 2" xfId="24334"/>
    <cellStyle name="Normal 3 3 9 14" xfId="24335"/>
    <cellStyle name="Normal 3 3 9 14 2" xfId="24336"/>
    <cellStyle name="Normal 3 3 9 15" xfId="24337"/>
    <cellStyle name="Normal 3 3 9 15 2" xfId="24338"/>
    <cellStyle name="Normal 3 3 9 16" xfId="24339"/>
    <cellStyle name="Normal 3 3 9 16 2" xfId="24340"/>
    <cellStyle name="Normal 3 3 9 17" xfId="24341"/>
    <cellStyle name="Normal 3 3 9 17 2" xfId="24342"/>
    <cellStyle name="Normal 3 3 9 18" xfId="24343"/>
    <cellStyle name="Normal 3 3 9 18 2" xfId="24344"/>
    <cellStyle name="Normal 3 3 9 19" xfId="24345"/>
    <cellStyle name="Normal 3 3 9 19 2" xfId="24346"/>
    <cellStyle name="Normal 3 3 9 2" xfId="24347"/>
    <cellStyle name="Normal 3 3 9 2 10" xfId="24348"/>
    <cellStyle name="Normal 3 3 9 2 10 2" xfId="24349"/>
    <cellStyle name="Normal 3 3 9 2 11" xfId="24350"/>
    <cellStyle name="Normal 3 3 9 2 11 2" xfId="24351"/>
    <cellStyle name="Normal 3 3 9 2 12" xfId="24352"/>
    <cellStyle name="Normal 3 3 9 2 12 2" xfId="24353"/>
    <cellStyle name="Normal 3 3 9 2 13" xfId="24354"/>
    <cellStyle name="Normal 3 3 9 2 13 2" xfId="24355"/>
    <cellStyle name="Normal 3 3 9 2 14" xfId="24356"/>
    <cellStyle name="Normal 3 3 9 2 14 2" xfId="24357"/>
    <cellStyle name="Normal 3 3 9 2 15" xfId="24358"/>
    <cellStyle name="Normal 3 3 9 2 15 2" xfId="24359"/>
    <cellStyle name="Normal 3 3 9 2 16" xfId="24360"/>
    <cellStyle name="Normal 3 3 9 2 2" xfId="24361"/>
    <cellStyle name="Normal 3 3 9 2 2 10" xfId="24362"/>
    <cellStyle name="Normal 3 3 9 2 2 10 2" xfId="24363"/>
    <cellStyle name="Normal 3 3 9 2 2 11" xfId="24364"/>
    <cellStyle name="Normal 3 3 9 2 2 11 2" xfId="24365"/>
    <cellStyle name="Normal 3 3 9 2 2 12" xfId="24366"/>
    <cellStyle name="Normal 3 3 9 2 2 12 2" xfId="24367"/>
    <cellStyle name="Normal 3 3 9 2 2 13" xfId="24368"/>
    <cellStyle name="Normal 3 3 9 2 2 13 2" xfId="24369"/>
    <cellStyle name="Normal 3 3 9 2 2 14" xfId="24370"/>
    <cellStyle name="Normal 3 3 9 2 2 14 2" xfId="24371"/>
    <cellStyle name="Normal 3 3 9 2 2 15" xfId="24372"/>
    <cellStyle name="Normal 3 3 9 2 2 2" xfId="24373"/>
    <cellStyle name="Normal 3 3 9 2 2 2 2" xfId="24374"/>
    <cellStyle name="Normal 3 3 9 2 2 3" xfId="24375"/>
    <cellStyle name="Normal 3 3 9 2 2 3 2" xfId="24376"/>
    <cellStyle name="Normal 3 3 9 2 2 4" xfId="24377"/>
    <cellStyle name="Normal 3 3 9 2 2 4 2" xfId="24378"/>
    <cellStyle name="Normal 3 3 9 2 2 5" xfId="24379"/>
    <cellStyle name="Normal 3 3 9 2 2 5 2" xfId="24380"/>
    <cellStyle name="Normal 3 3 9 2 2 6" xfId="24381"/>
    <cellStyle name="Normal 3 3 9 2 2 6 2" xfId="24382"/>
    <cellStyle name="Normal 3 3 9 2 2 7" xfId="24383"/>
    <cellStyle name="Normal 3 3 9 2 2 7 2" xfId="24384"/>
    <cellStyle name="Normal 3 3 9 2 2 8" xfId="24385"/>
    <cellStyle name="Normal 3 3 9 2 2 8 2" xfId="24386"/>
    <cellStyle name="Normal 3 3 9 2 2 9" xfId="24387"/>
    <cellStyle name="Normal 3 3 9 2 2 9 2" xfId="24388"/>
    <cellStyle name="Normal 3 3 9 2 3" xfId="24389"/>
    <cellStyle name="Normal 3 3 9 2 3 2" xfId="24390"/>
    <cellStyle name="Normal 3 3 9 2 4" xfId="24391"/>
    <cellStyle name="Normal 3 3 9 2 4 2" xfId="24392"/>
    <cellStyle name="Normal 3 3 9 2 5" xfId="24393"/>
    <cellStyle name="Normal 3 3 9 2 5 2" xfId="24394"/>
    <cellStyle name="Normal 3 3 9 2 6" xfId="24395"/>
    <cellStyle name="Normal 3 3 9 2 6 2" xfId="24396"/>
    <cellStyle name="Normal 3 3 9 2 7" xfId="24397"/>
    <cellStyle name="Normal 3 3 9 2 7 2" xfId="24398"/>
    <cellStyle name="Normal 3 3 9 2 8" xfId="24399"/>
    <cellStyle name="Normal 3 3 9 2 8 2" xfId="24400"/>
    <cellStyle name="Normal 3 3 9 2 9" xfId="24401"/>
    <cellStyle name="Normal 3 3 9 2 9 2" xfId="24402"/>
    <cellStyle name="Normal 3 3 9 20" xfId="24403"/>
    <cellStyle name="Normal 3 3 9 20 2" xfId="24404"/>
    <cellStyle name="Normal 3 3 9 21" xfId="24405"/>
    <cellStyle name="Normal 3 3 9 21 2" xfId="24406"/>
    <cellStyle name="Normal 3 3 9 22" xfId="24407"/>
    <cellStyle name="Normal 3 3 9 22 2" xfId="24408"/>
    <cellStyle name="Normal 3 3 9 23" xfId="24409"/>
    <cellStyle name="Normal 3 3 9 23 2" xfId="24410"/>
    <cellStyle name="Normal 3 3 9 24" xfId="24411"/>
    <cellStyle name="Normal 3 3 9 3" xfId="24412"/>
    <cellStyle name="Normal 3 3 9 3 10" xfId="24413"/>
    <cellStyle name="Normal 3 3 9 3 10 2" xfId="24414"/>
    <cellStyle name="Normal 3 3 9 3 11" xfId="24415"/>
    <cellStyle name="Normal 3 3 9 3 11 2" xfId="24416"/>
    <cellStyle name="Normal 3 3 9 3 12" xfId="24417"/>
    <cellStyle name="Normal 3 3 9 3 12 2" xfId="24418"/>
    <cellStyle name="Normal 3 3 9 3 13" xfId="24419"/>
    <cellStyle name="Normal 3 3 9 3 13 2" xfId="24420"/>
    <cellStyle name="Normal 3 3 9 3 14" xfId="24421"/>
    <cellStyle name="Normal 3 3 9 3 14 2" xfId="24422"/>
    <cellStyle name="Normal 3 3 9 3 15" xfId="24423"/>
    <cellStyle name="Normal 3 3 9 3 15 2" xfId="24424"/>
    <cellStyle name="Normal 3 3 9 3 16" xfId="24425"/>
    <cellStyle name="Normal 3 3 9 3 2" xfId="24426"/>
    <cellStyle name="Normal 3 3 9 3 2 10" xfId="24427"/>
    <cellStyle name="Normal 3 3 9 3 2 10 2" xfId="24428"/>
    <cellStyle name="Normal 3 3 9 3 2 11" xfId="24429"/>
    <cellStyle name="Normal 3 3 9 3 2 11 2" xfId="24430"/>
    <cellStyle name="Normal 3 3 9 3 2 12" xfId="24431"/>
    <cellStyle name="Normal 3 3 9 3 2 12 2" xfId="24432"/>
    <cellStyle name="Normal 3 3 9 3 2 13" xfId="24433"/>
    <cellStyle name="Normal 3 3 9 3 2 13 2" xfId="24434"/>
    <cellStyle name="Normal 3 3 9 3 2 14" xfId="24435"/>
    <cellStyle name="Normal 3 3 9 3 2 14 2" xfId="24436"/>
    <cellStyle name="Normal 3 3 9 3 2 15" xfId="24437"/>
    <cellStyle name="Normal 3 3 9 3 2 2" xfId="24438"/>
    <cellStyle name="Normal 3 3 9 3 2 2 2" xfId="24439"/>
    <cellStyle name="Normal 3 3 9 3 2 3" xfId="24440"/>
    <cellStyle name="Normal 3 3 9 3 2 3 2" xfId="24441"/>
    <cellStyle name="Normal 3 3 9 3 2 4" xfId="24442"/>
    <cellStyle name="Normal 3 3 9 3 2 4 2" xfId="24443"/>
    <cellStyle name="Normal 3 3 9 3 2 5" xfId="24444"/>
    <cellStyle name="Normal 3 3 9 3 2 5 2" xfId="24445"/>
    <cellStyle name="Normal 3 3 9 3 2 6" xfId="24446"/>
    <cellStyle name="Normal 3 3 9 3 2 6 2" xfId="24447"/>
    <cellStyle name="Normal 3 3 9 3 2 7" xfId="24448"/>
    <cellStyle name="Normal 3 3 9 3 2 7 2" xfId="24449"/>
    <cellStyle name="Normal 3 3 9 3 2 8" xfId="24450"/>
    <cellStyle name="Normal 3 3 9 3 2 8 2" xfId="24451"/>
    <cellStyle name="Normal 3 3 9 3 2 9" xfId="24452"/>
    <cellStyle name="Normal 3 3 9 3 2 9 2" xfId="24453"/>
    <cellStyle name="Normal 3 3 9 3 3" xfId="24454"/>
    <cellStyle name="Normal 3 3 9 3 3 2" xfId="24455"/>
    <cellStyle name="Normal 3 3 9 3 4" xfId="24456"/>
    <cellStyle name="Normal 3 3 9 3 4 2" xfId="24457"/>
    <cellStyle name="Normal 3 3 9 3 5" xfId="24458"/>
    <cellStyle name="Normal 3 3 9 3 5 2" xfId="24459"/>
    <cellStyle name="Normal 3 3 9 3 6" xfId="24460"/>
    <cellStyle name="Normal 3 3 9 3 6 2" xfId="24461"/>
    <cellStyle name="Normal 3 3 9 3 7" xfId="24462"/>
    <cellStyle name="Normal 3 3 9 3 7 2" xfId="24463"/>
    <cellStyle name="Normal 3 3 9 3 8" xfId="24464"/>
    <cellStyle name="Normal 3 3 9 3 8 2" xfId="24465"/>
    <cellStyle name="Normal 3 3 9 3 9" xfId="24466"/>
    <cellStyle name="Normal 3 3 9 3 9 2" xfId="24467"/>
    <cellStyle name="Normal 3 3 9 4" xfId="24468"/>
    <cellStyle name="Normal 3 3 9 4 10" xfId="24469"/>
    <cellStyle name="Normal 3 3 9 4 10 2" xfId="24470"/>
    <cellStyle name="Normal 3 3 9 4 11" xfId="24471"/>
    <cellStyle name="Normal 3 3 9 4 11 2" xfId="24472"/>
    <cellStyle name="Normal 3 3 9 4 12" xfId="24473"/>
    <cellStyle name="Normal 3 3 9 4 12 2" xfId="24474"/>
    <cellStyle name="Normal 3 3 9 4 13" xfId="24475"/>
    <cellStyle name="Normal 3 3 9 4 13 2" xfId="24476"/>
    <cellStyle name="Normal 3 3 9 4 14" xfId="24477"/>
    <cellStyle name="Normal 3 3 9 4 14 2" xfId="24478"/>
    <cellStyle name="Normal 3 3 9 4 15" xfId="24479"/>
    <cellStyle name="Normal 3 3 9 4 15 2" xfId="24480"/>
    <cellStyle name="Normal 3 3 9 4 16" xfId="24481"/>
    <cellStyle name="Normal 3 3 9 4 2" xfId="24482"/>
    <cellStyle name="Normal 3 3 9 4 2 10" xfId="24483"/>
    <cellStyle name="Normal 3 3 9 4 2 10 2" xfId="24484"/>
    <cellStyle name="Normal 3 3 9 4 2 11" xfId="24485"/>
    <cellStyle name="Normal 3 3 9 4 2 11 2" xfId="24486"/>
    <cellStyle name="Normal 3 3 9 4 2 12" xfId="24487"/>
    <cellStyle name="Normal 3 3 9 4 2 12 2" xfId="24488"/>
    <cellStyle name="Normal 3 3 9 4 2 13" xfId="24489"/>
    <cellStyle name="Normal 3 3 9 4 2 13 2" xfId="24490"/>
    <cellStyle name="Normal 3 3 9 4 2 14" xfId="24491"/>
    <cellStyle name="Normal 3 3 9 4 2 14 2" xfId="24492"/>
    <cellStyle name="Normal 3 3 9 4 2 15" xfId="24493"/>
    <cellStyle name="Normal 3 3 9 4 2 2" xfId="24494"/>
    <cellStyle name="Normal 3 3 9 4 2 2 2" xfId="24495"/>
    <cellStyle name="Normal 3 3 9 4 2 3" xfId="24496"/>
    <cellStyle name="Normal 3 3 9 4 2 3 2" xfId="24497"/>
    <cellStyle name="Normal 3 3 9 4 2 4" xfId="24498"/>
    <cellStyle name="Normal 3 3 9 4 2 4 2" xfId="24499"/>
    <cellStyle name="Normal 3 3 9 4 2 5" xfId="24500"/>
    <cellStyle name="Normal 3 3 9 4 2 5 2" xfId="24501"/>
    <cellStyle name="Normal 3 3 9 4 2 6" xfId="24502"/>
    <cellStyle name="Normal 3 3 9 4 2 6 2" xfId="24503"/>
    <cellStyle name="Normal 3 3 9 4 2 7" xfId="24504"/>
    <cellStyle name="Normal 3 3 9 4 2 7 2" xfId="24505"/>
    <cellStyle name="Normal 3 3 9 4 2 8" xfId="24506"/>
    <cellStyle name="Normal 3 3 9 4 2 8 2" xfId="24507"/>
    <cellStyle name="Normal 3 3 9 4 2 9" xfId="24508"/>
    <cellStyle name="Normal 3 3 9 4 2 9 2" xfId="24509"/>
    <cellStyle name="Normal 3 3 9 4 3" xfId="24510"/>
    <cellStyle name="Normal 3 3 9 4 3 2" xfId="24511"/>
    <cellStyle name="Normal 3 3 9 4 4" xfId="24512"/>
    <cellStyle name="Normal 3 3 9 4 4 2" xfId="24513"/>
    <cellStyle name="Normal 3 3 9 4 5" xfId="24514"/>
    <cellStyle name="Normal 3 3 9 4 5 2" xfId="24515"/>
    <cellStyle name="Normal 3 3 9 4 6" xfId="24516"/>
    <cellStyle name="Normal 3 3 9 4 6 2" xfId="24517"/>
    <cellStyle name="Normal 3 3 9 4 7" xfId="24518"/>
    <cellStyle name="Normal 3 3 9 4 7 2" xfId="24519"/>
    <cellStyle name="Normal 3 3 9 4 8" xfId="24520"/>
    <cellStyle name="Normal 3 3 9 4 8 2" xfId="24521"/>
    <cellStyle name="Normal 3 3 9 4 9" xfId="24522"/>
    <cellStyle name="Normal 3 3 9 4 9 2" xfId="24523"/>
    <cellStyle name="Normal 3 3 9 5" xfId="24524"/>
    <cellStyle name="Normal 3 3 9 5 10" xfId="24525"/>
    <cellStyle name="Normal 3 3 9 5 10 2" xfId="24526"/>
    <cellStyle name="Normal 3 3 9 5 11" xfId="24527"/>
    <cellStyle name="Normal 3 3 9 5 11 2" xfId="24528"/>
    <cellStyle name="Normal 3 3 9 5 12" xfId="24529"/>
    <cellStyle name="Normal 3 3 9 5 12 2" xfId="24530"/>
    <cellStyle name="Normal 3 3 9 5 13" xfId="24531"/>
    <cellStyle name="Normal 3 3 9 5 13 2" xfId="24532"/>
    <cellStyle name="Normal 3 3 9 5 14" xfId="24533"/>
    <cellStyle name="Normal 3 3 9 5 14 2" xfId="24534"/>
    <cellStyle name="Normal 3 3 9 5 15" xfId="24535"/>
    <cellStyle name="Normal 3 3 9 5 2" xfId="24536"/>
    <cellStyle name="Normal 3 3 9 5 2 2" xfId="24537"/>
    <cellStyle name="Normal 3 3 9 5 3" xfId="24538"/>
    <cellStyle name="Normal 3 3 9 5 3 2" xfId="24539"/>
    <cellStyle name="Normal 3 3 9 5 4" xfId="24540"/>
    <cellStyle name="Normal 3 3 9 5 4 2" xfId="24541"/>
    <cellStyle name="Normal 3 3 9 5 5" xfId="24542"/>
    <cellStyle name="Normal 3 3 9 5 5 2" xfId="24543"/>
    <cellStyle name="Normal 3 3 9 5 6" xfId="24544"/>
    <cellStyle name="Normal 3 3 9 5 6 2" xfId="24545"/>
    <cellStyle name="Normal 3 3 9 5 7" xfId="24546"/>
    <cellStyle name="Normal 3 3 9 5 7 2" xfId="24547"/>
    <cellStyle name="Normal 3 3 9 5 8" xfId="24548"/>
    <cellStyle name="Normal 3 3 9 5 8 2" xfId="24549"/>
    <cellStyle name="Normal 3 3 9 5 9" xfId="24550"/>
    <cellStyle name="Normal 3 3 9 5 9 2" xfId="24551"/>
    <cellStyle name="Normal 3 3 9 6" xfId="24552"/>
    <cellStyle name="Normal 3 3 9 6 10" xfId="24553"/>
    <cellStyle name="Normal 3 3 9 6 10 2" xfId="24554"/>
    <cellStyle name="Normal 3 3 9 6 11" xfId="24555"/>
    <cellStyle name="Normal 3 3 9 6 11 2" xfId="24556"/>
    <cellStyle name="Normal 3 3 9 6 12" xfId="24557"/>
    <cellStyle name="Normal 3 3 9 6 12 2" xfId="24558"/>
    <cellStyle name="Normal 3 3 9 6 13" xfId="24559"/>
    <cellStyle name="Normal 3 3 9 6 13 2" xfId="24560"/>
    <cellStyle name="Normal 3 3 9 6 14" xfId="24561"/>
    <cellStyle name="Normal 3 3 9 6 14 2" xfId="24562"/>
    <cellStyle name="Normal 3 3 9 6 15" xfId="24563"/>
    <cellStyle name="Normal 3 3 9 6 2" xfId="24564"/>
    <cellStyle name="Normal 3 3 9 6 2 2" xfId="24565"/>
    <cellStyle name="Normal 3 3 9 6 3" xfId="24566"/>
    <cellStyle name="Normal 3 3 9 6 3 2" xfId="24567"/>
    <cellStyle name="Normal 3 3 9 6 4" xfId="24568"/>
    <cellStyle name="Normal 3 3 9 6 4 2" xfId="24569"/>
    <cellStyle name="Normal 3 3 9 6 5" xfId="24570"/>
    <cellStyle name="Normal 3 3 9 6 5 2" xfId="24571"/>
    <cellStyle name="Normal 3 3 9 6 6" xfId="24572"/>
    <cellStyle name="Normal 3 3 9 6 6 2" xfId="24573"/>
    <cellStyle name="Normal 3 3 9 6 7" xfId="24574"/>
    <cellStyle name="Normal 3 3 9 6 7 2" xfId="24575"/>
    <cellStyle name="Normal 3 3 9 6 8" xfId="24576"/>
    <cellStyle name="Normal 3 3 9 6 8 2" xfId="24577"/>
    <cellStyle name="Normal 3 3 9 6 9" xfId="24578"/>
    <cellStyle name="Normal 3 3 9 6 9 2" xfId="24579"/>
    <cellStyle name="Normal 3 3 9 7" xfId="24580"/>
    <cellStyle name="Normal 3 3 9 7 10" xfId="24581"/>
    <cellStyle name="Normal 3 3 9 7 10 2" xfId="24582"/>
    <cellStyle name="Normal 3 3 9 7 11" xfId="24583"/>
    <cellStyle name="Normal 3 3 9 7 11 2" xfId="24584"/>
    <cellStyle name="Normal 3 3 9 7 12" xfId="24585"/>
    <cellStyle name="Normal 3 3 9 7 12 2" xfId="24586"/>
    <cellStyle name="Normal 3 3 9 7 13" xfId="24587"/>
    <cellStyle name="Normal 3 3 9 7 13 2" xfId="24588"/>
    <cellStyle name="Normal 3 3 9 7 14" xfId="24589"/>
    <cellStyle name="Normal 3 3 9 7 14 2" xfId="24590"/>
    <cellStyle name="Normal 3 3 9 7 15" xfId="24591"/>
    <cellStyle name="Normal 3 3 9 7 2" xfId="24592"/>
    <cellStyle name="Normal 3 3 9 7 2 2" xfId="24593"/>
    <cellStyle name="Normal 3 3 9 7 3" xfId="24594"/>
    <cellStyle name="Normal 3 3 9 7 3 2" xfId="24595"/>
    <cellStyle name="Normal 3 3 9 7 4" xfId="24596"/>
    <cellStyle name="Normal 3 3 9 7 4 2" xfId="24597"/>
    <cellStyle name="Normal 3 3 9 7 5" xfId="24598"/>
    <cellStyle name="Normal 3 3 9 7 5 2" xfId="24599"/>
    <cellStyle name="Normal 3 3 9 7 6" xfId="24600"/>
    <cellStyle name="Normal 3 3 9 7 6 2" xfId="24601"/>
    <cellStyle name="Normal 3 3 9 7 7" xfId="24602"/>
    <cellStyle name="Normal 3 3 9 7 7 2" xfId="24603"/>
    <cellStyle name="Normal 3 3 9 7 8" xfId="24604"/>
    <cellStyle name="Normal 3 3 9 7 8 2" xfId="24605"/>
    <cellStyle name="Normal 3 3 9 7 9" xfId="24606"/>
    <cellStyle name="Normal 3 3 9 7 9 2" xfId="24607"/>
    <cellStyle name="Normal 3 3 9 8" xfId="24608"/>
    <cellStyle name="Normal 3 3 9 8 10" xfId="24609"/>
    <cellStyle name="Normal 3 3 9 8 10 2" xfId="24610"/>
    <cellStyle name="Normal 3 3 9 8 11" xfId="24611"/>
    <cellStyle name="Normal 3 3 9 8 11 2" xfId="24612"/>
    <cellStyle name="Normal 3 3 9 8 12" xfId="24613"/>
    <cellStyle name="Normal 3 3 9 8 12 2" xfId="24614"/>
    <cellStyle name="Normal 3 3 9 8 13" xfId="24615"/>
    <cellStyle name="Normal 3 3 9 8 13 2" xfId="24616"/>
    <cellStyle name="Normal 3 3 9 8 14" xfId="24617"/>
    <cellStyle name="Normal 3 3 9 8 14 2" xfId="24618"/>
    <cellStyle name="Normal 3 3 9 8 15" xfId="24619"/>
    <cellStyle name="Normal 3 3 9 8 2" xfId="24620"/>
    <cellStyle name="Normal 3 3 9 8 2 2" xfId="24621"/>
    <cellStyle name="Normal 3 3 9 8 3" xfId="24622"/>
    <cellStyle name="Normal 3 3 9 8 3 2" xfId="24623"/>
    <cellStyle name="Normal 3 3 9 8 4" xfId="24624"/>
    <cellStyle name="Normal 3 3 9 8 4 2" xfId="24625"/>
    <cellStyle name="Normal 3 3 9 8 5" xfId="24626"/>
    <cellStyle name="Normal 3 3 9 8 5 2" xfId="24627"/>
    <cellStyle name="Normal 3 3 9 8 6" xfId="24628"/>
    <cellStyle name="Normal 3 3 9 8 6 2" xfId="24629"/>
    <cellStyle name="Normal 3 3 9 8 7" xfId="24630"/>
    <cellStyle name="Normal 3 3 9 8 7 2" xfId="24631"/>
    <cellStyle name="Normal 3 3 9 8 8" xfId="24632"/>
    <cellStyle name="Normal 3 3 9 8 8 2" xfId="24633"/>
    <cellStyle name="Normal 3 3 9 8 9" xfId="24634"/>
    <cellStyle name="Normal 3 3 9 8 9 2" xfId="24635"/>
    <cellStyle name="Normal 3 3 9 9" xfId="24636"/>
    <cellStyle name="Normal 3 3 9 9 10" xfId="24637"/>
    <cellStyle name="Normal 3 3 9 9 10 2" xfId="24638"/>
    <cellStyle name="Normal 3 3 9 9 11" xfId="24639"/>
    <cellStyle name="Normal 3 3 9 9 11 2" xfId="24640"/>
    <cellStyle name="Normal 3 3 9 9 12" xfId="24641"/>
    <cellStyle name="Normal 3 3 9 9 12 2" xfId="24642"/>
    <cellStyle name="Normal 3 3 9 9 13" xfId="24643"/>
    <cellStyle name="Normal 3 3 9 9 13 2" xfId="24644"/>
    <cellStyle name="Normal 3 3 9 9 14" xfId="24645"/>
    <cellStyle name="Normal 3 3 9 9 14 2" xfId="24646"/>
    <cellStyle name="Normal 3 3 9 9 15" xfId="24647"/>
    <cellStyle name="Normal 3 3 9 9 2" xfId="24648"/>
    <cellStyle name="Normal 3 3 9 9 2 2" xfId="24649"/>
    <cellStyle name="Normal 3 3 9 9 3" xfId="24650"/>
    <cellStyle name="Normal 3 3 9 9 3 2" xfId="24651"/>
    <cellStyle name="Normal 3 3 9 9 4" xfId="24652"/>
    <cellStyle name="Normal 3 3 9 9 4 2" xfId="24653"/>
    <cellStyle name="Normal 3 3 9 9 5" xfId="24654"/>
    <cellStyle name="Normal 3 3 9 9 5 2" xfId="24655"/>
    <cellStyle name="Normal 3 3 9 9 6" xfId="24656"/>
    <cellStyle name="Normal 3 3 9 9 6 2" xfId="24657"/>
    <cellStyle name="Normal 3 3 9 9 7" xfId="24658"/>
    <cellStyle name="Normal 3 3 9 9 7 2" xfId="24659"/>
    <cellStyle name="Normal 3 3 9 9 8" xfId="24660"/>
    <cellStyle name="Normal 3 3 9 9 8 2" xfId="24661"/>
    <cellStyle name="Normal 3 3 9 9 9" xfId="24662"/>
    <cellStyle name="Normal 3 3 9 9 9 2" xfId="24663"/>
    <cellStyle name="Normal 3 30" xfId="24664"/>
    <cellStyle name="Normal 3 31" xfId="24665"/>
    <cellStyle name="Normal 3 32" xfId="24666"/>
    <cellStyle name="Normal 3 33" xfId="24667"/>
    <cellStyle name="Normal 3 34" xfId="24668"/>
    <cellStyle name="Normal 3 35" xfId="24669"/>
    <cellStyle name="Normal 3 36" xfId="24670"/>
    <cellStyle name="Normal 3 36 10" xfId="24671"/>
    <cellStyle name="Normal 3 36 10 10" xfId="24672"/>
    <cellStyle name="Normal 3 36 10 10 2" xfId="24673"/>
    <cellStyle name="Normal 3 36 10 11" xfId="24674"/>
    <cellStyle name="Normal 3 36 10 11 2" xfId="24675"/>
    <cellStyle name="Normal 3 36 10 12" xfId="24676"/>
    <cellStyle name="Normal 3 36 10 12 2" xfId="24677"/>
    <cellStyle name="Normal 3 36 10 13" xfId="24678"/>
    <cellStyle name="Normal 3 36 10 13 2" xfId="24679"/>
    <cellStyle name="Normal 3 36 10 14" xfId="24680"/>
    <cellStyle name="Normal 3 36 10 14 2" xfId="24681"/>
    <cellStyle name="Normal 3 36 10 15" xfId="24682"/>
    <cellStyle name="Normal 3 36 10 2" xfId="24683"/>
    <cellStyle name="Normal 3 36 10 2 2" xfId="24684"/>
    <cellStyle name="Normal 3 36 10 3" xfId="24685"/>
    <cellStyle name="Normal 3 36 10 3 2" xfId="24686"/>
    <cellStyle name="Normal 3 36 10 4" xfId="24687"/>
    <cellStyle name="Normal 3 36 10 4 2" xfId="24688"/>
    <cellStyle name="Normal 3 36 10 5" xfId="24689"/>
    <cellStyle name="Normal 3 36 10 5 2" xfId="24690"/>
    <cellStyle name="Normal 3 36 10 6" xfId="24691"/>
    <cellStyle name="Normal 3 36 10 6 2" xfId="24692"/>
    <cellStyle name="Normal 3 36 10 7" xfId="24693"/>
    <cellStyle name="Normal 3 36 10 7 2" xfId="24694"/>
    <cellStyle name="Normal 3 36 10 8" xfId="24695"/>
    <cellStyle name="Normal 3 36 10 8 2" xfId="24696"/>
    <cellStyle name="Normal 3 36 10 9" xfId="24697"/>
    <cellStyle name="Normal 3 36 10 9 2" xfId="24698"/>
    <cellStyle name="Normal 3 36 11" xfId="24699"/>
    <cellStyle name="Normal 3 36 11 2" xfId="24700"/>
    <cellStyle name="Normal 3 36 12" xfId="24701"/>
    <cellStyle name="Normal 3 36 12 2" xfId="24702"/>
    <cellStyle name="Normal 3 36 13" xfId="24703"/>
    <cellStyle name="Normal 3 36 13 2" xfId="24704"/>
    <cellStyle name="Normal 3 36 14" xfId="24705"/>
    <cellStyle name="Normal 3 36 14 2" xfId="24706"/>
    <cellStyle name="Normal 3 36 15" xfId="24707"/>
    <cellStyle name="Normal 3 36 15 2" xfId="24708"/>
    <cellStyle name="Normal 3 36 16" xfId="24709"/>
    <cellStyle name="Normal 3 36 16 2" xfId="24710"/>
    <cellStyle name="Normal 3 36 17" xfId="24711"/>
    <cellStyle name="Normal 3 36 17 2" xfId="24712"/>
    <cellStyle name="Normal 3 36 18" xfId="24713"/>
    <cellStyle name="Normal 3 36 18 2" xfId="24714"/>
    <cellStyle name="Normal 3 36 19" xfId="24715"/>
    <cellStyle name="Normal 3 36 19 2" xfId="24716"/>
    <cellStyle name="Normal 3 36 2" xfId="24717"/>
    <cellStyle name="Normal 3 36 2 10" xfId="24718"/>
    <cellStyle name="Normal 3 36 2 10 2" xfId="24719"/>
    <cellStyle name="Normal 3 36 2 11" xfId="24720"/>
    <cellStyle name="Normal 3 36 2 11 2" xfId="24721"/>
    <cellStyle name="Normal 3 36 2 12" xfId="24722"/>
    <cellStyle name="Normal 3 36 2 12 2" xfId="24723"/>
    <cellStyle name="Normal 3 36 2 13" xfId="24724"/>
    <cellStyle name="Normal 3 36 2 13 2" xfId="24725"/>
    <cellStyle name="Normal 3 36 2 14" xfId="24726"/>
    <cellStyle name="Normal 3 36 2 14 2" xfId="24727"/>
    <cellStyle name="Normal 3 36 2 15" xfId="24728"/>
    <cellStyle name="Normal 3 36 2 15 2" xfId="24729"/>
    <cellStyle name="Normal 3 36 2 16" xfId="24730"/>
    <cellStyle name="Normal 3 36 2 2" xfId="24731"/>
    <cellStyle name="Normal 3 36 2 2 10" xfId="24732"/>
    <cellStyle name="Normal 3 36 2 2 10 2" xfId="24733"/>
    <cellStyle name="Normal 3 36 2 2 11" xfId="24734"/>
    <cellStyle name="Normal 3 36 2 2 11 2" xfId="24735"/>
    <cellStyle name="Normal 3 36 2 2 12" xfId="24736"/>
    <cellStyle name="Normal 3 36 2 2 12 2" xfId="24737"/>
    <cellStyle name="Normal 3 36 2 2 13" xfId="24738"/>
    <cellStyle name="Normal 3 36 2 2 13 2" xfId="24739"/>
    <cellStyle name="Normal 3 36 2 2 14" xfId="24740"/>
    <cellStyle name="Normal 3 36 2 2 14 2" xfId="24741"/>
    <cellStyle name="Normal 3 36 2 2 15" xfId="24742"/>
    <cellStyle name="Normal 3 36 2 2 2" xfId="24743"/>
    <cellStyle name="Normal 3 36 2 2 2 2" xfId="24744"/>
    <cellStyle name="Normal 3 36 2 2 3" xfId="24745"/>
    <cellStyle name="Normal 3 36 2 2 3 2" xfId="24746"/>
    <cellStyle name="Normal 3 36 2 2 4" xfId="24747"/>
    <cellStyle name="Normal 3 36 2 2 4 2" xfId="24748"/>
    <cellStyle name="Normal 3 36 2 2 5" xfId="24749"/>
    <cellStyle name="Normal 3 36 2 2 5 2" xfId="24750"/>
    <cellStyle name="Normal 3 36 2 2 6" xfId="24751"/>
    <cellStyle name="Normal 3 36 2 2 6 2" xfId="24752"/>
    <cellStyle name="Normal 3 36 2 2 7" xfId="24753"/>
    <cellStyle name="Normal 3 36 2 2 7 2" xfId="24754"/>
    <cellStyle name="Normal 3 36 2 2 8" xfId="24755"/>
    <cellStyle name="Normal 3 36 2 2 8 2" xfId="24756"/>
    <cellStyle name="Normal 3 36 2 2 9" xfId="24757"/>
    <cellStyle name="Normal 3 36 2 2 9 2" xfId="24758"/>
    <cellStyle name="Normal 3 36 2 3" xfId="24759"/>
    <cellStyle name="Normal 3 36 2 3 2" xfId="24760"/>
    <cellStyle name="Normal 3 36 2 4" xfId="24761"/>
    <cellStyle name="Normal 3 36 2 4 2" xfId="24762"/>
    <cellStyle name="Normal 3 36 2 5" xfId="24763"/>
    <cellStyle name="Normal 3 36 2 5 2" xfId="24764"/>
    <cellStyle name="Normal 3 36 2 6" xfId="24765"/>
    <cellStyle name="Normal 3 36 2 6 2" xfId="24766"/>
    <cellStyle name="Normal 3 36 2 7" xfId="24767"/>
    <cellStyle name="Normal 3 36 2 7 2" xfId="24768"/>
    <cellStyle name="Normal 3 36 2 8" xfId="24769"/>
    <cellStyle name="Normal 3 36 2 8 2" xfId="24770"/>
    <cellStyle name="Normal 3 36 2 9" xfId="24771"/>
    <cellStyle name="Normal 3 36 2 9 2" xfId="24772"/>
    <cellStyle name="Normal 3 36 20" xfId="24773"/>
    <cellStyle name="Normal 3 36 20 2" xfId="24774"/>
    <cellStyle name="Normal 3 36 21" xfId="24775"/>
    <cellStyle name="Normal 3 36 21 2" xfId="24776"/>
    <cellStyle name="Normal 3 36 22" xfId="24777"/>
    <cellStyle name="Normal 3 36 22 2" xfId="24778"/>
    <cellStyle name="Normal 3 36 23" xfId="24779"/>
    <cellStyle name="Normal 3 36 23 2" xfId="24780"/>
    <cellStyle name="Normal 3 36 24" xfId="24781"/>
    <cellStyle name="Normal 3 36 3" xfId="24782"/>
    <cellStyle name="Normal 3 36 3 10" xfId="24783"/>
    <cellStyle name="Normal 3 36 3 10 2" xfId="24784"/>
    <cellStyle name="Normal 3 36 3 11" xfId="24785"/>
    <cellStyle name="Normal 3 36 3 11 2" xfId="24786"/>
    <cellStyle name="Normal 3 36 3 12" xfId="24787"/>
    <cellStyle name="Normal 3 36 3 12 2" xfId="24788"/>
    <cellStyle name="Normal 3 36 3 13" xfId="24789"/>
    <cellStyle name="Normal 3 36 3 13 2" xfId="24790"/>
    <cellStyle name="Normal 3 36 3 14" xfId="24791"/>
    <cellStyle name="Normal 3 36 3 14 2" xfId="24792"/>
    <cellStyle name="Normal 3 36 3 15" xfId="24793"/>
    <cellStyle name="Normal 3 36 3 15 2" xfId="24794"/>
    <cellStyle name="Normal 3 36 3 16" xfId="24795"/>
    <cellStyle name="Normal 3 36 3 2" xfId="24796"/>
    <cellStyle name="Normal 3 36 3 2 10" xfId="24797"/>
    <cellStyle name="Normal 3 36 3 2 10 2" xfId="24798"/>
    <cellStyle name="Normal 3 36 3 2 11" xfId="24799"/>
    <cellStyle name="Normal 3 36 3 2 11 2" xfId="24800"/>
    <cellStyle name="Normal 3 36 3 2 12" xfId="24801"/>
    <cellStyle name="Normal 3 36 3 2 12 2" xfId="24802"/>
    <cellStyle name="Normal 3 36 3 2 13" xfId="24803"/>
    <cellStyle name="Normal 3 36 3 2 13 2" xfId="24804"/>
    <cellStyle name="Normal 3 36 3 2 14" xfId="24805"/>
    <cellStyle name="Normal 3 36 3 2 14 2" xfId="24806"/>
    <cellStyle name="Normal 3 36 3 2 15" xfId="24807"/>
    <cellStyle name="Normal 3 36 3 2 2" xfId="24808"/>
    <cellStyle name="Normal 3 36 3 2 2 2" xfId="24809"/>
    <cellStyle name="Normal 3 36 3 2 3" xfId="24810"/>
    <cellStyle name="Normal 3 36 3 2 3 2" xfId="24811"/>
    <cellStyle name="Normal 3 36 3 2 4" xfId="24812"/>
    <cellStyle name="Normal 3 36 3 2 4 2" xfId="24813"/>
    <cellStyle name="Normal 3 36 3 2 5" xfId="24814"/>
    <cellStyle name="Normal 3 36 3 2 5 2" xfId="24815"/>
    <cellStyle name="Normal 3 36 3 2 6" xfId="24816"/>
    <cellStyle name="Normal 3 36 3 2 6 2" xfId="24817"/>
    <cellStyle name="Normal 3 36 3 2 7" xfId="24818"/>
    <cellStyle name="Normal 3 36 3 2 7 2" xfId="24819"/>
    <cellStyle name="Normal 3 36 3 2 8" xfId="24820"/>
    <cellStyle name="Normal 3 36 3 2 8 2" xfId="24821"/>
    <cellStyle name="Normal 3 36 3 2 9" xfId="24822"/>
    <cellStyle name="Normal 3 36 3 2 9 2" xfId="24823"/>
    <cellStyle name="Normal 3 36 3 3" xfId="24824"/>
    <cellStyle name="Normal 3 36 3 3 2" xfId="24825"/>
    <cellStyle name="Normal 3 36 3 4" xfId="24826"/>
    <cellStyle name="Normal 3 36 3 4 2" xfId="24827"/>
    <cellStyle name="Normal 3 36 3 5" xfId="24828"/>
    <cellStyle name="Normal 3 36 3 5 2" xfId="24829"/>
    <cellStyle name="Normal 3 36 3 6" xfId="24830"/>
    <cellStyle name="Normal 3 36 3 6 2" xfId="24831"/>
    <cellStyle name="Normal 3 36 3 7" xfId="24832"/>
    <cellStyle name="Normal 3 36 3 7 2" xfId="24833"/>
    <cellStyle name="Normal 3 36 3 8" xfId="24834"/>
    <cellStyle name="Normal 3 36 3 8 2" xfId="24835"/>
    <cellStyle name="Normal 3 36 3 9" xfId="24836"/>
    <cellStyle name="Normal 3 36 3 9 2" xfId="24837"/>
    <cellStyle name="Normal 3 36 4" xfId="24838"/>
    <cellStyle name="Normal 3 36 4 10" xfId="24839"/>
    <cellStyle name="Normal 3 36 4 10 2" xfId="24840"/>
    <cellStyle name="Normal 3 36 4 11" xfId="24841"/>
    <cellStyle name="Normal 3 36 4 11 2" xfId="24842"/>
    <cellStyle name="Normal 3 36 4 12" xfId="24843"/>
    <cellStyle name="Normal 3 36 4 12 2" xfId="24844"/>
    <cellStyle name="Normal 3 36 4 13" xfId="24845"/>
    <cellStyle name="Normal 3 36 4 13 2" xfId="24846"/>
    <cellStyle name="Normal 3 36 4 14" xfId="24847"/>
    <cellStyle name="Normal 3 36 4 14 2" xfId="24848"/>
    <cellStyle name="Normal 3 36 4 15" xfId="24849"/>
    <cellStyle name="Normal 3 36 4 15 2" xfId="24850"/>
    <cellStyle name="Normal 3 36 4 16" xfId="24851"/>
    <cellStyle name="Normal 3 36 4 2" xfId="24852"/>
    <cellStyle name="Normal 3 36 4 2 10" xfId="24853"/>
    <cellStyle name="Normal 3 36 4 2 10 2" xfId="24854"/>
    <cellStyle name="Normal 3 36 4 2 11" xfId="24855"/>
    <cellStyle name="Normal 3 36 4 2 11 2" xfId="24856"/>
    <cellStyle name="Normal 3 36 4 2 12" xfId="24857"/>
    <cellStyle name="Normal 3 36 4 2 12 2" xfId="24858"/>
    <cellStyle name="Normal 3 36 4 2 13" xfId="24859"/>
    <cellStyle name="Normal 3 36 4 2 13 2" xfId="24860"/>
    <cellStyle name="Normal 3 36 4 2 14" xfId="24861"/>
    <cellStyle name="Normal 3 36 4 2 14 2" xfId="24862"/>
    <cellStyle name="Normal 3 36 4 2 15" xfId="24863"/>
    <cellStyle name="Normal 3 36 4 2 2" xfId="24864"/>
    <cellStyle name="Normal 3 36 4 2 2 2" xfId="24865"/>
    <cellStyle name="Normal 3 36 4 2 3" xfId="24866"/>
    <cellStyle name="Normal 3 36 4 2 3 2" xfId="24867"/>
    <cellStyle name="Normal 3 36 4 2 4" xfId="24868"/>
    <cellStyle name="Normal 3 36 4 2 4 2" xfId="24869"/>
    <cellStyle name="Normal 3 36 4 2 5" xfId="24870"/>
    <cellStyle name="Normal 3 36 4 2 5 2" xfId="24871"/>
    <cellStyle name="Normal 3 36 4 2 6" xfId="24872"/>
    <cellStyle name="Normal 3 36 4 2 6 2" xfId="24873"/>
    <cellStyle name="Normal 3 36 4 2 7" xfId="24874"/>
    <cellStyle name="Normal 3 36 4 2 7 2" xfId="24875"/>
    <cellStyle name="Normal 3 36 4 2 8" xfId="24876"/>
    <cellStyle name="Normal 3 36 4 2 8 2" xfId="24877"/>
    <cellStyle name="Normal 3 36 4 2 9" xfId="24878"/>
    <cellStyle name="Normal 3 36 4 2 9 2" xfId="24879"/>
    <cellStyle name="Normal 3 36 4 3" xfId="24880"/>
    <cellStyle name="Normal 3 36 4 3 2" xfId="24881"/>
    <cellStyle name="Normal 3 36 4 4" xfId="24882"/>
    <cellStyle name="Normal 3 36 4 4 2" xfId="24883"/>
    <cellStyle name="Normal 3 36 4 5" xfId="24884"/>
    <cellStyle name="Normal 3 36 4 5 2" xfId="24885"/>
    <cellStyle name="Normal 3 36 4 6" xfId="24886"/>
    <cellStyle name="Normal 3 36 4 6 2" xfId="24887"/>
    <cellStyle name="Normal 3 36 4 7" xfId="24888"/>
    <cellStyle name="Normal 3 36 4 7 2" xfId="24889"/>
    <cellStyle name="Normal 3 36 4 8" xfId="24890"/>
    <cellStyle name="Normal 3 36 4 8 2" xfId="24891"/>
    <cellStyle name="Normal 3 36 4 9" xfId="24892"/>
    <cellStyle name="Normal 3 36 4 9 2" xfId="24893"/>
    <cellStyle name="Normal 3 36 5" xfId="24894"/>
    <cellStyle name="Normal 3 36 5 10" xfId="24895"/>
    <cellStyle name="Normal 3 36 5 10 2" xfId="24896"/>
    <cellStyle name="Normal 3 36 5 11" xfId="24897"/>
    <cellStyle name="Normal 3 36 5 11 2" xfId="24898"/>
    <cellStyle name="Normal 3 36 5 12" xfId="24899"/>
    <cellStyle name="Normal 3 36 5 12 2" xfId="24900"/>
    <cellStyle name="Normal 3 36 5 13" xfId="24901"/>
    <cellStyle name="Normal 3 36 5 13 2" xfId="24902"/>
    <cellStyle name="Normal 3 36 5 14" xfId="24903"/>
    <cellStyle name="Normal 3 36 5 14 2" xfId="24904"/>
    <cellStyle name="Normal 3 36 5 15" xfId="24905"/>
    <cellStyle name="Normal 3 36 5 2" xfId="24906"/>
    <cellStyle name="Normal 3 36 5 2 2" xfId="24907"/>
    <cellStyle name="Normal 3 36 5 3" xfId="24908"/>
    <cellStyle name="Normal 3 36 5 3 2" xfId="24909"/>
    <cellStyle name="Normal 3 36 5 4" xfId="24910"/>
    <cellStyle name="Normal 3 36 5 4 2" xfId="24911"/>
    <cellStyle name="Normal 3 36 5 5" xfId="24912"/>
    <cellStyle name="Normal 3 36 5 5 2" xfId="24913"/>
    <cellStyle name="Normal 3 36 5 6" xfId="24914"/>
    <cellStyle name="Normal 3 36 5 6 2" xfId="24915"/>
    <cellStyle name="Normal 3 36 5 7" xfId="24916"/>
    <cellStyle name="Normal 3 36 5 7 2" xfId="24917"/>
    <cellStyle name="Normal 3 36 5 8" xfId="24918"/>
    <cellStyle name="Normal 3 36 5 8 2" xfId="24919"/>
    <cellStyle name="Normal 3 36 5 9" xfId="24920"/>
    <cellStyle name="Normal 3 36 5 9 2" xfId="24921"/>
    <cellStyle name="Normal 3 36 6" xfId="24922"/>
    <cellStyle name="Normal 3 36 6 10" xfId="24923"/>
    <cellStyle name="Normal 3 36 6 10 2" xfId="24924"/>
    <cellStyle name="Normal 3 36 6 11" xfId="24925"/>
    <cellStyle name="Normal 3 36 6 11 2" xfId="24926"/>
    <cellStyle name="Normal 3 36 6 12" xfId="24927"/>
    <cellStyle name="Normal 3 36 6 12 2" xfId="24928"/>
    <cellStyle name="Normal 3 36 6 13" xfId="24929"/>
    <cellStyle name="Normal 3 36 6 13 2" xfId="24930"/>
    <cellStyle name="Normal 3 36 6 14" xfId="24931"/>
    <cellStyle name="Normal 3 36 6 14 2" xfId="24932"/>
    <cellStyle name="Normal 3 36 6 15" xfId="24933"/>
    <cellStyle name="Normal 3 36 6 2" xfId="24934"/>
    <cellStyle name="Normal 3 36 6 2 2" xfId="24935"/>
    <cellStyle name="Normal 3 36 6 3" xfId="24936"/>
    <cellStyle name="Normal 3 36 6 3 2" xfId="24937"/>
    <cellStyle name="Normal 3 36 6 4" xfId="24938"/>
    <cellStyle name="Normal 3 36 6 4 2" xfId="24939"/>
    <cellStyle name="Normal 3 36 6 5" xfId="24940"/>
    <cellStyle name="Normal 3 36 6 5 2" xfId="24941"/>
    <cellStyle name="Normal 3 36 6 6" xfId="24942"/>
    <cellStyle name="Normal 3 36 6 6 2" xfId="24943"/>
    <cellStyle name="Normal 3 36 6 7" xfId="24944"/>
    <cellStyle name="Normal 3 36 6 7 2" xfId="24945"/>
    <cellStyle name="Normal 3 36 6 8" xfId="24946"/>
    <cellStyle name="Normal 3 36 6 8 2" xfId="24947"/>
    <cellStyle name="Normal 3 36 6 9" xfId="24948"/>
    <cellStyle name="Normal 3 36 6 9 2" xfId="24949"/>
    <cellStyle name="Normal 3 36 7" xfId="24950"/>
    <cellStyle name="Normal 3 36 7 10" xfId="24951"/>
    <cellStyle name="Normal 3 36 7 10 2" xfId="24952"/>
    <cellStyle name="Normal 3 36 7 11" xfId="24953"/>
    <cellStyle name="Normal 3 36 7 11 2" xfId="24954"/>
    <cellStyle name="Normal 3 36 7 12" xfId="24955"/>
    <cellStyle name="Normal 3 36 7 12 2" xfId="24956"/>
    <cellStyle name="Normal 3 36 7 13" xfId="24957"/>
    <cellStyle name="Normal 3 36 7 13 2" xfId="24958"/>
    <cellStyle name="Normal 3 36 7 14" xfId="24959"/>
    <cellStyle name="Normal 3 36 7 14 2" xfId="24960"/>
    <cellStyle name="Normal 3 36 7 15" xfId="24961"/>
    <cellStyle name="Normal 3 36 7 2" xfId="24962"/>
    <cellStyle name="Normal 3 36 7 2 2" xfId="24963"/>
    <cellStyle name="Normal 3 36 7 3" xfId="24964"/>
    <cellStyle name="Normal 3 36 7 3 2" xfId="24965"/>
    <cellStyle name="Normal 3 36 7 4" xfId="24966"/>
    <cellStyle name="Normal 3 36 7 4 2" xfId="24967"/>
    <cellStyle name="Normal 3 36 7 5" xfId="24968"/>
    <cellStyle name="Normal 3 36 7 5 2" xfId="24969"/>
    <cellStyle name="Normal 3 36 7 6" xfId="24970"/>
    <cellStyle name="Normal 3 36 7 6 2" xfId="24971"/>
    <cellStyle name="Normal 3 36 7 7" xfId="24972"/>
    <cellStyle name="Normal 3 36 7 7 2" xfId="24973"/>
    <cellStyle name="Normal 3 36 7 8" xfId="24974"/>
    <cellStyle name="Normal 3 36 7 8 2" xfId="24975"/>
    <cellStyle name="Normal 3 36 7 9" xfId="24976"/>
    <cellStyle name="Normal 3 36 7 9 2" xfId="24977"/>
    <cellStyle name="Normal 3 36 8" xfId="24978"/>
    <cellStyle name="Normal 3 36 8 10" xfId="24979"/>
    <cellStyle name="Normal 3 36 8 10 2" xfId="24980"/>
    <cellStyle name="Normal 3 36 8 11" xfId="24981"/>
    <cellStyle name="Normal 3 36 8 11 2" xfId="24982"/>
    <cellStyle name="Normal 3 36 8 12" xfId="24983"/>
    <cellStyle name="Normal 3 36 8 12 2" xfId="24984"/>
    <cellStyle name="Normal 3 36 8 13" xfId="24985"/>
    <cellStyle name="Normal 3 36 8 13 2" xfId="24986"/>
    <cellStyle name="Normal 3 36 8 14" xfId="24987"/>
    <cellStyle name="Normal 3 36 8 14 2" xfId="24988"/>
    <cellStyle name="Normal 3 36 8 15" xfId="24989"/>
    <cellStyle name="Normal 3 36 8 2" xfId="24990"/>
    <cellStyle name="Normal 3 36 8 2 2" xfId="24991"/>
    <cellStyle name="Normal 3 36 8 3" xfId="24992"/>
    <cellStyle name="Normal 3 36 8 3 2" xfId="24993"/>
    <cellStyle name="Normal 3 36 8 4" xfId="24994"/>
    <cellStyle name="Normal 3 36 8 4 2" xfId="24995"/>
    <cellStyle name="Normal 3 36 8 5" xfId="24996"/>
    <cellStyle name="Normal 3 36 8 5 2" xfId="24997"/>
    <cellStyle name="Normal 3 36 8 6" xfId="24998"/>
    <cellStyle name="Normal 3 36 8 6 2" xfId="24999"/>
    <cellStyle name="Normal 3 36 8 7" xfId="25000"/>
    <cellStyle name="Normal 3 36 8 7 2" xfId="25001"/>
    <cellStyle name="Normal 3 36 8 8" xfId="25002"/>
    <cellStyle name="Normal 3 36 8 8 2" xfId="25003"/>
    <cellStyle name="Normal 3 36 8 9" xfId="25004"/>
    <cellStyle name="Normal 3 36 8 9 2" xfId="25005"/>
    <cellStyle name="Normal 3 36 9" xfId="25006"/>
    <cellStyle name="Normal 3 36 9 10" xfId="25007"/>
    <cellStyle name="Normal 3 36 9 10 2" xfId="25008"/>
    <cellStyle name="Normal 3 36 9 11" xfId="25009"/>
    <cellStyle name="Normal 3 36 9 11 2" xfId="25010"/>
    <cellStyle name="Normal 3 36 9 12" xfId="25011"/>
    <cellStyle name="Normal 3 36 9 12 2" xfId="25012"/>
    <cellStyle name="Normal 3 36 9 13" xfId="25013"/>
    <cellStyle name="Normal 3 36 9 13 2" xfId="25014"/>
    <cellStyle name="Normal 3 36 9 14" xfId="25015"/>
    <cellStyle name="Normal 3 36 9 14 2" xfId="25016"/>
    <cellStyle name="Normal 3 36 9 15" xfId="25017"/>
    <cellStyle name="Normal 3 36 9 2" xfId="25018"/>
    <cellStyle name="Normal 3 36 9 2 2" xfId="25019"/>
    <cellStyle name="Normal 3 36 9 3" xfId="25020"/>
    <cellStyle name="Normal 3 36 9 3 2" xfId="25021"/>
    <cellStyle name="Normal 3 36 9 4" xfId="25022"/>
    <cellStyle name="Normal 3 36 9 4 2" xfId="25023"/>
    <cellStyle name="Normal 3 36 9 5" xfId="25024"/>
    <cellStyle name="Normal 3 36 9 5 2" xfId="25025"/>
    <cellStyle name="Normal 3 36 9 6" xfId="25026"/>
    <cellStyle name="Normal 3 36 9 6 2" xfId="25027"/>
    <cellStyle name="Normal 3 36 9 7" xfId="25028"/>
    <cellStyle name="Normal 3 36 9 7 2" xfId="25029"/>
    <cellStyle name="Normal 3 36 9 8" xfId="25030"/>
    <cellStyle name="Normal 3 36 9 8 2" xfId="25031"/>
    <cellStyle name="Normal 3 36 9 9" xfId="25032"/>
    <cellStyle name="Normal 3 36 9 9 2" xfId="25033"/>
    <cellStyle name="Normal 3 37" xfId="25034"/>
    <cellStyle name="Normal 3 37 10" xfId="25035"/>
    <cellStyle name="Normal 3 37 10 10" xfId="25036"/>
    <cellStyle name="Normal 3 37 10 10 2" xfId="25037"/>
    <cellStyle name="Normal 3 37 10 11" xfId="25038"/>
    <cellStyle name="Normal 3 37 10 11 2" xfId="25039"/>
    <cellStyle name="Normal 3 37 10 12" xfId="25040"/>
    <cellStyle name="Normal 3 37 10 12 2" xfId="25041"/>
    <cellStyle name="Normal 3 37 10 13" xfId="25042"/>
    <cellStyle name="Normal 3 37 10 13 2" xfId="25043"/>
    <cellStyle name="Normal 3 37 10 14" xfId="25044"/>
    <cellStyle name="Normal 3 37 10 14 2" xfId="25045"/>
    <cellStyle name="Normal 3 37 10 15" xfId="25046"/>
    <cellStyle name="Normal 3 37 10 2" xfId="25047"/>
    <cellStyle name="Normal 3 37 10 2 2" xfId="25048"/>
    <cellStyle name="Normal 3 37 10 3" xfId="25049"/>
    <cellStyle name="Normal 3 37 10 3 2" xfId="25050"/>
    <cellStyle name="Normal 3 37 10 4" xfId="25051"/>
    <cellStyle name="Normal 3 37 10 4 2" xfId="25052"/>
    <cellStyle name="Normal 3 37 10 5" xfId="25053"/>
    <cellStyle name="Normal 3 37 10 5 2" xfId="25054"/>
    <cellStyle name="Normal 3 37 10 6" xfId="25055"/>
    <cellStyle name="Normal 3 37 10 6 2" xfId="25056"/>
    <cellStyle name="Normal 3 37 10 7" xfId="25057"/>
    <cellStyle name="Normal 3 37 10 7 2" xfId="25058"/>
    <cellStyle name="Normal 3 37 10 8" xfId="25059"/>
    <cellStyle name="Normal 3 37 10 8 2" xfId="25060"/>
    <cellStyle name="Normal 3 37 10 9" xfId="25061"/>
    <cellStyle name="Normal 3 37 10 9 2" xfId="25062"/>
    <cellStyle name="Normal 3 37 11" xfId="25063"/>
    <cellStyle name="Normal 3 37 11 2" xfId="25064"/>
    <cellStyle name="Normal 3 37 12" xfId="25065"/>
    <cellStyle name="Normal 3 37 12 2" xfId="25066"/>
    <cellStyle name="Normal 3 37 13" xfId="25067"/>
    <cellStyle name="Normal 3 37 13 2" xfId="25068"/>
    <cellStyle name="Normal 3 37 14" xfId="25069"/>
    <cellStyle name="Normal 3 37 14 2" xfId="25070"/>
    <cellStyle name="Normal 3 37 15" xfId="25071"/>
    <cellStyle name="Normal 3 37 15 2" xfId="25072"/>
    <cellStyle name="Normal 3 37 16" xfId="25073"/>
    <cellStyle name="Normal 3 37 16 2" xfId="25074"/>
    <cellStyle name="Normal 3 37 17" xfId="25075"/>
    <cellStyle name="Normal 3 37 17 2" xfId="25076"/>
    <cellStyle name="Normal 3 37 18" xfId="25077"/>
    <cellStyle name="Normal 3 37 18 2" xfId="25078"/>
    <cellStyle name="Normal 3 37 19" xfId="25079"/>
    <cellStyle name="Normal 3 37 19 2" xfId="25080"/>
    <cellStyle name="Normal 3 37 2" xfId="25081"/>
    <cellStyle name="Normal 3 37 2 10" xfId="25082"/>
    <cellStyle name="Normal 3 37 2 10 2" xfId="25083"/>
    <cellStyle name="Normal 3 37 2 11" xfId="25084"/>
    <cellStyle name="Normal 3 37 2 11 2" xfId="25085"/>
    <cellStyle name="Normal 3 37 2 12" xfId="25086"/>
    <cellStyle name="Normal 3 37 2 12 2" xfId="25087"/>
    <cellStyle name="Normal 3 37 2 13" xfId="25088"/>
    <cellStyle name="Normal 3 37 2 13 2" xfId="25089"/>
    <cellStyle name="Normal 3 37 2 14" xfId="25090"/>
    <cellStyle name="Normal 3 37 2 14 2" xfId="25091"/>
    <cellStyle name="Normal 3 37 2 15" xfId="25092"/>
    <cellStyle name="Normal 3 37 2 15 2" xfId="25093"/>
    <cellStyle name="Normal 3 37 2 16" xfId="25094"/>
    <cellStyle name="Normal 3 37 2 2" xfId="25095"/>
    <cellStyle name="Normal 3 37 2 2 10" xfId="25096"/>
    <cellStyle name="Normal 3 37 2 2 10 2" xfId="25097"/>
    <cellStyle name="Normal 3 37 2 2 11" xfId="25098"/>
    <cellStyle name="Normal 3 37 2 2 11 2" xfId="25099"/>
    <cellStyle name="Normal 3 37 2 2 12" xfId="25100"/>
    <cellStyle name="Normal 3 37 2 2 12 2" xfId="25101"/>
    <cellStyle name="Normal 3 37 2 2 13" xfId="25102"/>
    <cellStyle name="Normal 3 37 2 2 13 2" xfId="25103"/>
    <cellStyle name="Normal 3 37 2 2 14" xfId="25104"/>
    <cellStyle name="Normal 3 37 2 2 14 2" xfId="25105"/>
    <cellStyle name="Normal 3 37 2 2 15" xfId="25106"/>
    <cellStyle name="Normal 3 37 2 2 2" xfId="25107"/>
    <cellStyle name="Normal 3 37 2 2 2 2" xfId="25108"/>
    <cellStyle name="Normal 3 37 2 2 3" xfId="25109"/>
    <cellStyle name="Normal 3 37 2 2 3 2" xfId="25110"/>
    <cellStyle name="Normal 3 37 2 2 4" xfId="25111"/>
    <cellStyle name="Normal 3 37 2 2 4 2" xfId="25112"/>
    <cellStyle name="Normal 3 37 2 2 5" xfId="25113"/>
    <cellStyle name="Normal 3 37 2 2 5 2" xfId="25114"/>
    <cellStyle name="Normal 3 37 2 2 6" xfId="25115"/>
    <cellStyle name="Normal 3 37 2 2 6 2" xfId="25116"/>
    <cellStyle name="Normal 3 37 2 2 7" xfId="25117"/>
    <cellStyle name="Normal 3 37 2 2 7 2" xfId="25118"/>
    <cellStyle name="Normal 3 37 2 2 8" xfId="25119"/>
    <cellStyle name="Normal 3 37 2 2 8 2" xfId="25120"/>
    <cellStyle name="Normal 3 37 2 2 9" xfId="25121"/>
    <cellStyle name="Normal 3 37 2 2 9 2" xfId="25122"/>
    <cellStyle name="Normal 3 37 2 3" xfId="25123"/>
    <cellStyle name="Normal 3 37 2 3 2" xfId="25124"/>
    <cellStyle name="Normal 3 37 2 4" xfId="25125"/>
    <cellStyle name="Normal 3 37 2 4 2" xfId="25126"/>
    <cellStyle name="Normal 3 37 2 5" xfId="25127"/>
    <cellStyle name="Normal 3 37 2 5 2" xfId="25128"/>
    <cellStyle name="Normal 3 37 2 6" xfId="25129"/>
    <cellStyle name="Normal 3 37 2 6 2" xfId="25130"/>
    <cellStyle name="Normal 3 37 2 7" xfId="25131"/>
    <cellStyle name="Normal 3 37 2 7 2" xfId="25132"/>
    <cellStyle name="Normal 3 37 2 8" xfId="25133"/>
    <cellStyle name="Normal 3 37 2 8 2" xfId="25134"/>
    <cellStyle name="Normal 3 37 2 9" xfId="25135"/>
    <cellStyle name="Normal 3 37 2 9 2" xfId="25136"/>
    <cellStyle name="Normal 3 37 20" xfId="25137"/>
    <cellStyle name="Normal 3 37 20 2" xfId="25138"/>
    <cellStyle name="Normal 3 37 21" xfId="25139"/>
    <cellStyle name="Normal 3 37 21 2" xfId="25140"/>
    <cellStyle name="Normal 3 37 22" xfId="25141"/>
    <cellStyle name="Normal 3 37 22 2" xfId="25142"/>
    <cellStyle name="Normal 3 37 23" xfId="25143"/>
    <cellStyle name="Normal 3 37 23 2" xfId="25144"/>
    <cellStyle name="Normal 3 37 24" xfId="25145"/>
    <cellStyle name="Normal 3 37 3" xfId="25146"/>
    <cellStyle name="Normal 3 37 3 10" xfId="25147"/>
    <cellStyle name="Normal 3 37 3 10 2" xfId="25148"/>
    <cellStyle name="Normal 3 37 3 11" xfId="25149"/>
    <cellStyle name="Normal 3 37 3 11 2" xfId="25150"/>
    <cellStyle name="Normal 3 37 3 12" xfId="25151"/>
    <cellStyle name="Normal 3 37 3 12 2" xfId="25152"/>
    <cellStyle name="Normal 3 37 3 13" xfId="25153"/>
    <cellStyle name="Normal 3 37 3 13 2" xfId="25154"/>
    <cellStyle name="Normal 3 37 3 14" xfId="25155"/>
    <cellStyle name="Normal 3 37 3 14 2" xfId="25156"/>
    <cellStyle name="Normal 3 37 3 15" xfId="25157"/>
    <cellStyle name="Normal 3 37 3 15 2" xfId="25158"/>
    <cellStyle name="Normal 3 37 3 16" xfId="25159"/>
    <cellStyle name="Normal 3 37 3 2" xfId="25160"/>
    <cellStyle name="Normal 3 37 3 2 10" xfId="25161"/>
    <cellStyle name="Normal 3 37 3 2 10 2" xfId="25162"/>
    <cellStyle name="Normal 3 37 3 2 11" xfId="25163"/>
    <cellStyle name="Normal 3 37 3 2 11 2" xfId="25164"/>
    <cellStyle name="Normal 3 37 3 2 12" xfId="25165"/>
    <cellStyle name="Normal 3 37 3 2 12 2" xfId="25166"/>
    <cellStyle name="Normal 3 37 3 2 13" xfId="25167"/>
    <cellStyle name="Normal 3 37 3 2 13 2" xfId="25168"/>
    <cellStyle name="Normal 3 37 3 2 14" xfId="25169"/>
    <cellStyle name="Normal 3 37 3 2 14 2" xfId="25170"/>
    <cellStyle name="Normal 3 37 3 2 15" xfId="25171"/>
    <cellStyle name="Normal 3 37 3 2 2" xfId="25172"/>
    <cellStyle name="Normal 3 37 3 2 2 2" xfId="25173"/>
    <cellStyle name="Normal 3 37 3 2 3" xfId="25174"/>
    <cellStyle name="Normal 3 37 3 2 3 2" xfId="25175"/>
    <cellStyle name="Normal 3 37 3 2 4" xfId="25176"/>
    <cellStyle name="Normal 3 37 3 2 4 2" xfId="25177"/>
    <cellStyle name="Normal 3 37 3 2 5" xfId="25178"/>
    <cellStyle name="Normal 3 37 3 2 5 2" xfId="25179"/>
    <cellStyle name="Normal 3 37 3 2 6" xfId="25180"/>
    <cellStyle name="Normal 3 37 3 2 6 2" xfId="25181"/>
    <cellStyle name="Normal 3 37 3 2 7" xfId="25182"/>
    <cellStyle name="Normal 3 37 3 2 7 2" xfId="25183"/>
    <cellStyle name="Normal 3 37 3 2 8" xfId="25184"/>
    <cellStyle name="Normal 3 37 3 2 8 2" xfId="25185"/>
    <cellStyle name="Normal 3 37 3 2 9" xfId="25186"/>
    <cellStyle name="Normal 3 37 3 2 9 2" xfId="25187"/>
    <cellStyle name="Normal 3 37 3 3" xfId="25188"/>
    <cellStyle name="Normal 3 37 3 3 2" xfId="25189"/>
    <cellStyle name="Normal 3 37 3 4" xfId="25190"/>
    <cellStyle name="Normal 3 37 3 4 2" xfId="25191"/>
    <cellStyle name="Normal 3 37 3 5" xfId="25192"/>
    <cellStyle name="Normal 3 37 3 5 2" xfId="25193"/>
    <cellStyle name="Normal 3 37 3 6" xfId="25194"/>
    <cellStyle name="Normal 3 37 3 6 2" xfId="25195"/>
    <cellStyle name="Normal 3 37 3 7" xfId="25196"/>
    <cellStyle name="Normal 3 37 3 7 2" xfId="25197"/>
    <cellStyle name="Normal 3 37 3 8" xfId="25198"/>
    <cellStyle name="Normal 3 37 3 8 2" xfId="25199"/>
    <cellStyle name="Normal 3 37 3 9" xfId="25200"/>
    <cellStyle name="Normal 3 37 3 9 2" xfId="25201"/>
    <cellStyle name="Normal 3 37 4" xfId="25202"/>
    <cellStyle name="Normal 3 37 4 10" xfId="25203"/>
    <cellStyle name="Normal 3 37 4 10 2" xfId="25204"/>
    <cellStyle name="Normal 3 37 4 11" xfId="25205"/>
    <cellStyle name="Normal 3 37 4 11 2" xfId="25206"/>
    <cellStyle name="Normal 3 37 4 12" xfId="25207"/>
    <cellStyle name="Normal 3 37 4 12 2" xfId="25208"/>
    <cellStyle name="Normal 3 37 4 13" xfId="25209"/>
    <cellStyle name="Normal 3 37 4 13 2" xfId="25210"/>
    <cellStyle name="Normal 3 37 4 14" xfId="25211"/>
    <cellStyle name="Normal 3 37 4 14 2" xfId="25212"/>
    <cellStyle name="Normal 3 37 4 15" xfId="25213"/>
    <cellStyle name="Normal 3 37 4 15 2" xfId="25214"/>
    <cellStyle name="Normal 3 37 4 16" xfId="25215"/>
    <cellStyle name="Normal 3 37 4 2" xfId="25216"/>
    <cellStyle name="Normal 3 37 4 2 10" xfId="25217"/>
    <cellStyle name="Normal 3 37 4 2 10 2" xfId="25218"/>
    <cellStyle name="Normal 3 37 4 2 11" xfId="25219"/>
    <cellStyle name="Normal 3 37 4 2 11 2" xfId="25220"/>
    <cellStyle name="Normal 3 37 4 2 12" xfId="25221"/>
    <cellStyle name="Normal 3 37 4 2 12 2" xfId="25222"/>
    <cellStyle name="Normal 3 37 4 2 13" xfId="25223"/>
    <cellStyle name="Normal 3 37 4 2 13 2" xfId="25224"/>
    <cellStyle name="Normal 3 37 4 2 14" xfId="25225"/>
    <cellStyle name="Normal 3 37 4 2 14 2" xfId="25226"/>
    <cellStyle name="Normal 3 37 4 2 15" xfId="25227"/>
    <cellStyle name="Normal 3 37 4 2 2" xfId="25228"/>
    <cellStyle name="Normal 3 37 4 2 2 2" xfId="25229"/>
    <cellStyle name="Normal 3 37 4 2 3" xfId="25230"/>
    <cellStyle name="Normal 3 37 4 2 3 2" xfId="25231"/>
    <cellStyle name="Normal 3 37 4 2 4" xfId="25232"/>
    <cellStyle name="Normal 3 37 4 2 4 2" xfId="25233"/>
    <cellStyle name="Normal 3 37 4 2 5" xfId="25234"/>
    <cellStyle name="Normal 3 37 4 2 5 2" xfId="25235"/>
    <cellStyle name="Normal 3 37 4 2 6" xfId="25236"/>
    <cellStyle name="Normal 3 37 4 2 6 2" xfId="25237"/>
    <cellStyle name="Normal 3 37 4 2 7" xfId="25238"/>
    <cellStyle name="Normal 3 37 4 2 7 2" xfId="25239"/>
    <cellStyle name="Normal 3 37 4 2 8" xfId="25240"/>
    <cellStyle name="Normal 3 37 4 2 8 2" xfId="25241"/>
    <cellStyle name="Normal 3 37 4 2 9" xfId="25242"/>
    <cellStyle name="Normal 3 37 4 2 9 2" xfId="25243"/>
    <cellStyle name="Normal 3 37 4 3" xfId="25244"/>
    <cellStyle name="Normal 3 37 4 3 2" xfId="25245"/>
    <cellStyle name="Normal 3 37 4 4" xfId="25246"/>
    <cellStyle name="Normal 3 37 4 4 2" xfId="25247"/>
    <cellStyle name="Normal 3 37 4 5" xfId="25248"/>
    <cellStyle name="Normal 3 37 4 5 2" xfId="25249"/>
    <cellStyle name="Normal 3 37 4 6" xfId="25250"/>
    <cellStyle name="Normal 3 37 4 6 2" xfId="25251"/>
    <cellStyle name="Normal 3 37 4 7" xfId="25252"/>
    <cellStyle name="Normal 3 37 4 7 2" xfId="25253"/>
    <cellStyle name="Normal 3 37 4 8" xfId="25254"/>
    <cellStyle name="Normal 3 37 4 8 2" xfId="25255"/>
    <cellStyle name="Normal 3 37 4 9" xfId="25256"/>
    <cellStyle name="Normal 3 37 4 9 2" xfId="25257"/>
    <cellStyle name="Normal 3 37 5" xfId="25258"/>
    <cellStyle name="Normal 3 37 5 10" xfId="25259"/>
    <cellStyle name="Normal 3 37 5 10 2" xfId="25260"/>
    <cellStyle name="Normal 3 37 5 11" xfId="25261"/>
    <cellStyle name="Normal 3 37 5 11 2" xfId="25262"/>
    <cellStyle name="Normal 3 37 5 12" xfId="25263"/>
    <cellStyle name="Normal 3 37 5 12 2" xfId="25264"/>
    <cellStyle name="Normal 3 37 5 13" xfId="25265"/>
    <cellStyle name="Normal 3 37 5 13 2" xfId="25266"/>
    <cellStyle name="Normal 3 37 5 14" xfId="25267"/>
    <cellStyle name="Normal 3 37 5 14 2" xfId="25268"/>
    <cellStyle name="Normal 3 37 5 15" xfId="25269"/>
    <cellStyle name="Normal 3 37 5 2" xfId="25270"/>
    <cellStyle name="Normal 3 37 5 2 2" xfId="25271"/>
    <cellStyle name="Normal 3 37 5 3" xfId="25272"/>
    <cellStyle name="Normal 3 37 5 3 2" xfId="25273"/>
    <cellStyle name="Normal 3 37 5 4" xfId="25274"/>
    <cellStyle name="Normal 3 37 5 4 2" xfId="25275"/>
    <cellStyle name="Normal 3 37 5 5" xfId="25276"/>
    <cellStyle name="Normal 3 37 5 5 2" xfId="25277"/>
    <cellStyle name="Normal 3 37 5 6" xfId="25278"/>
    <cellStyle name="Normal 3 37 5 6 2" xfId="25279"/>
    <cellStyle name="Normal 3 37 5 7" xfId="25280"/>
    <cellStyle name="Normal 3 37 5 7 2" xfId="25281"/>
    <cellStyle name="Normal 3 37 5 8" xfId="25282"/>
    <cellStyle name="Normal 3 37 5 8 2" xfId="25283"/>
    <cellStyle name="Normal 3 37 5 9" xfId="25284"/>
    <cellStyle name="Normal 3 37 5 9 2" xfId="25285"/>
    <cellStyle name="Normal 3 37 6" xfId="25286"/>
    <cellStyle name="Normal 3 37 6 10" xfId="25287"/>
    <cellStyle name="Normal 3 37 6 10 2" xfId="25288"/>
    <cellStyle name="Normal 3 37 6 11" xfId="25289"/>
    <cellStyle name="Normal 3 37 6 11 2" xfId="25290"/>
    <cellStyle name="Normal 3 37 6 12" xfId="25291"/>
    <cellStyle name="Normal 3 37 6 12 2" xfId="25292"/>
    <cellStyle name="Normal 3 37 6 13" xfId="25293"/>
    <cellStyle name="Normal 3 37 6 13 2" xfId="25294"/>
    <cellStyle name="Normal 3 37 6 14" xfId="25295"/>
    <cellStyle name="Normal 3 37 6 14 2" xfId="25296"/>
    <cellStyle name="Normal 3 37 6 15" xfId="25297"/>
    <cellStyle name="Normal 3 37 6 2" xfId="25298"/>
    <cellStyle name="Normal 3 37 6 2 2" xfId="25299"/>
    <cellStyle name="Normal 3 37 6 3" xfId="25300"/>
    <cellStyle name="Normal 3 37 6 3 2" xfId="25301"/>
    <cellStyle name="Normal 3 37 6 4" xfId="25302"/>
    <cellStyle name="Normal 3 37 6 4 2" xfId="25303"/>
    <cellStyle name="Normal 3 37 6 5" xfId="25304"/>
    <cellStyle name="Normal 3 37 6 5 2" xfId="25305"/>
    <cellStyle name="Normal 3 37 6 6" xfId="25306"/>
    <cellStyle name="Normal 3 37 6 6 2" xfId="25307"/>
    <cellStyle name="Normal 3 37 6 7" xfId="25308"/>
    <cellStyle name="Normal 3 37 6 7 2" xfId="25309"/>
    <cellStyle name="Normal 3 37 6 8" xfId="25310"/>
    <cellStyle name="Normal 3 37 6 8 2" xfId="25311"/>
    <cellStyle name="Normal 3 37 6 9" xfId="25312"/>
    <cellStyle name="Normal 3 37 6 9 2" xfId="25313"/>
    <cellStyle name="Normal 3 37 7" xfId="25314"/>
    <cellStyle name="Normal 3 37 7 10" xfId="25315"/>
    <cellStyle name="Normal 3 37 7 10 2" xfId="25316"/>
    <cellStyle name="Normal 3 37 7 11" xfId="25317"/>
    <cellStyle name="Normal 3 37 7 11 2" xfId="25318"/>
    <cellStyle name="Normal 3 37 7 12" xfId="25319"/>
    <cellStyle name="Normal 3 37 7 12 2" xfId="25320"/>
    <cellStyle name="Normal 3 37 7 13" xfId="25321"/>
    <cellStyle name="Normal 3 37 7 13 2" xfId="25322"/>
    <cellStyle name="Normal 3 37 7 14" xfId="25323"/>
    <cellStyle name="Normal 3 37 7 14 2" xfId="25324"/>
    <cellStyle name="Normal 3 37 7 15" xfId="25325"/>
    <cellStyle name="Normal 3 37 7 2" xfId="25326"/>
    <cellStyle name="Normal 3 37 7 2 2" xfId="25327"/>
    <cellStyle name="Normal 3 37 7 3" xfId="25328"/>
    <cellStyle name="Normal 3 37 7 3 2" xfId="25329"/>
    <cellStyle name="Normal 3 37 7 4" xfId="25330"/>
    <cellStyle name="Normal 3 37 7 4 2" xfId="25331"/>
    <cellStyle name="Normal 3 37 7 5" xfId="25332"/>
    <cellStyle name="Normal 3 37 7 5 2" xfId="25333"/>
    <cellStyle name="Normal 3 37 7 6" xfId="25334"/>
    <cellStyle name="Normal 3 37 7 6 2" xfId="25335"/>
    <cellStyle name="Normal 3 37 7 7" xfId="25336"/>
    <cellStyle name="Normal 3 37 7 7 2" xfId="25337"/>
    <cellStyle name="Normal 3 37 7 8" xfId="25338"/>
    <cellStyle name="Normal 3 37 7 8 2" xfId="25339"/>
    <cellStyle name="Normal 3 37 7 9" xfId="25340"/>
    <cellStyle name="Normal 3 37 7 9 2" xfId="25341"/>
    <cellStyle name="Normal 3 37 8" xfId="25342"/>
    <cellStyle name="Normal 3 37 8 10" xfId="25343"/>
    <cellStyle name="Normal 3 37 8 10 2" xfId="25344"/>
    <cellStyle name="Normal 3 37 8 11" xfId="25345"/>
    <cellStyle name="Normal 3 37 8 11 2" xfId="25346"/>
    <cellStyle name="Normal 3 37 8 12" xfId="25347"/>
    <cellStyle name="Normal 3 37 8 12 2" xfId="25348"/>
    <cellStyle name="Normal 3 37 8 13" xfId="25349"/>
    <cellStyle name="Normal 3 37 8 13 2" xfId="25350"/>
    <cellStyle name="Normal 3 37 8 14" xfId="25351"/>
    <cellStyle name="Normal 3 37 8 14 2" xfId="25352"/>
    <cellStyle name="Normal 3 37 8 15" xfId="25353"/>
    <cellStyle name="Normal 3 37 8 2" xfId="25354"/>
    <cellStyle name="Normal 3 37 8 2 2" xfId="25355"/>
    <cellStyle name="Normal 3 37 8 3" xfId="25356"/>
    <cellStyle name="Normal 3 37 8 3 2" xfId="25357"/>
    <cellStyle name="Normal 3 37 8 4" xfId="25358"/>
    <cellStyle name="Normal 3 37 8 4 2" xfId="25359"/>
    <cellStyle name="Normal 3 37 8 5" xfId="25360"/>
    <cellStyle name="Normal 3 37 8 5 2" xfId="25361"/>
    <cellStyle name="Normal 3 37 8 6" xfId="25362"/>
    <cellStyle name="Normal 3 37 8 6 2" xfId="25363"/>
    <cellStyle name="Normal 3 37 8 7" xfId="25364"/>
    <cellStyle name="Normal 3 37 8 7 2" xfId="25365"/>
    <cellStyle name="Normal 3 37 8 8" xfId="25366"/>
    <cellStyle name="Normal 3 37 8 8 2" xfId="25367"/>
    <cellStyle name="Normal 3 37 8 9" xfId="25368"/>
    <cellStyle name="Normal 3 37 8 9 2" xfId="25369"/>
    <cellStyle name="Normal 3 37 9" xfId="25370"/>
    <cellStyle name="Normal 3 37 9 10" xfId="25371"/>
    <cellStyle name="Normal 3 37 9 10 2" xfId="25372"/>
    <cellStyle name="Normal 3 37 9 11" xfId="25373"/>
    <cellStyle name="Normal 3 37 9 11 2" xfId="25374"/>
    <cellStyle name="Normal 3 37 9 12" xfId="25375"/>
    <cellStyle name="Normal 3 37 9 12 2" xfId="25376"/>
    <cellStyle name="Normal 3 37 9 13" xfId="25377"/>
    <cellStyle name="Normal 3 37 9 13 2" xfId="25378"/>
    <cellStyle name="Normal 3 37 9 14" xfId="25379"/>
    <cellStyle name="Normal 3 37 9 14 2" xfId="25380"/>
    <cellStyle name="Normal 3 37 9 15" xfId="25381"/>
    <cellStyle name="Normal 3 37 9 2" xfId="25382"/>
    <cellStyle name="Normal 3 37 9 2 2" xfId="25383"/>
    <cellStyle name="Normal 3 37 9 3" xfId="25384"/>
    <cellStyle name="Normal 3 37 9 3 2" xfId="25385"/>
    <cellStyle name="Normal 3 37 9 4" xfId="25386"/>
    <cellStyle name="Normal 3 37 9 4 2" xfId="25387"/>
    <cellStyle name="Normal 3 37 9 5" xfId="25388"/>
    <cellStyle name="Normal 3 37 9 5 2" xfId="25389"/>
    <cellStyle name="Normal 3 37 9 6" xfId="25390"/>
    <cellStyle name="Normal 3 37 9 6 2" xfId="25391"/>
    <cellStyle name="Normal 3 37 9 7" xfId="25392"/>
    <cellStyle name="Normal 3 37 9 7 2" xfId="25393"/>
    <cellStyle name="Normal 3 37 9 8" xfId="25394"/>
    <cellStyle name="Normal 3 37 9 8 2" xfId="25395"/>
    <cellStyle name="Normal 3 37 9 9" xfId="25396"/>
    <cellStyle name="Normal 3 37 9 9 2" xfId="25397"/>
    <cellStyle name="Normal 3 38" xfId="25398"/>
    <cellStyle name="Normal 3 38 10" xfId="25399"/>
    <cellStyle name="Normal 3 38 10 10" xfId="25400"/>
    <cellStyle name="Normal 3 38 10 10 2" xfId="25401"/>
    <cellStyle name="Normal 3 38 10 11" xfId="25402"/>
    <cellStyle name="Normal 3 38 10 11 2" xfId="25403"/>
    <cellStyle name="Normal 3 38 10 12" xfId="25404"/>
    <cellStyle name="Normal 3 38 10 12 2" xfId="25405"/>
    <cellStyle name="Normal 3 38 10 13" xfId="25406"/>
    <cellStyle name="Normal 3 38 10 13 2" xfId="25407"/>
    <cellStyle name="Normal 3 38 10 14" xfId="25408"/>
    <cellStyle name="Normal 3 38 10 14 2" xfId="25409"/>
    <cellStyle name="Normal 3 38 10 15" xfId="25410"/>
    <cellStyle name="Normal 3 38 10 2" xfId="25411"/>
    <cellStyle name="Normal 3 38 10 2 2" xfId="25412"/>
    <cellStyle name="Normal 3 38 10 3" xfId="25413"/>
    <cellStyle name="Normal 3 38 10 3 2" xfId="25414"/>
    <cellStyle name="Normal 3 38 10 4" xfId="25415"/>
    <cellStyle name="Normal 3 38 10 4 2" xfId="25416"/>
    <cellStyle name="Normal 3 38 10 5" xfId="25417"/>
    <cellStyle name="Normal 3 38 10 5 2" xfId="25418"/>
    <cellStyle name="Normal 3 38 10 6" xfId="25419"/>
    <cellStyle name="Normal 3 38 10 6 2" xfId="25420"/>
    <cellStyle name="Normal 3 38 10 7" xfId="25421"/>
    <cellStyle name="Normal 3 38 10 7 2" xfId="25422"/>
    <cellStyle name="Normal 3 38 10 8" xfId="25423"/>
    <cellStyle name="Normal 3 38 10 8 2" xfId="25424"/>
    <cellStyle name="Normal 3 38 10 9" xfId="25425"/>
    <cellStyle name="Normal 3 38 10 9 2" xfId="25426"/>
    <cellStyle name="Normal 3 38 11" xfId="25427"/>
    <cellStyle name="Normal 3 38 11 2" xfId="25428"/>
    <cellStyle name="Normal 3 38 12" xfId="25429"/>
    <cellStyle name="Normal 3 38 12 2" xfId="25430"/>
    <cellStyle name="Normal 3 38 13" xfId="25431"/>
    <cellStyle name="Normal 3 38 13 2" xfId="25432"/>
    <cellStyle name="Normal 3 38 14" xfId="25433"/>
    <cellStyle name="Normal 3 38 14 2" xfId="25434"/>
    <cellStyle name="Normal 3 38 15" xfId="25435"/>
    <cellStyle name="Normal 3 38 15 2" xfId="25436"/>
    <cellStyle name="Normal 3 38 16" xfId="25437"/>
    <cellStyle name="Normal 3 38 16 2" xfId="25438"/>
    <cellStyle name="Normal 3 38 17" xfId="25439"/>
    <cellStyle name="Normal 3 38 17 2" xfId="25440"/>
    <cellStyle name="Normal 3 38 18" xfId="25441"/>
    <cellStyle name="Normal 3 38 18 2" xfId="25442"/>
    <cellStyle name="Normal 3 38 19" xfId="25443"/>
    <cellStyle name="Normal 3 38 19 2" xfId="25444"/>
    <cellStyle name="Normal 3 38 2" xfId="25445"/>
    <cellStyle name="Normal 3 38 2 10" xfId="25446"/>
    <cellStyle name="Normal 3 38 2 10 2" xfId="25447"/>
    <cellStyle name="Normal 3 38 2 11" xfId="25448"/>
    <cellStyle name="Normal 3 38 2 11 2" xfId="25449"/>
    <cellStyle name="Normal 3 38 2 12" xfId="25450"/>
    <cellStyle name="Normal 3 38 2 12 2" xfId="25451"/>
    <cellStyle name="Normal 3 38 2 13" xfId="25452"/>
    <cellStyle name="Normal 3 38 2 13 2" xfId="25453"/>
    <cellStyle name="Normal 3 38 2 14" xfId="25454"/>
    <cellStyle name="Normal 3 38 2 14 2" xfId="25455"/>
    <cellStyle name="Normal 3 38 2 15" xfId="25456"/>
    <cellStyle name="Normal 3 38 2 15 2" xfId="25457"/>
    <cellStyle name="Normal 3 38 2 16" xfId="25458"/>
    <cellStyle name="Normal 3 38 2 2" xfId="25459"/>
    <cellStyle name="Normal 3 38 2 2 10" xfId="25460"/>
    <cellStyle name="Normal 3 38 2 2 10 2" xfId="25461"/>
    <cellStyle name="Normal 3 38 2 2 11" xfId="25462"/>
    <cellStyle name="Normal 3 38 2 2 11 2" xfId="25463"/>
    <cellStyle name="Normal 3 38 2 2 12" xfId="25464"/>
    <cellStyle name="Normal 3 38 2 2 12 2" xfId="25465"/>
    <cellStyle name="Normal 3 38 2 2 13" xfId="25466"/>
    <cellStyle name="Normal 3 38 2 2 13 2" xfId="25467"/>
    <cellStyle name="Normal 3 38 2 2 14" xfId="25468"/>
    <cellStyle name="Normal 3 38 2 2 14 2" xfId="25469"/>
    <cellStyle name="Normal 3 38 2 2 15" xfId="25470"/>
    <cellStyle name="Normal 3 38 2 2 2" xfId="25471"/>
    <cellStyle name="Normal 3 38 2 2 2 2" xfId="25472"/>
    <cellStyle name="Normal 3 38 2 2 3" xfId="25473"/>
    <cellStyle name="Normal 3 38 2 2 3 2" xfId="25474"/>
    <cellStyle name="Normal 3 38 2 2 4" xfId="25475"/>
    <cellStyle name="Normal 3 38 2 2 4 2" xfId="25476"/>
    <cellStyle name="Normal 3 38 2 2 5" xfId="25477"/>
    <cellStyle name="Normal 3 38 2 2 5 2" xfId="25478"/>
    <cellStyle name="Normal 3 38 2 2 6" xfId="25479"/>
    <cellStyle name="Normal 3 38 2 2 6 2" xfId="25480"/>
    <cellStyle name="Normal 3 38 2 2 7" xfId="25481"/>
    <cellStyle name="Normal 3 38 2 2 7 2" xfId="25482"/>
    <cellStyle name="Normal 3 38 2 2 8" xfId="25483"/>
    <cellStyle name="Normal 3 38 2 2 8 2" xfId="25484"/>
    <cellStyle name="Normal 3 38 2 2 9" xfId="25485"/>
    <cellStyle name="Normal 3 38 2 2 9 2" xfId="25486"/>
    <cellStyle name="Normal 3 38 2 3" xfId="25487"/>
    <cellStyle name="Normal 3 38 2 3 2" xfId="25488"/>
    <cellStyle name="Normal 3 38 2 4" xfId="25489"/>
    <cellStyle name="Normal 3 38 2 4 2" xfId="25490"/>
    <cellStyle name="Normal 3 38 2 5" xfId="25491"/>
    <cellStyle name="Normal 3 38 2 5 2" xfId="25492"/>
    <cellStyle name="Normal 3 38 2 6" xfId="25493"/>
    <cellStyle name="Normal 3 38 2 6 2" xfId="25494"/>
    <cellStyle name="Normal 3 38 2 7" xfId="25495"/>
    <cellStyle name="Normal 3 38 2 7 2" xfId="25496"/>
    <cellStyle name="Normal 3 38 2 8" xfId="25497"/>
    <cellStyle name="Normal 3 38 2 8 2" xfId="25498"/>
    <cellStyle name="Normal 3 38 2 9" xfId="25499"/>
    <cellStyle name="Normal 3 38 2 9 2" xfId="25500"/>
    <cellStyle name="Normal 3 38 20" xfId="25501"/>
    <cellStyle name="Normal 3 38 20 2" xfId="25502"/>
    <cellStyle name="Normal 3 38 21" xfId="25503"/>
    <cellStyle name="Normal 3 38 21 2" xfId="25504"/>
    <cellStyle name="Normal 3 38 22" xfId="25505"/>
    <cellStyle name="Normal 3 38 22 2" xfId="25506"/>
    <cellStyle name="Normal 3 38 23" xfId="25507"/>
    <cellStyle name="Normal 3 38 23 2" xfId="25508"/>
    <cellStyle name="Normal 3 38 24" xfId="25509"/>
    <cellStyle name="Normal 3 38 3" xfId="25510"/>
    <cellStyle name="Normal 3 38 3 10" xfId="25511"/>
    <cellStyle name="Normal 3 38 3 10 2" xfId="25512"/>
    <cellStyle name="Normal 3 38 3 11" xfId="25513"/>
    <cellStyle name="Normal 3 38 3 11 2" xfId="25514"/>
    <cellStyle name="Normal 3 38 3 12" xfId="25515"/>
    <cellStyle name="Normal 3 38 3 12 2" xfId="25516"/>
    <cellStyle name="Normal 3 38 3 13" xfId="25517"/>
    <cellStyle name="Normal 3 38 3 13 2" xfId="25518"/>
    <cellStyle name="Normal 3 38 3 14" xfId="25519"/>
    <cellStyle name="Normal 3 38 3 14 2" xfId="25520"/>
    <cellStyle name="Normal 3 38 3 15" xfId="25521"/>
    <cellStyle name="Normal 3 38 3 15 2" xfId="25522"/>
    <cellStyle name="Normal 3 38 3 16" xfId="25523"/>
    <cellStyle name="Normal 3 38 3 2" xfId="25524"/>
    <cellStyle name="Normal 3 38 3 2 10" xfId="25525"/>
    <cellStyle name="Normal 3 38 3 2 10 2" xfId="25526"/>
    <cellStyle name="Normal 3 38 3 2 11" xfId="25527"/>
    <cellStyle name="Normal 3 38 3 2 11 2" xfId="25528"/>
    <cellStyle name="Normal 3 38 3 2 12" xfId="25529"/>
    <cellStyle name="Normal 3 38 3 2 12 2" xfId="25530"/>
    <cellStyle name="Normal 3 38 3 2 13" xfId="25531"/>
    <cellStyle name="Normal 3 38 3 2 13 2" xfId="25532"/>
    <cellStyle name="Normal 3 38 3 2 14" xfId="25533"/>
    <cellStyle name="Normal 3 38 3 2 14 2" xfId="25534"/>
    <cellStyle name="Normal 3 38 3 2 15" xfId="25535"/>
    <cellStyle name="Normal 3 38 3 2 2" xfId="25536"/>
    <cellStyle name="Normal 3 38 3 2 2 2" xfId="25537"/>
    <cellStyle name="Normal 3 38 3 2 3" xfId="25538"/>
    <cellStyle name="Normal 3 38 3 2 3 2" xfId="25539"/>
    <cellStyle name="Normal 3 38 3 2 4" xfId="25540"/>
    <cellStyle name="Normal 3 38 3 2 4 2" xfId="25541"/>
    <cellStyle name="Normal 3 38 3 2 5" xfId="25542"/>
    <cellStyle name="Normal 3 38 3 2 5 2" xfId="25543"/>
    <cellStyle name="Normal 3 38 3 2 6" xfId="25544"/>
    <cellStyle name="Normal 3 38 3 2 6 2" xfId="25545"/>
    <cellStyle name="Normal 3 38 3 2 7" xfId="25546"/>
    <cellStyle name="Normal 3 38 3 2 7 2" xfId="25547"/>
    <cellStyle name="Normal 3 38 3 2 8" xfId="25548"/>
    <cellStyle name="Normal 3 38 3 2 8 2" xfId="25549"/>
    <cellStyle name="Normal 3 38 3 2 9" xfId="25550"/>
    <cellStyle name="Normal 3 38 3 2 9 2" xfId="25551"/>
    <cellStyle name="Normal 3 38 3 3" xfId="25552"/>
    <cellStyle name="Normal 3 38 3 3 2" xfId="25553"/>
    <cellStyle name="Normal 3 38 3 4" xfId="25554"/>
    <cellStyle name="Normal 3 38 3 4 2" xfId="25555"/>
    <cellStyle name="Normal 3 38 3 5" xfId="25556"/>
    <cellStyle name="Normal 3 38 3 5 2" xfId="25557"/>
    <cellStyle name="Normal 3 38 3 6" xfId="25558"/>
    <cellStyle name="Normal 3 38 3 6 2" xfId="25559"/>
    <cellStyle name="Normal 3 38 3 7" xfId="25560"/>
    <cellStyle name="Normal 3 38 3 7 2" xfId="25561"/>
    <cellStyle name="Normal 3 38 3 8" xfId="25562"/>
    <cellStyle name="Normal 3 38 3 8 2" xfId="25563"/>
    <cellStyle name="Normal 3 38 3 9" xfId="25564"/>
    <cellStyle name="Normal 3 38 3 9 2" xfId="25565"/>
    <cellStyle name="Normal 3 38 4" xfId="25566"/>
    <cellStyle name="Normal 3 38 4 10" xfId="25567"/>
    <cellStyle name="Normal 3 38 4 10 2" xfId="25568"/>
    <cellStyle name="Normal 3 38 4 11" xfId="25569"/>
    <cellStyle name="Normal 3 38 4 11 2" xfId="25570"/>
    <cellStyle name="Normal 3 38 4 12" xfId="25571"/>
    <cellStyle name="Normal 3 38 4 12 2" xfId="25572"/>
    <cellStyle name="Normal 3 38 4 13" xfId="25573"/>
    <cellStyle name="Normal 3 38 4 13 2" xfId="25574"/>
    <cellStyle name="Normal 3 38 4 14" xfId="25575"/>
    <cellStyle name="Normal 3 38 4 14 2" xfId="25576"/>
    <cellStyle name="Normal 3 38 4 15" xfId="25577"/>
    <cellStyle name="Normal 3 38 4 15 2" xfId="25578"/>
    <cellStyle name="Normal 3 38 4 16" xfId="25579"/>
    <cellStyle name="Normal 3 38 4 2" xfId="25580"/>
    <cellStyle name="Normal 3 38 4 2 10" xfId="25581"/>
    <cellStyle name="Normal 3 38 4 2 10 2" xfId="25582"/>
    <cellStyle name="Normal 3 38 4 2 11" xfId="25583"/>
    <cellStyle name="Normal 3 38 4 2 11 2" xfId="25584"/>
    <cellStyle name="Normal 3 38 4 2 12" xfId="25585"/>
    <cellStyle name="Normal 3 38 4 2 12 2" xfId="25586"/>
    <cellStyle name="Normal 3 38 4 2 13" xfId="25587"/>
    <cellStyle name="Normal 3 38 4 2 13 2" xfId="25588"/>
    <cellStyle name="Normal 3 38 4 2 14" xfId="25589"/>
    <cellStyle name="Normal 3 38 4 2 14 2" xfId="25590"/>
    <cellStyle name="Normal 3 38 4 2 15" xfId="25591"/>
    <cellStyle name="Normal 3 38 4 2 2" xfId="25592"/>
    <cellStyle name="Normal 3 38 4 2 2 2" xfId="25593"/>
    <cellStyle name="Normal 3 38 4 2 3" xfId="25594"/>
    <cellStyle name="Normal 3 38 4 2 3 2" xfId="25595"/>
    <cellStyle name="Normal 3 38 4 2 4" xfId="25596"/>
    <cellStyle name="Normal 3 38 4 2 4 2" xfId="25597"/>
    <cellStyle name="Normal 3 38 4 2 5" xfId="25598"/>
    <cellStyle name="Normal 3 38 4 2 5 2" xfId="25599"/>
    <cellStyle name="Normal 3 38 4 2 6" xfId="25600"/>
    <cellStyle name="Normal 3 38 4 2 6 2" xfId="25601"/>
    <cellStyle name="Normal 3 38 4 2 7" xfId="25602"/>
    <cellStyle name="Normal 3 38 4 2 7 2" xfId="25603"/>
    <cellStyle name="Normal 3 38 4 2 8" xfId="25604"/>
    <cellStyle name="Normal 3 38 4 2 8 2" xfId="25605"/>
    <cellStyle name="Normal 3 38 4 2 9" xfId="25606"/>
    <cellStyle name="Normal 3 38 4 2 9 2" xfId="25607"/>
    <cellStyle name="Normal 3 38 4 3" xfId="25608"/>
    <cellStyle name="Normal 3 38 4 3 2" xfId="25609"/>
    <cellStyle name="Normal 3 38 4 4" xfId="25610"/>
    <cellStyle name="Normal 3 38 4 4 2" xfId="25611"/>
    <cellStyle name="Normal 3 38 4 5" xfId="25612"/>
    <cellStyle name="Normal 3 38 4 5 2" xfId="25613"/>
    <cellStyle name="Normal 3 38 4 6" xfId="25614"/>
    <cellStyle name="Normal 3 38 4 6 2" xfId="25615"/>
    <cellStyle name="Normal 3 38 4 7" xfId="25616"/>
    <cellStyle name="Normal 3 38 4 7 2" xfId="25617"/>
    <cellStyle name="Normal 3 38 4 8" xfId="25618"/>
    <cellStyle name="Normal 3 38 4 8 2" xfId="25619"/>
    <cellStyle name="Normal 3 38 4 9" xfId="25620"/>
    <cellStyle name="Normal 3 38 4 9 2" xfId="25621"/>
    <cellStyle name="Normal 3 38 5" xfId="25622"/>
    <cellStyle name="Normal 3 38 5 10" xfId="25623"/>
    <cellStyle name="Normal 3 38 5 10 2" xfId="25624"/>
    <cellStyle name="Normal 3 38 5 11" xfId="25625"/>
    <cellStyle name="Normal 3 38 5 11 2" xfId="25626"/>
    <cellStyle name="Normal 3 38 5 12" xfId="25627"/>
    <cellStyle name="Normal 3 38 5 12 2" xfId="25628"/>
    <cellStyle name="Normal 3 38 5 13" xfId="25629"/>
    <cellStyle name="Normal 3 38 5 13 2" xfId="25630"/>
    <cellStyle name="Normal 3 38 5 14" xfId="25631"/>
    <cellStyle name="Normal 3 38 5 14 2" xfId="25632"/>
    <cellStyle name="Normal 3 38 5 15" xfId="25633"/>
    <cellStyle name="Normal 3 38 5 2" xfId="25634"/>
    <cellStyle name="Normal 3 38 5 2 2" xfId="25635"/>
    <cellStyle name="Normal 3 38 5 3" xfId="25636"/>
    <cellStyle name="Normal 3 38 5 3 2" xfId="25637"/>
    <cellStyle name="Normal 3 38 5 4" xfId="25638"/>
    <cellStyle name="Normal 3 38 5 4 2" xfId="25639"/>
    <cellStyle name="Normal 3 38 5 5" xfId="25640"/>
    <cellStyle name="Normal 3 38 5 5 2" xfId="25641"/>
    <cellStyle name="Normal 3 38 5 6" xfId="25642"/>
    <cellStyle name="Normal 3 38 5 6 2" xfId="25643"/>
    <cellStyle name="Normal 3 38 5 7" xfId="25644"/>
    <cellStyle name="Normal 3 38 5 7 2" xfId="25645"/>
    <cellStyle name="Normal 3 38 5 8" xfId="25646"/>
    <cellStyle name="Normal 3 38 5 8 2" xfId="25647"/>
    <cellStyle name="Normal 3 38 5 9" xfId="25648"/>
    <cellStyle name="Normal 3 38 5 9 2" xfId="25649"/>
    <cellStyle name="Normal 3 38 6" xfId="25650"/>
    <cellStyle name="Normal 3 38 6 10" xfId="25651"/>
    <cellStyle name="Normal 3 38 6 10 2" xfId="25652"/>
    <cellStyle name="Normal 3 38 6 11" xfId="25653"/>
    <cellStyle name="Normal 3 38 6 11 2" xfId="25654"/>
    <cellStyle name="Normal 3 38 6 12" xfId="25655"/>
    <cellStyle name="Normal 3 38 6 12 2" xfId="25656"/>
    <cellStyle name="Normal 3 38 6 13" xfId="25657"/>
    <cellStyle name="Normal 3 38 6 13 2" xfId="25658"/>
    <cellStyle name="Normal 3 38 6 14" xfId="25659"/>
    <cellStyle name="Normal 3 38 6 14 2" xfId="25660"/>
    <cellStyle name="Normal 3 38 6 15" xfId="25661"/>
    <cellStyle name="Normal 3 38 6 2" xfId="25662"/>
    <cellStyle name="Normal 3 38 6 2 2" xfId="25663"/>
    <cellStyle name="Normal 3 38 6 3" xfId="25664"/>
    <cellStyle name="Normal 3 38 6 3 2" xfId="25665"/>
    <cellStyle name="Normal 3 38 6 4" xfId="25666"/>
    <cellStyle name="Normal 3 38 6 4 2" xfId="25667"/>
    <cellStyle name="Normal 3 38 6 5" xfId="25668"/>
    <cellStyle name="Normal 3 38 6 5 2" xfId="25669"/>
    <cellStyle name="Normal 3 38 6 6" xfId="25670"/>
    <cellStyle name="Normal 3 38 6 6 2" xfId="25671"/>
    <cellStyle name="Normal 3 38 6 7" xfId="25672"/>
    <cellStyle name="Normal 3 38 6 7 2" xfId="25673"/>
    <cellStyle name="Normal 3 38 6 8" xfId="25674"/>
    <cellStyle name="Normal 3 38 6 8 2" xfId="25675"/>
    <cellStyle name="Normal 3 38 6 9" xfId="25676"/>
    <cellStyle name="Normal 3 38 6 9 2" xfId="25677"/>
    <cellStyle name="Normal 3 38 7" xfId="25678"/>
    <cellStyle name="Normal 3 38 7 10" xfId="25679"/>
    <cellStyle name="Normal 3 38 7 10 2" xfId="25680"/>
    <cellStyle name="Normal 3 38 7 11" xfId="25681"/>
    <cellStyle name="Normal 3 38 7 11 2" xfId="25682"/>
    <cellStyle name="Normal 3 38 7 12" xfId="25683"/>
    <cellStyle name="Normal 3 38 7 12 2" xfId="25684"/>
    <cellStyle name="Normal 3 38 7 13" xfId="25685"/>
    <cellStyle name="Normal 3 38 7 13 2" xfId="25686"/>
    <cellStyle name="Normal 3 38 7 14" xfId="25687"/>
    <cellStyle name="Normal 3 38 7 14 2" xfId="25688"/>
    <cellStyle name="Normal 3 38 7 15" xfId="25689"/>
    <cellStyle name="Normal 3 38 7 2" xfId="25690"/>
    <cellStyle name="Normal 3 38 7 2 2" xfId="25691"/>
    <cellStyle name="Normal 3 38 7 3" xfId="25692"/>
    <cellStyle name="Normal 3 38 7 3 2" xfId="25693"/>
    <cellStyle name="Normal 3 38 7 4" xfId="25694"/>
    <cellStyle name="Normal 3 38 7 4 2" xfId="25695"/>
    <cellStyle name="Normal 3 38 7 5" xfId="25696"/>
    <cellStyle name="Normal 3 38 7 5 2" xfId="25697"/>
    <cellStyle name="Normal 3 38 7 6" xfId="25698"/>
    <cellStyle name="Normal 3 38 7 6 2" xfId="25699"/>
    <cellStyle name="Normal 3 38 7 7" xfId="25700"/>
    <cellStyle name="Normal 3 38 7 7 2" xfId="25701"/>
    <cellStyle name="Normal 3 38 7 8" xfId="25702"/>
    <cellStyle name="Normal 3 38 7 8 2" xfId="25703"/>
    <cellStyle name="Normal 3 38 7 9" xfId="25704"/>
    <cellStyle name="Normal 3 38 7 9 2" xfId="25705"/>
    <cellStyle name="Normal 3 38 8" xfId="25706"/>
    <cellStyle name="Normal 3 38 8 10" xfId="25707"/>
    <cellStyle name="Normal 3 38 8 10 2" xfId="25708"/>
    <cellStyle name="Normal 3 38 8 11" xfId="25709"/>
    <cellStyle name="Normal 3 38 8 11 2" xfId="25710"/>
    <cellStyle name="Normal 3 38 8 12" xfId="25711"/>
    <cellStyle name="Normal 3 38 8 12 2" xfId="25712"/>
    <cellStyle name="Normal 3 38 8 13" xfId="25713"/>
    <cellStyle name="Normal 3 38 8 13 2" xfId="25714"/>
    <cellStyle name="Normal 3 38 8 14" xfId="25715"/>
    <cellStyle name="Normal 3 38 8 14 2" xfId="25716"/>
    <cellStyle name="Normal 3 38 8 15" xfId="25717"/>
    <cellStyle name="Normal 3 38 8 2" xfId="25718"/>
    <cellStyle name="Normal 3 38 8 2 2" xfId="25719"/>
    <cellStyle name="Normal 3 38 8 3" xfId="25720"/>
    <cellStyle name="Normal 3 38 8 3 2" xfId="25721"/>
    <cellStyle name="Normal 3 38 8 4" xfId="25722"/>
    <cellStyle name="Normal 3 38 8 4 2" xfId="25723"/>
    <cellStyle name="Normal 3 38 8 5" xfId="25724"/>
    <cellStyle name="Normal 3 38 8 5 2" xfId="25725"/>
    <cellStyle name="Normal 3 38 8 6" xfId="25726"/>
    <cellStyle name="Normal 3 38 8 6 2" xfId="25727"/>
    <cellStyle name="Normal 3 38 8 7" xfId="25728"/>
    <cellStyle name="Normal 3 38 8 7 2" xfId="25729"/>
    <cellStyle name="Normal 3 38 8 8" xfId="25730"/>
    <cellStyle name="Normal 3 38 8 8 2" xfId="25731"/>
    <cellStyle name="Normal 3 38 8 9" xfId="25732"/>
    <cellStyle name="Normal 3 38 8 9 2" xfId="25733"/>
    <cellStyle name="Normal 3 38 9" xfId="25734"/>
    <cellStyle name="Normal 3 38 9 10" xfId="25735"/>
    <cellStyle name="Normal 3 38 9 10 2" xfId="25736"/>
    <cellStyle name="Normal 3 38 9 11" xfId="25737"/>
    <cellStyle name="Normal 3 38 9 11 2" xfId="25738"/>
    <cellStyle name="Normal 3 38 9 12" xfId="25739"/>
    <cellStyle name="Normal 3 38 9 12 2" xfId="25740"/>
    <cellStyle name="Normal 3 38 9 13" xfId="25741"/>
    <cellStyle name="Normal 3 38 9 13 2" xfId="25742"/>
    <cellStyle name="Normal 3 38 9 14" xfId="25743"/>
    <cellStyle name="Normal 3 38 9 14 2" xfId="25744"/>
    <cellStyle name="Normal 3 38 9 15" xfId="25745"/>
    <cellStyle name="Normal 3 38 9 2" xfId="25746"/>
    <cellStyle name="Normal 3 38 9 2 2" xfId="25747"/>
    <cellStyle name="Normal 3 38 9 3" xfId="25748"/>
    <cellStyle name="Normal 3 38 9 3 2" xfId="25749"/>
    <cellStyle name="Normal 3 38 9 4" xfId="25750"/>
    <cellStyle name="Normal 3 38 9 4 2" xfId="25751"/>
    <cellStyle name="Normal 3 38 9 5" xfId="25752"/>
    <cellStyle name="Normal 3 38 9 5 2" xfId="25753"/>
    <cellStyle name="Normal 3 38 9 6" xfId="25754"/>
    <cellStyle name="Normal 3 38 9 6 2" xfId="25755"/>
    <cellStyle name="Normal 3 38 9 7" xfId="25756"/>
    <cellStyle name="Normal 3 38 9 7 2" xfId="25757"/>
    <cellStyle name="Normal 3 38 9 8" xfId="25758"/>
    <cellStyle name="Normal 3 38 9 8 2" xfId="25759"/>
    <cellStyle name="Normal 3 38 9 9" xfId="25760"/>
    <cellStyle name="Normal 3 38 9 9 2" xfId="25761"/>
    <cellStyle name="Normal 3 39" xfId="25762"/>
    <cellStyle name="Normal 3 4" xfId="25763"/>
    <cellStyle name="Normal 3 4 10" xfId="25764"/>
    <cellStyle name="Normal 3 4 10 10" xfId="25765"/>
    <cellStyle name="Normal 3 4 10 10 10" xfId="25766"/>
    <cellStyle name="Normal 3 4 10 10 10 2" xfId="25767"/>
    <cellStyle name="Normal 3 4 10 10 11" xfId="25768"/>
    <cellStyle name="Normal 3 4 10 10 11 2" xfId="25769"/>
    <cellStyle name="Normal 3 4 10 10 12" xfId="25770"/>
    <cellStyle name="Normal 3 4 10 10 12 2" xfId="25771"/>
    <cellStyle name="Normal 3 4 10 10 13" xfId="25772"/>
    <cellStyle name="Normal 3 4 10 10 13 2" xfId="25773"/>
    <cellStyle name="Normal 3 4 10 10 14" xfId="25774"/>
    <cellStyle name="Normal 3 4 10 10 14 2" xfId="25775"/>
    <cellStyle name="Normal 3 4 10 10 15" xfId="25776"/>
    <cellStyle name="Normal 3 4 10 10 2" xfId="25777"/>
    <cellStyle name="Normal 3 4 10 10 2 2" xfId="25778"/>
    <cellStyle name="Normal 3 4 10 10 3" xfId="25779"/>
    <cellStyle name="Normal 3 4 10 10 3 2" xfId="25780"/>
    <cellStyle name="Normal 3 4 10 10 4" xfId="25781"/>
    <cellStyle name="Normal 3 4 10 10 4 2" xfId="25782"/>
    <cellStyle name="Normal 3 4 10 10 5" xfId="25783"/>
    <cellStyle name="Normal 3 4 10 10 5 2" xfId="25784"/>
    <cellStyle name="Normal 3 4 10 10 6" xfId="25785"/>
    <cellStyle name="Normal 3 4 10 10 6 2" xfId="25786"/>
    <cellStyle name="Normal 3 4 10 10 7" xfId="25787"/>
    <cellStyle name="Normal 3 4 10 10 7 2" xfId="25788"/>
    <cellStyle name="Normal 3 4 10 10 8" xfId="25789"/>
    <cellStyle name="Normal 3 4 10 10 8 2" xfId="25790"/>
    <cellStyle name="Normal 3 4 10 10 9" xfId="25791"/>
    <cellStyle name="Normal 3 4 10 10 9 2" xfId="25792"/>
    <cellStyle name="Normal 3 4 10 11" xfId="25793"/>
    <cellStyle name="Normal 3 4 10 11 2" xfId="25794"/>
    <cellStyle name="Normal 3 4 10 12" xfId="25795"/>
    <cellStyle name="Normal 3 4 10 12 2" xfId="25796"/>
    <cellStyle name="Normal 3 4 10 13" xfId="25797"/>
    <cellStyle name="Normal 3 4 10 13 2" xfId="25798"/>
    <cellStyle name="Normal 3 4 10 14" xfId="25799"/>
    <cellStyle name="Normal 3 4 10 14 2" xfId="25800"/>
    <cellStyle name="Normal 3 4 10 15" xfId="25801"/>
    <cellStyle name="Normal 3 4 10 15 2" xfId="25802"/>
    <cellStyle name="Normal 3 4 10 16" xfId="25803"/>
    <cellStyle name="Normal 3 4 10 16 2" xfId="25804"/>
    <cellStyle name="Normal 3 4 10 17" xfId="25805"/>
    <cellStyle name="Normal 3 4 10 17 2" xfId="25806"/>
    <cellStyle name="Normal 3 4 10 18" xfId="25807"/>
    <cellStyle name="Normal 3 4 10 18 2" xfId="25808"/>
    <cellStyle name="Normal 3 4 10 19" xfId="25809"/>
    <cellStyle name="Normal 3 4 10 19 2" xfId="25810"/>
    <cellStyle name="Normal 3 4 10 2" xfId="25811"/>
    <cellStyle name="Normal 3 4 10 2 10" xfId="25812"/>
    <cellStyle name="Normal 3 4 10 2 10 2" xfId="25813"/>
    <cellStyle name="Normal 3 4 10 2 11" xfId="25814"/>
    <cellStyle name="Normal 3 4 10 2 11 2" xfId="25815"/>
    <cellStyle name="Normal 3 4 10 2 12" xfId="25816"/>
    <cellStyle name="Normal 3 4 10 2 12 2" xfId="25817"/>
    <cellStyle name="Normal 3 4 10 2 13" xfId="25818"/>
    <cellStyle name="Normal 3 4 10 2 13 2" xfId="25819"/>
    <cellStyle name="Normal 3 4 10 2 14" xfId="25820"/>
    <cellStyle name="Normal 3 4 10 2 14 2" xfId="25821"/>
    <cellStyle name="Normal 3 4 10 2 15" xfId="25822"/>
    <cellStyle name="Normal 3 4 10 2 15 2" xfId="25823"/>
    <cellStyle name="Normal 3 4 10 2 16" xfId="25824"/>
    <cellStyle name="Normal 3 4 10 2 2" xfId="25825"/>
    <cellStyle name="Normal 3 4 10 2 2 10" xfId="25826"/>
    <cellStyle name="Normal 3 4 10 2 2 10 2" xfId="25827"/>
    <cellStyle name="Normal 3 4 10 2 2 11" xfId="25828"/>
    <cellStyle name="Normal 3 4 10 2 2 11 2" xfId="25829"/>
    <cellStyle name="Normal 3 4 10 2 2 12" xfId="25830"/>
    <cellStyle name="Normal 3 4 10 2 2 12 2" xfId="25831"/>
    <cellStyle name="Normal 3 4 10 2 2 13" xfId="25832"/>
    <cellStyle name="Normal 3 4 10 2 2 13 2" xfId="25833"/>
    <cellStyle name="Normal 3 4 10 2 2 14" xfId="25834"/>
    <cellStyle name="Normal 3 4 10 2 2 14 2" xfId="25835"/>
    <cellStyle name="Normal 3 4 10 2 2 15" xfId="25836"/>
    <cellStyle name="Normal 3 4 10 2 2 2" xfId="25837"/>
    <cellStyle name="Normal 3 4 10 2 2 2 2" xfId="25838"/>
    <cellStyle name="Normal 3 4 10 2 2 3" xfId="25839"/>
    <cellStyle name="Normal 3 4 10 2 2 3 2" xfId="25840"/>
    <cellStyle name="Normal 3 4 10 2 2 4" xfId="25841"/>
    <cellStyle name="Normal 3 4 10 2 2 4 2" xfId="25842"/>
    <cellStyle name="Normal 3 4 10 2 2 5" xfId="25843"/>
    <cellStyle name="Normal 3 4 10 2 2 5 2" xfId="25844"/>
    <cellStyle name="Normal 3 4 10 2 2 6" xfId="25845"/>
    <cellStyle name="Normal 3 4 10 2 2 6 2" xfId="25846"/>
    <cellStyle name="Normal 3 4 10 2 2 7" xfId="25847"/>
    <cellStyle name="Normal 3 4 10 2 2 7 2" xfId="25848"/>
    <cellStyle name="Normal 3 4 10 2 2 8" xfId="25849"/>
    <cellStyle name="Normal 3 4 10 2 2 8 2" xfId="25850"/>
    <cellStyle name="Normal 3 4 10 2 2 9" xfId="25851"/>
    <cellStyle name="Normal 3 4 10 2 2 9 2" xfId="25852"/>
    <cellStyle name="Normal 3 4 10 2 3" xfId="25853"/>
    <cellStyle name="Normal 3 4 10 2 3 2" xfId="25854"/>
    <cellStyle name="Normal 3 4 10 2 4" xfId="25855"/>
    <cellStyle name="Normal 3 4 10 2 4 2" xfId="25856"/>
    <cellStyle name="Normal 3 4 10 2 5" xfId="25857"/>
    <cellStyle name="Normal 3 4 10 2 5 2" xfId="25858"/>
    <cellStyle name="Normal 3 4 10 2 6" xfId="25859"/>
    <cellStyle name="Normal 3 4 10 2 6 2" xfId="25860"/>
    <cellStyle name="Normal 3 4 10 2 7" xfId="25861"/>
    <cellStyle name="Normal 3 4 10 2 7 2" xfId="25862"/>
    <cellStyle name="Normal 3 4 10 2 8" xfId="25863"/>
    <cellStyle name="Normal 3 4 10 2 8 2" xfId="25864"/>
    <cellStyle name="Normal 3 4 10 2 9" xfId="25865"/>
    <cellStyle name="Normal 3 4 10 2 9 2" xfId="25866"/>
    <cellStyle name="Normal 3 4 10 20" xfId="25867"/>
    <cellStyle name="Normal 3 4 10 20 2" xfId="25868"/>
    <cellStyle name="Normal 3 4 10 21" xfId="25869"/>
    <cellStyle name="Normal 3 4 10 21 2" xfId="25870"/>
    <cellStyle name="Normal 3 4 10 22" xfId="25871"/>
    <cellStyle name="Normal 3 4 10 22 2" xfId="25872"/>
    <cellStyle name="Normal 3 4 10 23" xfId="25873"/>
    <cellStyle name="Normal 3 4 10 23 2" xfId="25874"/>
    <cellStyle name="Normal 3 4 10 24" xfId="25875"/>
    <cellStyle name="Normal 3 4 10 3" xfId="25876"/>
    <cellStyle name="Normal 3 4 10 3 10" xfId="25877"/>
    <cellStyle name="Normal 3 4 10 3 10 2" xfId="25878"/>
    <cellStyle name="Normal 3 4 10 3 11" xfId="25879"/>
    <cellStyle name="Normal 3 4 10 3 11 2" xfId="25880"/>
    <cellStyle name="Normal 3 4 10 3 12" xfId="25881"/>
    <cellStyle name="Normal 3 4 10 3 12 2" xfId="25882"/>
    <cellStyle name="Normal 3 4 10 3 13" xfId="25883"/>
    <cellStyle name="Normal 3 4 10 3 13 2" xfId="25884"/>
    <cellStyle name="Normal 3 4 10 3 14" xfId="25885"/>
    <cellStyle name="Normal 3 4 10 3 14 2" xfId="25886"/>
    <cellStyle name="Normal 3 4 10 3 15" xfId="25887"/>
    <cellStyle name="Normal 3 4 10 3 15 2" xfId="25888"/>
    <cellStyle name="Normal 3 4 10 3 16" xfId="25889"/>
    <cellStyle name="Normal 3 4 10 3 2" xfId="25890"/>
    <cellStyle name="Normal 3 4 10 3 2 10" xfId="25891"/>
    <cellStyle name="Normal 3 4 10 3 2 10 2" xfId="25892"/>
    <cellStyle name="Normal 3 4 10 3 2 11" xfId="25893"/>
    <cellStyle name="Normal 3 4 10 3 2 11 2" xfId="25894"/>
    <cellStyle name="Normal 3 4 10 3 2 12" xfId="25895"/>
    <cellStyle name="Normal 3 4 10 3 2 12 2" xfId="25896"/>
    <cellStyle name="Normal 3 4 10 3 2 13" xfId="25897"/>
    <cellStyle name="Normal 3 4 10 3 2 13 2" xfId="25898"/>
    <cellStyle name="Normal 3 4 10 3 2 14" xfId="25899"/>
    <cellStyle name="Normal 3 4 10 3 2 14 2" xfId="25900"/>
    <cellStyle name="Normal 3 4 10 3 2 15" xfId="25901"/>
    <cellStyle name="Normal 3 4 10 3 2 2" xfId="25902"/>
    <cellStyle name="Normal 3 4 10 3 2 2 2" xfId="25903"/>
    <cellStyle name="Normal 3 4 10 3 2 3" xfId="25904"/>
    <cellStyle name="Normal 3 4 10 3 2 3 2" xfId="25905"/>
    <cellStyle name="Normal 3 4 10 3 2 4" xfId="25906"/>
    <cellStyle name="Normal 3 4 10 3 2 4 2" xfId="25907"/>
    <cellStyle name="Normal 3 4 10 3 2 5" xfId="25908"/>
    <cellStyle name="Normal 3 4 10 3 2 5 2" xfId="25909"/>
    <cellStyle name="Normal 3 4 10 3 2 6" xfId="25910"/>
    <cellStyle name="Normal 3 4 10 3 2 6 2" xfId="25911"/>
    <cellStyle name="Normal 3 4 10 3 2 7" xfId="25912"/>
    <cellStyle name="Normal 3 4 10 3 2 7 2" xfId="25913"/>
    <cellStyle name="Normal 3 4 10 3 2 8" xfId="25914"/>
    <cellStyle name="Normal 3 4 10 3 2 8 2" xfId="25915"/>
    <cellStyle name="Normal 3 4 10 3 2 9" xfId="25916"/>
    <cellStyle name="Normal 3 4 10 3 2 9 2" xfId="25917"/>
    <cellStyle name="Normal 3 4 10 3 3" xfId="25918"/>
    <cellStyle name="Normal 3 4 10 3 3 2" xfId="25919"/>
    <cellStyle name="Normal 3 4 10 3 4" xfId="25920"/>
    <cellStyle name="Normal 3 4 10 3 4 2" xfId="25921"/>
    <cellStyle name="Normal 3 4 10 3 5" xfId="25922"/>
    <cellStyle name="Normal 3 4 10 3 5 2" xfId="25923"/>
    <cellStyle name="Normal 3 4 10 3 6" xfId="25924"/>
    <cellStyle name="Normal 3 4 10 3 6 2" xfId="25925"/>
    <cellStyle name="Normal 3 4 10 3 7" xfId="25926"/>
    <cellStyle name="Normal 3 4 10 3 7 2" xfId="25927"/>
    <cellStyle name="Normal 3 4 10 3 8" xfId="25928"/>
    <cellStyle name="Normal 3 4 10 3 8 2" xfId="25929"/>
    <cellStyle name="Normal 3 4 10 3 9" xfId="25930"/>
    <cellStyle name="Normal 3 4 10 3 9 2" xfId="25931"/>
    <cellStyle name="Normal 3 4 10 4" xfId="25932"/>
    <cellStyle name="Normal 3 4 10 4 10" xfId="25933"/>
    <cellStyle name="Normal 3 4 10 4 10 2" xfId="25934"/>
    <cellStyle name="Normal 3 4 10 4 11" xfId="25935"/>
    <cellStyle name="Normal 3 4 10 4 11 2" xfId="25936"/>
    <cellStyle name="Normal 3 4 10 4 12" xfId="25937"/>
    <cellStyle name="Normal 3 4 10 4 12 2" xfId="25938"/>
    <cellStyle name="Normal 3 4 10 4 13" xfId="25939"/>
    <cellStyle name="Normal 3 4 10 4 13 2" xfId="25940"/>
    <cellStyle name="Normal 3 4 10 4 14" xfId="25941"/>
    <cellStyle name="Normal 3 4 10 4 14 2" xfId="25942"/>
    <cellStyle name="Normal 3 4 10 4 15" xfId="25943"/>
    <cellStyle name="Normal 3 4 10 4 15 2" xfId="25944"/>
    <cellStyle name="Normal 3 4 10 4 16" xfId="25945"/>
    <cellStyle name="Normal 3 4 10 4 2" xfId="25946"/>
    <cellStyle name="Normal 3 4 10 4 2 10" xfId="25947"/>
    <cellStyle name="Normal 3 4 10 4 2 10 2" xfId="25948"/>
    <cellStyle name="Normal 3 4 10 4 2 11" xfId="25949"/>
    <cellStyle name="Normal 3 4 10 4 2 11 2" xfId="25950"/>
    <cellStyle name="Normal 3 4 10 4 2 12" xfId="25951"/>
    <cellStyle name="Normal 3 4 10 4 2 12 2" xfId="25952"/>
    <cellStyle name="Normal 3 4 10 4 2 13" xfId="25953"/>
    <cellStyle name="Normal 3 4 10 4 2 13 2" xfId="25954"/>
    <cellStyle name="Normal 3 4 10 4 2 14" xfId="25955"/>
    <cellStyle name="Normal 3 4 10 4 2 14 2" xfId="25956"/>
    <cellStyle name="Normal 3 4 10 4 2 15" xfId="25957"/>
    <cellStyle name="Normal 3 4 10 4 2 2" xfId="25958"/>
    <cellStyle name="Normal 3 4 10 4 2 2 2" xfId="25959"/>
    <cellStyle name="Normal 3 4 10 4 2 3" xfId="25960"/>
    <cellStyle name="Normal 3 4 10 4 2 3 2" xfId="25961"/>
    <cellStyle name="Normal 3 4 10 4 2 4" xfId="25962"/>
    <cellStyle name="Normal 3 4 10 4 2 4 2" xfId="25963"/>
    <cellStyle name="Normal 3 4 10 4 2 5" xfId="25964"/>
    <cellStyle name="Normal 3 4 10 4 2 5 2" xfId="25965"/>
    <cellStyle name="Normal 3 4 10 4 2 6" xfId="25966"/>
    <cellStyle name="Normal 3 4 10 4 2 6 2" xfId="25967"/>
    <cellStyle name="Normal 3 4 10 4 2 7" xfId="25968"/>
    <cellStyle name="Normal 3 4 10 4 2 7 2" xfId="25969"/>
    <cellStyle name="Normal 3 4 10 4 2 8" xfId="25970"/>
    <cellStyle name="Normal 3 4 10 4 2 8 2" xfId="25971"/>
    <cellStyle name="Normal 3 4 10 4 2 9" xfId="25972"/>
    <cellStyle name="Normal 3 4 10 4 2 9 2" xfId="25973"/>
    <cellStyle name="Normal 3 4 10 4 3" xfId="25974"/>
    <cellStyle name="Normal 3 4 10 4 3 2" xfId="25975"/>
    <cellStyle name="Normal 3 4 10 4 4" xfId="25976"/>
    <cellStyle name="Normal 3 4 10 4 4 2" xfId="25977"/>
    <cellStyle name="Normal 3 4 10 4 5" xfId="25978"/>
    <cellStyle name="Normal 3 4 10 4 5 2" xfId="25979"/>
    <cellStyle name="Normal 3 4 10 4 6" xfId="25980"/>
    <cellStyle name="Normal 3 4 10 4 6 2" xfId="25981"/>
    <cellStyle name="Normal 3 4 10 4 7" xfId="25982"/>
    <cellStyle name="Normal 3 4 10 4 7 2" xfId="25983"/>
    <cellStyle name="Normal 3 4 10 4 8" xfId="25984"/>
    <cellStyle name="Normal 3 4 10 4 8 2" xfId="25985"/>
    <cellStyle name="Normal 3 4 10 4 9" xfId="25986"/>
    <cellStyle name="Normal 3 4 10 4 9 2" xfId="25987"/>
    <cellStyle name="Normal 3 4 10 5" xfId="25988"/>
    <cellStyle name="Normal 3 4 10 5 10" xfId="25989"/>
    <cellStyle name="Normal 3 4 10 5 10 2" xfId="25990"/>
    <cellStyle name="Normal 3 4 10 5 11" xfId="25991"/>
    <cellStyle name="Normal 3 4 10 5 11 2" xfId="25992"/>
    <cellStyle name="Normal 3 4 10 5 12" xfId="25993"/>
    <cellStyle name="Normal 3 4 10 5 12 2" xfId="25994"/>
    <cellStyle name="Normal 3 4 10 5 13" xfId="25995"/>
    <cellStyle name="Normal 3 4 10 5 13 2" xfId="25996"/>
    <cellStyle name="Normal 3 4 10 5 14" xfId="25997"/>
    <cellStyle name="Normal 3 4 10 5 14 2" xfId="25998"/>
    <cellStyle name="Normal 3 4 10 5 15" xfId="25999"/>
    <cellStyle name="Normal 3 4 10 5 2" xfId="26000"/>
    <cellStyle name="Normal 3 4 10 5 2 2" xfId="26001"/>
    <cellStyle name="Normal 3 4 10 5 3" xfId="26002"/>
    <cellStyle name="Normal 3 4 10 5 3 2" xfId="26003"/>
    <cellStyle name="Normal 3 4 10 5 4" xfId="26004"/>
    <cellStyle name="Normal 3 4 10 5 4 2" xfId="26005"/>
    <cellStyle name="Normal 3 4 10 5 5" xfId="26006"/>
    <cellStyle name="Normal 3 4 10 5 5 2" xfId="26007"/>
    <cellStyle name="Normal 3 4 10 5 6" xfId="26008"/>
    <cellStyle name="Normal 3 4 10 5 6 2" xfId="26009"/>
    <cellStyle name="Normal 3 4 10 5 7" xfId="26010"/>
    <cellStyle name="Normal 3 4 10 5 7 2" xfId="26011"/>
    <cellStyle name="Normal 3 4 10 5 8" xfId="26012"/>
    <cellStyle name="Normal 3 4 10 5 8 2" xfId="26013"/>
    <cellStyle name="Normal 3 4 10 5 9" xfId="26014"/>
    <cellStyle name="Normal 3 4 10 5 9 2" xfId="26015"/>
    <cellStyle name="Normal 3 4 10 6" xfId="26016"/>
    <cellStyle name="Normal 3 4 10 6 10" xfId="26017"/>
    <cellStyle name="Normal 3 4 10 6 10 2" xfId="26018"/>
    <cellStyle name="Normal 3 4 10 6 11" xfId="26019"/>
    <cellStyle name="Normal 3 4 10 6 11 2" xfId="26020"/>
    <cellStyle name="Normal 3 4 10 6 12" xfId="26021"/>
    <cellStyle name="Normal 3 4 10 6 12 2" xfId="26022"/>
    <cellStyle name="Normal 3 4 10 6 13" xfId="26023"/>
    <cellStyle name="Normal 3 4 10 6 13 2" xfId="26024"/>
    <cellStyle name="Normal 3 4 10 6 14" xfId="26025"/>
    <cellStyle name="Normal 3 4 10 6 14 2" xfId="26026"/>
    <cellStyle name="Normal 3 4 10 6 15" xfId="26027"/>
    <cellStyle name="Normal 3 4 10 6 2" xfId="26028"/>
    <cellStyle name="Normal 3 4 10 6 2 2" xfId="26029"/>
    <cellStyle name="Normal 3 4 10 6 3" xfId="26030"/>
    <cellStyle name="Normal 3 4 10 6 3 2" xfId="26031"/>
    <cellStyle name="Normal 3 4 10 6 4" xfId="26032"/>
    <cellStyle name="Normal 3 4 10 6 4 2" xfId="26033"/>
    <cellStyle name="Normal 3 4 10 6 5" xfId="26034"/>
    <cellStyle name="Normal 3 4 10 6 5 2" xfId="26035"/>
    <cellStyle name="Normal 3 4 10 6 6" xfId="26036"/>
    <cellStyle name="Normal 3 4 10 6 6 2" xfId="26037"/>
    <cellStyle name="Normal 3 4 10 6 7" xfId="26038"/>
    <cellStyle name="Normal 3 4 10 6 7 2" xfId="26039"/>
    <cellStyle name="Normal 3 4 10 6 8" xfId="26040"/>
    <cellStyle name="Normal 3 4 10 6 8 2" xfId="26041"/>
    <cellStyle name="Normal 3 4 10 6 9" xfId="26042"/>
    <cellStyle name="Normal 3 4 10 6 9 2" xfId="26043"/>
    <cellStyle name="Normal 3 4 10 7" xfId="26044"/>
    <cellStyle name="Normal 3 4 10 7 10" xfId="26045"/>
    <cellStyle name="Normal 3 4 10 7 10 2" xfId="26046"/>
    <cellStyle name="Normal 3 4 10 7 11" xfId="26047"/>
    <cellStyle name="Normal 3 4 10 7 11 2" xfId="26048"/>
    <cellStyle name="Normal 3 4 10 7 12" xfId="26049"/>
    <cellStyle name="Normal 3 4 10 7 12 2" xfId="26050"/>
    <cellStyle name="Normal 3 4 10 7 13" xfId="26051"/>
    <cellStyle name="Normal 3 4 10 7 13 2" xfId="26052"/>
    <cellStyle name="Normal 3 4 10 7 14" xfId="26053"/>
    <cellStyle name="Normal 3 4 10 7 14 2" xfId="26054"/>
    <cellStyle name="Normal 3 4 10 7 15" xfId="26055"/>
    <cellStyle name="Normal 3 4 10 7 2" xfId="26056"/>
    <cellStyle name="Normal 3 4 10 7 2 2" xfId="26057"/>
    <cellStyle name="Normal 3 4 10 7 3" xfId="26058"/>
    <cellStyle name="Normal 3 4 10 7 3 2" xfId="26059"/>
    <cellStyle name="Normal 3 4 10 7 4" xfId="26060"/>
    <cellStyle name="Normal 3 4 10 7 4 2" xfId="26061"/>
    <cellStyle name="Normal 3 4 10 7 5" xfId="26062"/>
    <cellStyle name="Normal 3 4 10 7 5 2" xfId="26063"/>
    <cellStyle name="Normal 3 4 10 7 6" xfId="26064"/>
    <cellStyle name="Normal 3 4 10 7 6 2" xfId="26065"/>
    <cellStyle name="Normal 3 4 10 7 7" xfId="26066"/>
    <cellStyle name="Normal 3 4 10 7 7 2" xfId="26067"/>
    <cellStyle name="Normal 3 4 10 7 8" xfId="26068"/>
    <cellStyle name="Normal 3 4 10 7 8 2" xfId="26069"/>
    <cellStyle name="Normal 3 4 10 7 9" xfId="26070"/>
    <cellStyle name="Normal 3 4 10 7 9 2" xfId="26071"/>
    <cellStyle name="Normal 3 4 10 8" xfId="26072"/>
    <cellStyle name="Normal 3 4 10 8 10" xfId="26073"/>
    <cellStyle name="Normal 3 4 10 8 10 2" xfId="26074"/>
    <cellStyle name="Normal 3 4 10 8 11" xfId="26075"/>
    <cellStyle name="Normal 3 4 10 8 11 2" xfId="26076"/>
    <cellStyle name="Normal 3 4 10 8 12" xfId="26077"/>
    <cellStyle name="Normal 3 4 10 8 12 2" xfId="26078"/>
    <cellStyle name="Normal 3 4 10 8 13" xfId="26079"/>
    <cellStyle name="Normal 3 4 10 8 13 2" xfId="26080"/>
    <cellStyle name="Normal 3 4 10 8 14" xfId="26081"/>
    <cellStyle name="Normal 3 4 10 8 14 2" xfId="26082"/>
    <cellStyle name="Normal 3 4 10 8 15" xfId="26083"/>
    <cellStyle name="Normal 3 4 10 8 2" xfId="26084"/>
    <cellStyle name="Normal 3 4 10 8 2 2" xfId="26085"/>
    <cellStyle name="Normal 3 4 10 8 3" xfId="26086"/>
    <cellStyle name="Normal 3 4 10 8 3 2" xfId="26087"/>
    <cellStyle name="Normal 3 4 10 8 4" xfId="26088"/>
    <cellStyle name="Normal 3 4 10 8 4 2" xfId="26089"/>
    <cellStyle name="Normal 3 4 10 8 5" xfId="26090"/>
    <cellStyle name="Normal 3 4 10 8 5 2" xfId="26091"/>
    <cellStyle name="Normal 3 4 10 8 6" xfId="26092"/>
    <cellStyle name="Normal 3 4 10 8 6 2" xfId="26093"/>
    <cellStyle name="Normal 3 4 10 8 7" xfId="26094"/>
    <cellStyle name="Normal 3 4 10 8 7 2" xfId="26095"/>
    <cellStyle name="Normal 3 4 10 8 8" xfId="26096"/>
    <cellStyle name="Normal 3 4 10 8 8 2" xfId="26097"/>
    <cellStyle name="Normal 3 4 10 8 9" xfId="26098"/>
    <cellStyle name="Normal 3 4 10 8 9 2" xfId="26099"/>
    <cellStyle name="Normal 3 4 10 9" xfId="26100"/>
    <cellStyle name="Normal 3 4 10 9 10" xfId="26101"/>
    <cellStyle name="Normal 3 4 10 9 10 2" xfId="26102"/>
    <cellStyle name="Normal 3 4 10 9 11" xfId="26103"/>
    <cellStyle name="Normal 3 4 10 9 11 2" xfId="26104"/>
    <cellStyle name="Normal 3 4 10 9 12" xfId="26105"/>
    <cellStyle name="Normal 3 4 10 9 12 2" xfId="26106"/>
    <cellStyle name="Normal 3 4 10 9 13" xfId="26107"/>
    <cellStyle name="Normal 3 4 10 9 13 2" xfId="26108"/>
    <cellStyle name="Normal 3 4 10 9 14" xfId="26109"/>
    <cellStyle name="Normal 3 4 10 9 14 2" xfId="26110"/>
    <cellStyle name="Normal 3 4 10 9 15" xfId="26111"/>
    <cellStyle name="Normal 3 4 10 9 2" xfId="26112"/>
    <cellStyle name="Normal 3 4 10 9 2 2" xfId="26113"/>
    <cellStyle name="Normal 3 4 10 9 3" xfId="26114"/>
    <cellStyle name="Normal 3 4 10 9 3 2" xfId="26115"/>
    <cellStyle name="Normal 3 4 10 9 4" xfId="26116"/>
    <cellStyle name="Normal 3 4 10 9 4 2" xfId="26117"/>
    <cellStyle name="Normal 3 4 10 9 5" xfId="26118"/>
    <cellStyle name="Normal 3 4 10 9 5 2" xfId="26119"/>
    <cellStyle name="Normal 3 4 10 9 6" xfId="26120"/>
    <cellStyle name="Normal 3 4 10 9 6 2" xfId="26121"/>
    <cellStyle name="Normal 3 4 10 9 7" xfId="26122"/>
    <cellStyle name="Normal 3 4 10 9 7 2" xfId="26123"/>
    <cellStyle name="Normal 3 4 10 9 8" xfId="26124"/>
    <cellStyle name="Normal 3 4 10 9 8 2" xfId="26125"/>
    <cellStyle name="Normal 3 4 10 9 9" xfId="26126"/>
    <cellStyle name="Normal 3 4 10 9 9 2" xfId="26127"/>
    <cellStyle name="Normal 3 4 11" xfId="26128"/>
    <cellStyle name="Normal 3 4 11 10" xfId="26129"/>
    <cellStyle name="Normal 3 4 11 10 10" xfId="26130"/>
    <cellStyle name="Normal 3 4 11 10 10 2" xfId="26131"/>
    <cellStyle name="Normal 3 4 11 10 11" xfId="26132"/>
    <cellStyle name="Normal 3 4 11 10 11 2" xfId="26133"/>
    <cellStyle name="Normal 3 4 11 10 12" xfId="26134"/>
    <cellStyle name="Normal 3 4 11 10 12 2" xfId="26135"/>
    <cellStyle name="Normal 3 4 11 10 13" xfId="26136"/>
    <cellStyle name="Normal 3 4 11 10 13 2" xfId="26137"/>
    <cellStyle name="Normal 3 4 11 10 14" xfId="26138"/>
    <cellStyle name="Normal 3 4 11 10 14 2" xfId="26139"/>
    <cellStyle name="Normal 3 4 11 10 15" xfId="26140"/>
    <cellStyle name="Normal 3 4 11 10 2" xfId="26141"/>
    <cellStyle name="Normal 3 4 11 10 2 2" xfId="26142"/>
    <cellStyle name="Normal 3 4 11 10 3" xfId="26143"/>
    <cellStyle name="Normal 3 4 11 10 3 2" xfId="26144"/>
    <cellStyle name="Normal 3 4 11 10 4" xfId="26145"/>
    <cellStyle name="Normal 3 4 11 10 4 2" xfId="26146"/>
    <cellStyle name="Normal 3 4 11 10 5" xfId="26147"/>
    <cellStyle name="Normal 3 4 11 10 5 2" xfId="26148"/>
    <cellStyle name="Normal 3 4 11 10 6" xfId="26149"/>
    <cellStyle name="Normal 3 4 11 10 6 2" xfId="26150"/>
    <cellStyle name="Normal 3 4 11 10 7" xfId="26151"/>
    <cellStyle name="Normal 3 4 11 10 7 2" xfId="26152"/>
    <cellStyle name="Normal 3 4 11 10 8" xfId="26153"/>
    <cellStyle name="Normal 3 4 11 10 8 2" xfId="26154"/>
    <cellStyle name="Normal 3 4 11 10 9" xfId="26155"/>
    <cellStyle name="Normal 3 4 11 10 9 2" xfId="26156"/>
    <cellStyle name="Normal 3 4 11 11" xfId="26157"/>
    <cellStyle name="Normal 3 4 11 11 2" xfId="26158"/>
    <cellStyle name="Normal 3 4 11 12" xfId="26159"/>
    <cellStyle name="Normal 3 4 11 12 2" xfId="26160"/>
    <cellStyle name="Normal 3 4 11 13" xfId="26161"/>
    <cellStyle name="Normal 3 4 11 13 2" xfId="26162"/>
    <cellStyle name="Normal 3 4 11 14" xfId="26163"/>
    <cellStyle name="Normal 3 4 11 14 2" xfId="26164"/>
    <cellStyle name="Normal 3 4 11 15" xfId="26165"/>
    <cellStyle name="Normal 3 4 11 15 2" xfId="26166"/>
    <cellStyle name="Normal 3 4 11 16" xfId="26167"/>
    <cellStyle name="Normal 3 4 11 16 2" xfId="26168"/>
    <cellStyle name="Normal 3 4 11 17" xfId="26169"/>
    <cellStyle name="Normal 3 4 11 17 2" xfId="26170"/>
    <cellStyle name="Normal 3 4 11 18" xfId="26171"/>
    <cellStyle name="Normal 3 4 11 18 2" xfId="26172"/>
    <cellStyle name="Normal 3 4 11 19" xfId="26173"/>
    <cellStyle name="Normal 3 4 11 19 2" xfId="26174"/>
    <cellStyle name="Normal 3 4 11 2" xfId="26175"/>
    <cellStyle name="Normal 3 4 11 2 10" xfId="26176"/>
    <cellStyle name="Normal 3 4 11 2 10 2" xfId="26177"/>
    <cellStyle name="Normal 3 4 11 2 11" xfId="26178"/>
    <cellStyle name="Normal 3 4 11 2 11 2" xfId="26179"/>
    <cellStyle name="Normal 3 4 11 2 12" xfId="26180"/>
    <cellStyle name="Normal 3 4 11 2 12 2" xfId="26181"/>
    <cellStyle name="Normal 3 4 11 2 13" xfId="26182"/>
    <cellStyle name="Normal 3 4 11 2 13 2" xfId="26183"/>
    <cellStyle name="Normal 3 4 11 2 14" xfId="26184"/>
    <cellStyle name="Normal 3 4 11 2 14 2" xfId="26185"/>
    <cellStyle name="Normal 3 4 11 2 15" xfId="26186"/>
    <cellStyle name="Normal 3 4 11 2 15 2" xfId="26187"/>
    <cellStyle name="Normal 3 4 11 2 16" xfId="26188"/>
    <cellStyle name="Normal 3 4 11 2 2" xfId="26189"/>
    <cellStyle name="Normal 3 4 11 2 2 10" xfId="26190"/>
    <cellStyle name="Normal 3 4 11 2 2 10 2" xfId="26191"/>
    <cellStyle name="Normal 3 4 11 2 2 11" xfId="26192"/>
    <cellStyle name="Normal 3 4 11 2 2 11 2" xfId="26193"/>
    <cellStyle name="Normal 3 4 11 2 2 12" xfId="26194"/>
    <cellStyle name="Normal 3 4 11 2 2 12 2" xfId="26195"/>
    <cellStyle name="Normal 3 4 11 2 2 13" xfId="26196"/>
    <cellStyle name="Normal 3 4 11 2 2 13 2" xfId="26197"/>
    <cellStyle name="Normal 3 4 11 2 2 14" xfId="26198"/>
    <cellStyle name="Normal 3 4 11 2 2 14 2" xfId="26199"/>
    <cellStyle name="Normal 3 4 11 2 2 15" xfId="26200"/>
    <cellStyle name="Normal 3 4 11 2 2 2" xfId="26201"/>
    <cellStyle name="Normal 3 4 11 2 2 2 2" xfId="26202"/>
    <cellStyle name="Normal 3 4 11 2 2 3" xfId="26203"/>
    <cellStyle name="Normal 3 4 11 2 2 3 2" xfId="26204"/>
    <cellStyle name="Normal 3 4 11 2 2 4" xfId="26205"/>
    <cellStyle name="Normal 3 4 11 2 2 4 2" xfId="26206"/>
    <cellStyle name="Normal 3 4 11 2 2 5" xfId="26207"/>
    <cellStyle name="Normal 3 4 11 2 2 5 2" xfId="26208"/>
    <cellStyle name="Normal 3 4 11 2 2 6" xfId="26209"/>
    <cellStyle name="Normal 3 4 11 2 2 6 2" xfId="26210"/>
    <cellStyle name="Normal 3 4 11 2 2 7" xfId="26211"/>
    <cellStyle name="Normal 3 4 11 2 2 7 2" xfId="26212"/>
    <cellStyle name="Normal 3 4 11 2 2 8" xfId="26213"/>
    <cellStyle name="Normal 3 4 11 2 2 8 2" xfId="26214"/>
    <cellStyle name="Normal 3 4 11 2 2 9" xfId="26215"/>
    <cellStyle name="Normal 3 4 11 2 2 9 2" xfId="26216"/>
    <cellStyle name="Normal 3 4 11 2 3" xfId="26217"/>
    <cellStyle name="Normal 3 4 11 2 3 2" xfId="26218"/>
    <cellStyle name="Normal 3 4 11 2 4" xfId="26219"/>
    <cellStyle name="Normal 3 4 11 2 4 2" xfId="26220"/>
    <cellStyle name="Normal 3 4 11 2 5" xfId="26221"/>
    <cellStyle name="Normal 3 4 11 2 5 2" xfId="26222"/>
    <cellStyle name="Normal 3 4 11 2 6" xfId="26223"/>
    <cellStyle name="Normal 3 4 11 2 6 2" xfId="26224"/>
    <cellStyle name="Normal 3 4 11 2 7" xfId="26225"/>
    <cellStyle name="Normal 3 4 11 2 7 2" xfId="26226"/>
    <cellStyle name="Normal 3 4 11 2 8" xfId="26227"/>
    <cellStyle name="Normal 3 4 11 2 8 2" xfId="26228"/>
    <cellStyle name="Normal 3 4 11 2 9" xfId="26229"/>
    <cellStyle name="Normal 3 4 11 2 9 2" xfId="26230"/>
    <cellStyle name="Normal 3 4 11 20" xfId="26231"/>
    <cellStyle name="Normal 3 4 11 20 2" xfId="26232"/>
    <cellStyle name="Normal 3 4 11 21" xfId="26233"/>
    <cellStyle name="Normal 3 4 11 21 2" xfId="26234"/>
    <cellStyle name="Normal 3 4 11 22" xfId="26235"/>
    <cellStyle name="Normal 3 4 11 22 2" xfId="26236"/>
    <cellStyle name="Normal 3 4 11 23" xfId="26237"/>
    <cellStyle name="Normal 3 4 11 23 2" xfId="26238"/>
    <cellStyle name="Normal 3 4 11 24" xfId="26239"/>
    <cellStyle name="Normal 3 4 11 3" xfId="26240"/>
    <cellStyle name="Normal 3 4 11 3 10" xfId="26241"/>
    <cellStyle name="Normal 3 4 11 3 10 2" xfId="26242"/>
    <cellStyle name="Normal 3 4 11 3 11" xfId="26243"/>
    <cellStyle name="Normal 3 4 11 3 11 2" xfId="26244"/>
    <cellStyle name="Normal 3 4 11 3 12" xfId="26245"/>
    <cellStyle name="Normal 3 4 11 3 12 2" xfId="26246"/>
    <cellStyle name="Normal 3 4 11 3 13" xfId="26247"/>
    <cellStyle name="Normal 3 4 11 3 13 2" xfId="26248"/>
    <cellStyle name="Normal 3 4 11 3 14" xfId="26249"/>
    <cellStyle name="Normal 3 4 11 3 14 2" xfId="26250"/>
    <cellStyle name="Normal 3 4 11 3 15" xfId="26251"/>
    <cellStyle name="Normal 3 4 11 3 15 2" xfId="26252"/>
    <cellStyle name="Normal 3 4 11 3 16" xfId="26253"/>
    <cellStyle name="Normal 3 4 11 3 2" xfId="26254"/>
    <cellStyle name="Normal 3 4 11 3 2 10" xfId="26255"/>
    <cellStyle name="Normal 3 4 11 3 2 10 2" xfId="26256"/>
    <cellStyle name="Normal 3 4 11 3 2 11" xfId="26257"/>
    <cellStyle name="Normal 3 4 11 3 2 11 2" xfId="26258"/>
    <cellStyle name="Normal 3 4 11 3 2 12" xfId="26259"/>
    <cellStyle name="Normal 3 4 11 3 2 12 2" xfId="26260"/>
    <cellStyle name="Normal 3 4 11 3 2 13" xfId="26261"/>
    <cellStyle name="Normal 3 4 11 3 2 13 2" xfId="26262"/>
    <cellStyle name="Normal 3 4 11 3 2 14" xfId="26263"/>
    <cellStyle name="Normal 3 4 11 3 2 14 2" xfId="26264"/>
    <cellStyle name="Normal 3 4 11 3 2 15" xfId="26265"/>
    <cellStyle name="Normal 3 4 11 3 2 2" xfId="26266"/>
    <cellStyle name="Normal 3 4 11 3 2 2 2" xfId="26267"/>
    <cellStyle name="Normal 3 4 11 3 2 3" xfId="26268"/>
    <cellStyle name="Normal 3 4 11 3 2 3 2" xfId="26269"/>
    <cellStyle name="Normal 3 4 11 3 2 4" xfId="26270"/>
    <cellStyle name="Normal 3 4 11 3 2 4 2" xfId="26271"/>
    <cellStyle name="Normal 3 4 11 3 2 5" xfId="26272"/>
    <cellStyle name="Normal 3 4 11 3 2 5 2" xfId="26273"/>
    <cellStyle name="Normal 3 4 11 3 2 6" xfId="26274"/>
    <cellStyle name="Normal 3 4 11 3 2 6 2" xfId="26275"/>
    <cellStyle name="Normal 3 4 11 3 2 7" xfId="26276"/>
    <cellStyle name="Normal 3 4 11 3 2 7 2" xfId="26277"/>
    <cellStyle name="Normal 3 4 11 3 2 8" xfId="26278"/>
    <cellStyle name="Normal 3 4 11 3 2 8 2" xfId="26279"/>
    <cellStyle name="Normal 3 4 11 3 2 9" xfId="26280"/>
    <cellStyle name="Normal 3 4 11 3 2 9 2" xfId="26281"/>
    <cellStyle name="Normal 3 4 11 3 3" xfId="26282"/>
    <cellStyle name="Normal 3 4 11 3 3 2" xfId="26283"/>
    <cellStyle name="Normal 3 4 11 3 4" xfId="26284"/>
    <cellStyle name="Normal 3 4 11 3 4 2" xfId="26285"/>
    <cellStyle name="Normal 3 4 11 3 5" xfId="26286"/>
    <cellStyle name="Normal 3 4 11 3 5 2" xfId="26287"/>
    <cellStyle name="Normal 3 4 11 3 6" xfId="26288"/>
    <cellStyle name="Normal 3 4 11 3 6 2" xfId="26289"/>
    <cellStyle name="Normal 3 4 11 3 7" xfId="26290"/>
    <cellStyle name="Normal 3 4 11 3 7 2" xfId="26291"/>
    <cellStyle name="Normal 3 4 11 3 8" xfId="26292"/>
    <cellStyle name="Normal 3 4 11 3 8 2" xfId="26293"/>
    <cellStyle name="Normal 3 4 11 3 9" xfId="26294"/>
    <cellStyle name="Normal 3 4 11 3 9 2" xfId="26295"/>
    <cellStyle name="Normal 3 4 11 4" xfId="26296"/>
    <cellStyle name="Normal 3 4 11 4 10" xfId="26297"/>
    <cellStyle name="Normal 3 4 11 4 10 2" xfId="26298"/>
    <cellStyle name="Normal 3 4 11 4 11" xfId="26299"/>
    <cellStyle name="Normal 3 4 11 4 11 2" xfId="26300"/>
    <cellStyle name="Normal 3 4 11 4 12" xfId="26301"/>
    <cellStyle name="Normal 3 4 11 4 12 2" xfId="26302"/>
    <cellStyle name="Normal 3 4 11 4 13" xfId="26303"/>
    <cellStyle name="Normal 3 4 11 4 13 2" xfId="26304"/>
    <cellStyle name="Normal 3 4 11 4 14" xfId="26305"/>
    <cellStyle name="Normal 3 4 11 4 14 2" xfId="26306"/>
    <cellStyle name="Normal 3 4 11 4 15" xfId="26307"/>
    <cellStyle name="Normal 3 4 11 4 15 2" xfId="26308"/>
    <cellStyle name="Normal 3 4 11 4 16" xfId="26309"/>
    <cellStyle name="Normal 3 4 11 4 2" xfId="26310"/>
    <cellStyle name="Normal 3 4 11 4 2 10" xfId="26311"/>
    <cellStyle name="Normal 3 4 11 4 2 10 2" xfId="26312"/>
    <cellStyle name="Normal 3 4 11 4 2 11" xfId="26313"/>
    <cellStyle name="Normal 3 4 11 4 2 11 2" xfId="26314"/>
    <cellStyle name="Normal 3 4 11 4 2 12" xfId="26315"/>
    <cellStyle name="Normal 3 4 11 4 2 12 2" xfId="26316"/>
    <cellStyle name="Normal 3 4 11 4 2 13" xfId="26317"/>
    <cellStyle name="Normal 3 4 11 4 2 13 2" xfId="26318"/>
    <cellStyle name="Normal 3 4 11 4 2 14" xfId="26319"/>
    <cellStyle name="Normal 3 4 11 4 2 14 2" xfId="26320"/>
    <cellStyle name="Normal 3 4 11 4 2 15" xfId="26321"/>
    <cellStyle name="Normal 3 4 11 4 2 2" xfId="26322"/>
    <cellStyle name="Normal 3 4 11 4 2 2 2" xfId="26323"/>
    <cellStyle name="Normal 3 4 11 4 2 3" xfId="26324"/>
    <cellStyle name="Normal 3 4 11 4 2 3 2" xfId="26325"/>
    <cellStyle name="Normal 3 4 11 4 2 4" xfId="26326"/>
    <cellStyle name="Normal 3 4 11 4 2 4 2" xfId="26327"/>
    <cellStyle name="Normal 3 4 11 4 2 5" xfId="26328"/>
    <cellStyle name="Normal 3 4 11 4 2 5 2" xfId="26329"/>
    <cellStyle name="Normal 3 4 11 4 2 6" xfId="26330"/>
    <cellStyle name="Normal 3 4 11 4 2 6 2" xfId="26331"/>
    <cellStyle name="Normal 3 4 11 4 2 7" xfId="26332"/>
    <cellStyle name="Normal 3 4 11 4 2 7 2" xfId="26333"/>
    <cellStyle name="Normal 3 4 11 4 2 8" xfId="26334"/>
    <cellStyle name="Normal 3 4 11 4 2 8 2" xfId="26335"/>
    <cellStyle name="Normal 3 4 11 4 2 9" xfId="26336"/>
    <cellStyle name="Normal 3 4 11 4 2 9 2" xfId="26337"/>
    <cellStyle name="Normal 3 4 11 4 3" xfId="26338"/>
    <cellStyle name="Normal 3 4 11 4 3 2" xfId="26339"/>
    <cellStyle name="Normal 3 4 11 4 4" xfId="26340"/>
    <cellStyle name="Normal 3 4 11 4 4 2" xfId="26341"/>
    <cellStyle name="Normal 3 4 11 4 5" xfId="26342"/>
    <cellStyle name="Normal 3 4 11 4 5 2" xfId="26343"/>
    <cellStyle name="Normal 3 4 11 4 6" xfId="26344"/>
    <cellStyle name="Normal 3 4 11 4 6 2" xfId="26345"/>
    <cellStyle name="Normal 3 4 11 4 7" xfId="26346"/>
    <cellStyle name="Normal 3 4 11 4 7 2" xfId="26347"/>
    <cellStyle name="Normal 3 4 11 4 8" xfId="26348"/>
    <cellStyle name="Normal 3 4 11 4 8 2" xfId="26349"/>
    <cellStyle name="Normal 3 4 11 4 9" xfId="26350"/>
    <cellStyle name="Normal 3 4 11 4 9 2" xfId="26351"/>
    <cellStyle name="Normal 3 4 11 5" xfId="26352"/>
    <cellStyle name="Normal 3 4 11 5 10" xfId="26353"/>
    <cellStyle name="Normal 3 4 11 5 10 2" xfId="26354"/>
    <cellStyle name="Normal 3 4 11 5 11" xfId="26355"/>
    <cellStyle name="Normal 3 4 11 5 11 2" xfId="26356"/>
    <cellStyle name="Normal 3 4 11 5 12" xfId="26357"/>
    <cellStyle name="Normal 3 4 11 5 12 2" xfId="26358"/>
    <cellStyle name="Normal 3 4 11 5 13" xfId="26359"/>
    <cellStyle name="Normal 3 4 11 5 13 2" xfId="26360"/>
    <cellStyle name="Normal 3 4 11 5 14" xfId="26361"/>
    <cellStyle name="Normal 3 4 11 5 14 2" xfId="26362"/>
    <cellStyle name="Normal 3 4 11 5 15" xfId="26363"/>
    <cellStyle name="Normal 3 4 11 5 2" xfId="26364"/>
    <cellStyle name="Normal 3 4 11 5 2 2" xfId="26365"/>
    <cellStyle name="Normal 3 4 11 5 3" xfId="26366"/>
    <cellStyle name="Normal 3 4 11 5 3 2" xfId="26367"/>
    <cellStyle name="Normal 3 4 11 5 4" xfId="26368"/>
    <cellStyle name="Normal 3 4 11 5 4 2" xfId="26369"/>
    <cellStyle name="Normal 3 4 11 5 5" xfId="26370"/>
    <cellStyle name="Normal 3 4 11 5 5 2" xfId="26371"/>
    <cellStyle name="Normal 3 4 11 5 6" xfId="26372"/>
    <cellStyle name="Normal 3 4 11 5 6 2" xfId="26373"/>
    <cellStyle name="Normal 3 4 11 5 7" xfId="26374"/>
    <cellStyle name="Normal 3 4 11 5 7 2" xfId="26375"/>
    <cellStyle name="Normal 3 4 11 5 8" xfId="26376"/>
    <cellStyle name="Normal 3 4 11 5 8 2" xfId="26377"/>
    <cellStyle name="Normal 3 4 11 5 9" xfId="26378"/>
    <cellStyle name="Normal 3 4 11 5 9 2" xfId="26379"/>
    <cellStyle name="Normal 3 4 11 6" xfId="26380"/>
    <cellStyle name="Normal 3 4 11 6 10" xfId="26381"/>
    <cellStyle name="Normal 3 4 11 6 10 2" xfId="26382"/>
    <cellStyle name="Normal 3 4 11 6 11" xfId="26383"/>
    <cellStyle name="Normal 3 4 11 6 11 2" xfId="26384"/>
    <cellStyle name="Normal 3 4 11 6 12" xfId="26385"/>
    <cellStyle name="Normal 3 4 11 6 12 2" xfId="26386"/>
    <cellStyle name="Normal 3 4 11 6 13" xfId="26387"/>
    <cellStyle name="Normal 3 4 11 6 13 2" xfId="26388"/>
    <cellStyle name="Normal 3 4 11 6 14" xfId="26389"/>
    <cellStyle name="Normal 3 4 11 6 14 2" xfId="26390"/>
    <cellStyle name="Normal 3 4 11 6 15" xfId="26391"/>
    <cellStyle name="Normal 3 4 11 6 2" xfId="26392"/>
    <cellStyle name="Normal 3 4 11 6 2 2" xfId="26393"/>
    <cellStyle name="Normal 3 4 11 6 3" xfId="26394"/>
    <cellStyle name="Normal 3 4 11 6 3 2" xfId="26395"/>
    <cellStyle name="Normal 3 4 11 6 4" xfId="26396"/>
    <cellStyle name="Normal 3 4 11 6 4 2" xfId="26397"/>
    <cellStyle name="Normal 3 4 11 6 5" xfId="26398"/>
    <cellStyle name="Normal 3 4 11 6 5 2" xfId="26399"/>
    <cellStyle name="Normal 3 4 11 6 6" xfId="26400"/>
    <cellStyle name="Normal 3 4 11 6 6 2" xfId="26401"/>
    <cellStyle name="Normal 3 4 11 6 7" xfId="26402"/>
    <cellStyle name="Normal 3 4 11 6 7 2" xfId="26403"/>
    <cellStyle name="Normal 3 4 11 6 8" xfId="26404"/>
    <cellStyle name="Normal 3 4 11 6 8 2" xfId="26405"/>
    <cellStyle name="Normal 3 4 11 6 9" xfId="26406"/>
    <cellStyle name="Normal 3 4 11 6 9 2" xfId="26407"/>
    <cellStyle name="Normal 3 4 11 7" xfId="26408"/>
    <cellStyle name="Normal 3 4 11 7 10" xfId="26409"/>
    <cellStyle name="Normal 3 4 11 7 10 2" xfId="26410"/>
    <cellStyle name="Normal 3 4 11 7 11" xfId="26411"/>
    <cellStyle name="Normal 3 4 11 7 11 2" xfId="26412"/>
    <cellStyle name="Normal 3 4 11 7 12" xfId="26413"/>
    <cellStyle name="Normal 3 4 11 7 12 2" xfId="26414"/>
    <cellStyle name="Normal 3 4 11 7 13" xfId="26415"/>
    <cellStyle name="Normal 3 4 11 7 13 2" xfId="26416"/>
    <cellStyle name="Normal 3 4 11 7 14" xfId="26417"/>
    <cellStyle name="Normal 3 4 11 7 14 2" xfId="26418"/>
    <cellStyle name="Normal 3 4 11 7 15" xfId="26419"/>
    <cellStyle name="Normal 3 4 11 7 2" xfId="26420"/>
    <cellStyle name="Normal 3 4 11 7 2 2" xfId="26421"/>
    <cellStyle name="Normal 3 4 11 7 3" xfId="26422"/>
    <cellStyle name="Normal 3 4 11 7 3 2" xfId="26423"/>
    <cellStyle name="Normal 3 4 11 7 4" xfId="26424"/>
    <cellStyle name="Normal 3 4 11 7 4 2" xfId="26425"/>
    <cellStyle name="Normal 3 4 11 7 5" xfId="26426"/>
    <cellStyle name="Normal 3 4 11 7 5 2" xfId="26427"/>
    <cellStyle name="Normal 3 4 11 7 6" xfId="26428"/>
    <cellStyle name="Normal 3 4 11 7 6 2" xfId="26429"/>
    <cellStyle name="Normal 3 4 11 7 7" xfId="26430"/>
    <cellStyle name="Normal 3 4 11 7 7 2" xfId="26431"/>
    <cellStyle name="Normal 3 4 11 7 8" xfId="26432"/>
    <cellStyle name="Normal 3 4 11 7 8 2" xfId="26433"/>
    <cellStyle name="Normal 3 4 11 7 9" xfId="26434"/>
    <cellStyle name="Normal 3 4 11 7 9 2" xfId="26435"/>
    <cellStyle name="Normal 3 4 11 8" xfId="26436"/>
    <cellStyle name="Normal 3 4 11 8 10" xfId="26437"/>
    <cellStyle name="Normal 3 4 11 8 10 2" xfId="26438"/>
    <cellStyle name="Normal 3 4 11 8 11" xfId="26439"/>
    <cellStyle name="Normal 3 4 11 8 11 2" xfId="26440"/>
    <cellStyle name="Normal 3 4 11 8 12" xfId="26441"/>
    <cellStyle name="Normal 3 4 11 8 12 2" xfId="26442"/>
    <cellStyle name="Normal 3 4 11 8 13" xfId="26443"/>
    <cellStyle name="Normal 3 4 11 8 13 2" xfId="26444"/>
    <cellStyle name="Normal 3 4 11 8 14" xfId="26445"/>
    <cellStyle name="Normal 3 4 11 8 14 2" xfId="26446"/>
    <cellStyle name="Normal 3 4 11 8 15" xfId="26447"/>
    <cellStyle name="Normal 3 4 11 8 2" xfId="26448"/>
    <cellStyle name="Normal 3 4 11 8 2 2" xfId="26449"/>
    <cellStyle name="Normal 3 4 11 8 3" xfId="26450"/>
    <cellStyle name="Normal 3 4 11 8 3 2" xfId="26451"/>
    <cellStyle name="Normal 3 4 11 8 4" xfId="26452"/>
    <cellStyle name="Normal 3 4 11 8 4 2" xfId="26453"/>
    <cellStyle name="Normal 3 4 11 8 5" xfId="26454"/>
    <cellStyle name="Normal 3 4 11 8 5 2" xfId="26455"/>
    <cellStyle name="Normal 3 4 11 8 6" xfId="26456"/>
    <cellStyle name="Normal 3 4 11 8 6 2" xfId="26457"/>
    <cellStyle name="Normal 3 4 11 8 7" xfId="26458"/>
    <cellStyle name="Normal 3 4 11 8 7 2" xfId="26459"/>
    <cellStyle name="Normal 3 4 11 8 8" xfId="26460"/>
    <cellStyle name="Normal 3 4 11 8 8 2" xfId="26461"/>
    <cellStyle name="Normal 3 4 11 8 9" xfId="26462"/>
    <cellStyle name="Normal 3 4 11 8 9 2" xfId="26463"/>
    <cellStyle name="Normal 3 4 11 9" xfId="26464"/>
    <cellStyle name="Normal 3 4 11 9 10" xfId="26465"/>
    <cellStyle name="Normal 3 4 11 9 10 2" xfId="26466"/>
    <cellStyle name="Normal 3 4 11 9 11" xfId="26467"/>
    <cellStyle name="Normal 3 4 11 9 11 2" xfId="26468"/>
    <cellStyle name="Normal 3 4 11 9 12" xfId="26469"/>
    <cellStyle name="Normal 3 4 11 9 12 2" xfId="26470"/>
    <cellStyle name="Normal 3 4 11 9 13" xfId="26471"/>
    <cellStyle name="Normal 3 4 11 9 13 2" xfId="26472"/>
    <cellStyle name="Normal 3 4 11 9 14" xfId="26473"/>
    <cellStyle name="Normal 3 4 11 9 14 2" xfId="26474"/>
    <cellStyle name="Normal 3 4 11 9 15" xfId="26475"/>
    <cellStyle name="Normal 3 4 11 9 2" xfId="26476"/>
    <cellStyle name="Normal 3 4 11 9 2 2" xfId="26477"/>
    <cellStyle name="Normal 3 4 11 9 3" xfId="26478"/>
    <cellStyle name="Normal 3 4 11 9 3 2" xfId="26479"/>
    <cellStyle name="Normal 3 4 11 9 4" xfId="26480"/>
    <cellStyle name="Normal 3 4 11 9 4 2" xfId="26481"/>
    <cellStyle name="Normal 3 4 11 9 5" xfId="26482"/>
    <cellStyle name="Normal 3 4 11 9 5 2" xfId="26483"/>
    <cellStyle name="Normal 3 4 11 9 6" xfId="26484"/>
    <cellStyle name="Normal 3 4 11 9 6 2" xfId="26485"/>
    <cellStyle name="Normal 3 4 11 9 7" xfId="26486"/>
    <cellStyle name="Normal 3 4 11 9 7 2" xfId="26487"/>
    <cellStyle name="Normal 3 4 11 9 8" xfId="26488"/>
    <cellStyle name="Normal 3 4 11 9 8 2" xfId="26489"/>
    <cellStyle name="Normal 3 4 11 9 9" xfId="26490"/>
    <cellStyle name="Normal 3 4 11 9 9 2" xfId="26491"/>
    <cellStyle name="Normal 3 4 12" xfId="26492"/>
    <cellStyle name="Normal 3 4 12 10" xfId="26493"/>
    <cellStyle name="Normal 3 4 12 10 10" xfId="26494"/>
    <cellStyle name="Normal 3 4 12 10 10 2" xfId="26495"/>
    <cellStyle name="Normal 3 4 12 10 11" xfId="26496"/>
    <cellStyle name="Normal 3 4 12 10 11 2" xfId="26497"/>
    <cellStyle name="Normal 3 4 12 10 12" xfId="26498"/>
    <cellStyle name="Normal 3 4 12 10 12 2" xfId="26499"/>
    <cellStyle name="Normal 3 4 12 10 13" xfId="26500"/>
    <cellStyle name="Normal 3 4 12 10 13 2" xfId="26501"/>
    <cellStyle name="Normal 3 4 12 10 14" xfId="26502"/>
    <cellStyle name="Normal 3 4 12 10 14 2" xfId="26503"/>
    <cellStyle name="Normal 3 4 12 10 15" xfId="26504"/>
    <cellStyle name="Normal 3 4 12 10 2" xfId="26505"/>
    <cellStyle name="Normal 3 4 12 10 2 2" xfId="26506"/>
    <cellStyle name="Normal 3 4 12 10 3" xfId="26507"/>
    <cellStyle name="Normal 3 4 12 10 3 2" xfId="26508"/>
    <cellStyle name="Normal 3 4 12 10 4" xfId="26509"/>
    <cellStyle name="Normal 3 4 12 10 4 2" xfId="26510"/>
    <cellStyle name="Normal 3 4 12 10 5" xfId="26511"/>
    <cellStyle name="Normal 3 4 12 10 5 2" xfId="26512"/>
    <cellStyle name="Normal 3 4 12 10 6" xfId="26513"/>
    <cellStyle name="Normal 3 4 12 10 6 2" xfId="26514"/>
    <cellStyle name="Normal 3 4 12 10 7" xfId="26515"/>
    <cellStyle name="Normal 3 4 12 10 7 2" xfId="26516"/>
    <cellStyle name="Normal 3 4 12 10 8" xfId="26517"/>
    <cellStyle name="Normal 3 4 12 10 8 2" xfId="26518"/>
    <cellStyle name="Normal 3 4 12 10 9" xfId="26519"/>
    <cellStyle name="Normal 3 4 12 10 9 2" xfId="26520"/>
    <cellStyle name="Normal 3 4 12 11" xfId="26521"/>
    <cellStyle name="Normal 3 4 12 11 2" xfId="26522"/>
    <cellStyle name="Normal 3 4 12 12" xfId="26523"/>
    <cellStyle name="Normal 3 4 12 12 2" xfId="26524"/>
    <cellStyle name="Normal 3 4 12 13" xfId="26525"/>
    <cellStyle name="Normal 3 4 12 13 2" xfId="26526"/>
    <cellStyle name="Normal 3 4 12 14" xfId="26527"/>
    <cellStyle name="Normal 3 4 12 14 2" xfId="26528"/>
    <cellStyle name="Normal 3 4 12 15" xfId="26529"/>
    <cellStyle name="Normal 3 4 12 15 2" xfId="26530"/>
    <cellStyle name="Normal 3 4 12 16" xfId="26531"/>
    <cellStyle name="Normal 3 4 12 16 2" xfId="26532"/>
    <cellStyle name="Normal 3 4 12 17" xfId="26533"/>
    <cellStyle name="Normal 3 4 12 17 2" xfId="26534"/>
    <cellStyle name="Normal 3 4 12 18" xfId="26535"/>
    <cellStyle name="Normal 3 4 12 18 2" xfId="26536"/>
    <cellStyle name="Normal 3 4 12 19" xfId="26537"/>
    <cellStyle name="Normal 3 4 12 19 2" xfId="26538"/>
    <cellStyle name="Normal 3 4 12 2" xfId="26539"/>
    <cellStyle name="Normal 3 4 12 2 10" xfId="26540"/>
    <cellStyle name="Normal 3 4 12 2 10 2" xfId="26541"/>
    <cellStyle name="Normal 3 4 12 2 11" xfId="26542"/>
    <cellStyle name="Normal 3 4 12 2 11 2" xfId="26543"/>
    <cellStyle name="Normal 3 4 12 2 12" xfId="26544"/>
    <cellStyle name="Normal 3 4 12 2 12 2" xfId="26545"/>
    <cellStyle name="Normal 3 4 12 2 13" xfId="26546"/>
    <cellStyle name="Normal 3 4 12 2 13 2" xfId="26547"/>
    <cellStyle name="Normal 3 4 12 2 14" xfId="26548"/>
    <cellStyle name="Normal 3 4 12 2 14 2" xfId="26549"/>
    <cellStyle name="Normal 3 4 12 2 15" xfId="26550"/>
    <cellStyle name="Normal 3 4 12 2 15 2" xfId="26551"/>
    <cellStyle name="Normal 3 4 12 2 16" xfId="26552"/>
    <cellStyle name="Normal 3 4 12 2 2" xfId="26553"/>
    <cellStyle name="Normal 3 4 12 2 2 10" xfId="26554"/>
    <cellStyle name="Normal 3 4 12 2 2 10 2" xfId="26555"/>
    <cellStyle name="Normal 3 4 12 2 2 11" xfId="26556"/>
    <cellStyle name="Normal 3 4 12 2 2 11 2" xfId="26557"/>
    <cellStyle name="Normal 3 4 12 2 2 12" xfId="26558"/>
    <cellStyle name="Normal 3 4 12 2 2 12 2" xfId="26559"/>
    <cellStyle name="Normal 3 4 12 2 2 13" xfId="26560"/>
    <cellStyle name="Normal 3 4 12 2 2 13 2" xfId="26561"/>
    <cellStyle name="Normal 3 4 12 2 2 14" xfId="26562"/>
    <cellStyle name="Normal 3 4 12 2 2 14 2" xfId="26563"/>
    <cellStyle name="Normal 3 4 12 2 2 15" xfId="26564"/>
    <cellStyle name="Normal 3 4 12 2 2 2" xfId="26565"/>
    <cellStyle name="Normal 3 4 12 2 2 2 2" xfId="26566"/>
    <cellStyle name="Normal 3 4 12 2 2 3" xfId="26567"/>
    <cellStyle name="Normal 3 4 12 2 2 3 2" xfId="26568"/>
    <cellStyle name="Normal 3 4 12 2 2 4" xfId="26569"/>
    <cellStyle name="Normal 3 4 12 2 2 4 2" xfId="26570"/>
    <cellStyle name="Normal 3 4 12 2 2 5" xfId="26571"/>
    <cellStyle name="Normal 3 4 12 2 2 5 2" xfId="26572"/>
    <cellStyle name="Normal 3 4 12 2 2 6" xfId="26573"/>
    <cellStyle name="Normal 3 4 12 2 2 6 2" xfId="26574"/>
    <cellStyle name="Normal 3 4 12 2 2 7" xfId="26575"/>
    <cellStyle name="Normal 3 4 12 2 2 7 2" xfId="26576"/>
    <cellStyle name="Normal 3 4 12 2 2 8" xfId="26577"/>
    <cellStyle name="Normal 3 4 12 2 2 8 2" xfId="26578"/>
    <cellStyle name="Normal 3 4 12 2 2 9" xfId="26579"/>
    <cellStyle name="Normal 3 4 12 2 2 9 2" xfId="26580"/>
    <cellStyle name="Normal 3 4 12 2 3" xfId="26581"/>
    <cellStyle name="Normal 3 4 12 2 3 2" xfId="26582"/>
    <cellStyle name="Normal 3 4 12 2 4" xfId="26583"/>
    <cellStyle name="Normal 3 4 12 2 4 2" xfId="26584"/>
    <cellStyle name="Normal 3 4 12 2 5" xfId="26585"/>
    <cellStyle name="Normal 3 4 12 2 5 2" xfId="26586"/>
    <cellStyle name="Normal 3 4 12 2 6" xfId="26587"/>
    <cellStyle name="Normal 3 4 12 2 6 2" xfId="26588"/>
    <cellStyle name="Normal 3 4 12 2 7" xfId="26589"/>
    <cellStyle name="Normal 3 4 12 2 7 2" xfId="26590"/>
    <cellStyle name="Normal 3 4 12 2 8" xfId="26591"/>
    <cellStyle name="Normal 3 4 12 2 8 2" xfId="26592"/>
    <cellStyle name="Normal 3 4 12 2 9" xfId="26593"/>
    <cellStyle name="Normal 3 4 12 2 9 2" xfId="26594"/>
    <cellStyle name="Normal 3 4 12 20" xfId="26595"/>
    <cellStyle name="Normal 3 4 12 20 2" xfId="26596"/>
    <cellStyle name="Normal 3 4 12 21" xfId="26597"/>
    <cellStyle name="Normal 3 4 12 21 2" xfId="26598"/>
    <cellStyle name="Normal 3 4 12 22" xfId="26599"/>
    <cellStyle name="Normal 3 4 12 22 2" xfId="26600"/>
    <cellStyle name="Normal 3 4 12 23" xfId="26601"/>
    <cellStyle name="Normal 3 4 12 23 2" xfId="26602"/>
    <cellStyle name="Normal 3 4 12 24" xfId="26603"/>
    <cellStyle name="Normal 3 4 12 3" xfId="26604"/>
    <cellStyle name="Normal 3 4 12 3 10" xfId="26605"/>
    <cellStyle name="Normal 3 4 12 3 10 2" xfId="26606"/>
    <cellStyle name="Normal 3 4 12 3 11" xfId="26607"/>
    <cellStyle name="Normal 3 4 12 3 11 2" xfId="26608"/>
    <cellStyle name="Normal 3 4 12 3 12" xfId="26609"/>
    <cellStyle name="Normal 3 4 12 3 12 2" xfId="26610"/>
    <cellStyle name="Normal 3 4 12 3 13" xfId="26611"/>
    <cellStyle name="Normal 3 4 12 3 13 2" xfId="26612"/>
    <cellStyle name="Normal 3 4 12 3 14" xfId="26613"/>
    <cellStyle name="Normal 3 4 12 3 14 2" xfId="26614"/>
    <cellStyle name="Normal 3 4 12 3 15" xfId="26615"/>
    <cellStyle name="Normal 3 4 12 3 15 2" xfId="26616"/>
    <cellStyle name="Normal 3 4 12 3 16" xfId="26617"/>
    <cellStyle name="Normal 3 4 12 3 2" xfId="26618"/>
    <cellStyle name="Normal 3 4 12 3 2 10" xfId="26619"/>
    <cellStyle name="Normal 3 4 12 3 2 10 2" xfId="26620"/>
    <cellStyle name="Normal 3 4 12 3 2 11" xfId="26621"/>
    <cellStyle name="Normal 3 4 12 3 2 11 2" xfId="26622"/>
    <cellStyle name="Normal 3 4 12 3 2 12" xfId="26623"/>
    <cellStyle name="Normal 3 4 12 3 2 12 2" xfId="26624"/>
    <cellStyle name="Normal 3 4 12 3 2 13" xfId="26625"/>
    <cellStyle name="Normal 3 4 12 3 2 13 2" xfId="26626"/>
    <cellStyle name="Normal 3 4 12 3 2 14" xfId="26627"/>
    <cellStyle name="Normal 3 4 12 3 2 14 2" xfId="26628"/>
    <cellStyle name="Normal 3 4 12 3 2 15" xfId="26629"/>
    <cellStyle name="Normal 3 4 12 3 2 2" xfId="26630"/>
    <cellStyle name="Normal 3 4 12 3 2 2 2" xfId="26631"/>
    <cellStyle name="Normal 3 4 12 3 2 3" xfId="26632"/>
    <cellStyle name="Normal 3 4 12 3 2 3 2" xfId="26633"/>
    <cellStyle name="Normal 3 4 12 3 2 4" xfId="26634"/>
    <cellStyle name="Normal 3 4 12 3 2 4 2" xfId="26635"/>
    <cellStyle name="Normal 3 4 12 3 2 5" xfId="26636"/>
    <cellStyle name="Normal 3 4 12 3 2 5 2" xfId="26637"/>
    <cellStyle name="Normal 3 4 12 3 2 6" xfId="26638"/>
    <cellStyle name="Normal 3 4 12 3 2 6 2" xfId="26639"/>
    <cellStyle name="Normal 3 4 12 3 2 7" xfId="26640"/>
    <cellStyle name="Normal 3 4 12 3 2 7 2" xfId="26641"/>
    <cellStyle name="Normal 3 4 12 3 2 8" xfId="26642"/>
    <cellStyle name="Normal 3 4 12 3 2 8 2" xfId="26643"/>
    <cellStyle name="Normal 3 4 12 3 2 9" xfId="26644"/>
    <cellStyle name="Normal 3 4 12 3 2 9 2" xfId="26645"/>
    <cellStyle name="Normal 3 4 12 3 3" xfId="26646"/>
    <cellStyle name="Normal 3 4 12 3 3 2" xfId="26647"/>
    <cellStyle name="Normal 3 4 12 3 4" xfId="26648"/>
    <cellStyle name="Normal 3 4 12 3 4 2" xfId="26649"/>
    <cellStyle name="Normal 3 4 12 3 5" xfId="26650"/>
    <cellStyle name="Normal 3 4 12 3 5 2" xfId="26651"/>
    <cellStyle name="Normal 3 4 12 3 6" xfId="26652"/>
    <cellStyle name="Normal 3 4 12 3 6 2" xfId="26653"/>
    <cellStyle name="Normal 3 4 12 3 7" xfId="26654"/>
    <cellStyle name="Normal 3 4 12 3 7 2" xfId="26655"/>
    <cellStyle name="Normal 3 4 12 3 8" xfId="26656"/>
    <cellStyle name="Normal 3 4 12 3 8 2" xfId="26657"/>
    <cellStyle name="Normal 3 4 12 3 9" xfId="26658"/>
    <cellStyle name="Normal 3 4 12 3 9 2" xfId="26659"/>
    <cellStyle name="Normal 3 4 12 4" xfId="26660"/>
    <cellStyle name="Normal 3 4 12 4 10" xfId="26661"/>
    <cellStyle name="Normal 3 4 12 4 10 2" xfId="26662"/>
    <cellStyle name="Normal 3 4 12 4 11" xfId="26663"/>
    <cellStyle name="Normal 3 4 12 4 11 2" xfId="26664"/>
    <cellStyle name="Normal 3 4 12 4 12" xfId="26665"/>
    <cellStyle name="Normal 3 4 12 4 12 2" xfId="26666"/>
    <cellStyle name="Normal 3 4 12 4 13" xfId="26667"/>
    <cellStyle name="Normal 3 4 12 4 13 2" xfId="26668"/>
    <cellStyle name="Normal 3 4 12 4 14" xfId="26669"/>
    <cellStyle name="Normal 3 4 12 4 14 2" xfId="26670"/>
    <cellStyle name="Normal 3 4 12 4 15" xfId="26671"/>
    <cellStyle name="Normal 3 4 12 4 15 2" xfId="26672"/>
    <cellStyle name="Normal 3 4 12 4 16" xfId="26673"/>
    <cellStyle name="Normal 3 4 12 4 2" xfId="26674"/>
    <cellStyle name="Normal 3 4 12 4 2 10" xfId="26675"/>
    <cellStyle name="Normal 3 4 12 4 2 10 2" xfId="26676"/>
    <cellStyle name="Normal 3 4 12 4 2 11" xfId="26677"/>
    <cellStyle name="Normal 3 4 12 4 2 11 2" xfId="26678"/>
    <cellStyle name="Normal 3 4 12 4 2 12" xfId="26679"/>
    <cellStyle name="Normal 3 4 12 4 2 12 2" xfId="26680"/>
    <cellStyle name="Normal 3 4 12 4 2 13" xfId="26681"/>
    <cellStyle name="Normal 3 4 12 4 2 13 2" xfId="26682"/>
    <cellStyle name="Normal 3 4 12 4 2 14" xfId="26683"/>
    <cellStyle name="Normal 3 4 12 4 2 14 2" xfId="26684"/>
    <cellStyle name="Normal 3 4 12 4 2 15" xfId="26685"/>
    <cellStyle name="Normal 3 4 12 4 2 2" xfId="26686"/>
    <cellStyle name="Normal 3 4 12 4 2 2 2" xfId="26687"/>
    <cellStyle name="Normal 3 4 12 4 2 3" xfId="26688"/>
    <cellStyle name="Normal 3 4 12 4 2 3 2" xfId="26689"/>
    <cellStyle name="Normal 3 4 12 4 2 4" xfId="26690"/>
    <cellStyle name="Normal 3 4 12 4 2 4 2" xfId="26691"/>
    <cellStyle name="Normal 3 4 12 4 2 5" xfId="26692"/>
    <cellStyle name="Normal 3 4 12 4 2 5 2" xfId="26693"/>
    <cellStyle name="Normal 3 4 12 4 2 6" xfId="26694"/>
    <cellStyle name="Normal 3 4 12 4 2 6 2" xfId="26695"/>
    <cellStyle name="Normal 3 4 12 4 2 7" xfId="26696"/>
    <cellStyle name="Normal 3 4 12 4 2 7 2" xfId="26697"/>
    <cellStyle name="Normal 3 4 12 4 2 8" xfId="26698"/>
    <cellStyle name="Normal 3 4 12 4 2 8 2" xfId="26699"/>
    <cellStyle name="Normal 3 4 12 4 2 9" xfId="26700"/>
    <cellStyle name="Normal 3 4 12 4 2 9 2" xfId="26701"/>
    <cellStyle name="Normal 3 4 12 4 3" xfId="26702"/>
    <cellStyle name="Normal 3 4 12 4 3 2" xfId="26703"/>
    <cellStyle name="Normal 3 4 12 4 4" xfId="26704"/>
    <cellStyle name="Normal 3 4 12 4 4 2" xfId="26705"/>
    <cellStyle name="Normal 3 4 12 4 5" xfId="26706"/>
    <cellStyle name="Normal 3 4 12 4 5 2" xfId="26707"/>
    <cellStyle name="Normal 3 4 12 4 6" xfId="26708"/>
    <cellStyle name="Normal 3 4 12 4 6 2" xfId="26709"/>
    <cellStyle name="Normal 3 4 12 4 7" xfId="26710"/>
    <cellStyle name="Normal 3 4 12 4 7 2" xfId="26711"/>
    <cellStyle name="Normal 3 4 12 4 8" xfId="26712"/>
    <cellStyle name="Normal 3 4 12 4 8 2" xfId="26713"/>
    <cellStyle name="Normal 3 4 12 4 9" xfId="26714"/>
    <cellStyle name="Normal 3 4 12 4 9 2" xfId="26715"/>
    <cellStyle name="Normal 3 4 12 5" xfId="26716"/>
    <cellStyle name="Normal 3 4 12 5 10" xfId="26717"/>
    <cellStyle name="Normal 3 4 12 5 10 2" xfId="26718"/>
    <cellStyle name="Normal 3 4 12 5 11" xfId="26719"/>
    <cellStyle name="Normal 3 4 12 5 11 2" xfId="26720"/>
    <cellStyle name="Normal 3 4 12 5 12" xfId="26721"/>
    <cellStyle name="Normal 3 4 12 5 12 2" xfId="26722"/>
    <cellStyle name="Normal 3 4 12 5 13" xfId="26723"/>
    <cellStyle name="Normal 3 4 12 5 13 2" xfId="26724"/>
    <cellStyle name="Normal 3 4 12 5 14" xfId="26725"/>
    <cellStyle name="Normal 3 4 12 5 14 2" xfId="26726"/>
    <cellStyle name="Normal 3 4 12 5 15" xfId="26727"/>
    <cellStyle name="Normal 3 4 12 5 2" xfId="26728"/>
    <cellStyle name="Normal 3 4 12 5 2 2" xfId="26729"/>
    <cellStyle name="Normal 3 4 12 5 3" xfId="26730"/>
    <cellStyle name="Normal 3 4 12 5 3 2" xfId="26731"/>
    <cellStyle name="Normal 3 4 12 5 4" xfId="26732"/>
    <cellStyle name="Normal 3 4 12 5 4 2" xfId="26733"/>
    <cellStyle name="Normal 3 4 12 5 5" xfId="26734"/>
    <cellStyle name="Normal 3 4 12 5 5 2" xfId="26735"/>
    <cellStyle name="Normal 3 4 12 5 6" xfId="26736"/>
    <cellStyle name="Normal 3 4 12 5 6 2" xfId="26737"/>
    <cellStyle name="Normal 3 4 12 5 7" xfId="26738"/>
    <cellStyle name="Normal 3 4 12 5 7 2" xfId="26739"/>
    <cellStyle name="Normal 3 4 12 5 8" xfId="26740"/>
    <cellStyle name="Normal 3 4 12 5 8 2" xfId="26741"/>
    <cellStyle name="Normal 3 4 12 5 9" xfId="26742"/>
    <cellStyle name="Normal 3 4 12 5 9 2" xfId="26743"/>
    <cellStyle name="Normal 3 4 12 6" xfId="26744"/>
    <cellStyle name="Normal 3 4 12 6 10" xfId="26745"/>
    <cellStyle name="Normal 3 4 12 6 10 2" xfId="26746"/>
    <cellStyle name="Normal 3 4 12 6 11" xfId="26747"/>
    <cellStyle name="Normal 3 4 12 6 11 2" xfId="26748"/>
    <cellStyle name="Normal 3 4 12 6 12" xfId="26749"/>
    <cellStyle name="Normal 3 4 12 6 12 2" xfId="26750"/>
    <cellStyle name="Normal 3 4 12 6 13" xfId="26751"/>
    <cellStyle name="Normal 3 4 12 6 13 2" xfId="26752"/>
    <cellStyle name="Normal 3 4 12 6 14" xfId="26753"/>
    <cellStyle name="Normal 3 4 12 6 14 2" xfId="26754"/>
    <cellStyle name="Normal 3 4 12 6 15" xfId="26755"/>
    <cellStyle name="Normal 3 4 12 6 2" xfId="26756"/>
    <cellStyle name="Normal 3 4 12 6 2 2" xfId="26757"/>
    <cellStyle name="Normal 3 4 12 6 3" xfId="26758"/>
    <cellStyle name="Normal 3 4 12 6 3 2" xfId="26759"/>
    <cellStyle name="Normal 3 4 12 6 4" xfId="26760"/>
    <cellStyle name="Normal 3 4 12 6 4 2" xfId="26761"/>
    <cellStyle name="Normal 3 4 12 6 5" xfId="26762"/>
    <cellStyle name="Normal 3 4 12 6 5 2" xfId="26763"/>
    <cellStyle name="Normal 3 4 12 6 6" xfId="26764"/>
    <cellStyle name="Normal 3 4 12 6 6 2" xfId="26765"/>
    <cellStyle name="Normal 3 4 12 6 7" xfId="26766"/>
    <cellStyle name="Normal 3 4 12 6 7 2" xfId="26767"/>
    <cellStyle name="Normal 3 4 12 6 8" xfId="26768"/>
    <cellStyle name="Normal 3 4 12 6 8 2" xfId="26769"/>
    <cellStyle name="Normal 3 4 12 6 9" xfId="26770"/>
    <cellStyle name="Normal 3 4 12 6 9 2" xfId="26771"/>
    <cellStyle name="Normal 3 4 12 7" xfId="26772"/>
    <cellStyle name="Normal 3 4 12 7 10" xfId="26773"/>
    <cellStyle name="Normal 3 4 12 7 10 2" xfId="26774"/>
    <cellStyle name="Normal 3 4 12 7 11" xfId="26775"/>
    <cellStyle name="Normal 3 4 12 7 11 2" xfId="26776"/>
    <cellStyle name="Normal 3 4 12 7 12" xfId="26777"/>
    <cellStyle name="Normal 3 4 12 7 12 2" xfId="26778"/>
    <cellStyle name="Normal 3 4 12 7 13" xfId="26779"/>
    <cellStyle name="Normal 3 4 12 7 13 2" xfId="26780"/>
    <cellStyle name="Normal 3 4 12 7 14" xfId="26781"/>
    <cellStyle name="Normal 3 4 12 7 14 2" xfId="26782"/>
    <cellStyle name="Normal 3 4 12 7 15" xfId="26783"/>
    <cellStyle name="Normal 3 4 12 7 2" xfId="26784"/>
    <cellStyle name="Normal 3 4 12 7 2 2" xfId="26785"/>
    <cellStyle name="Normal 3 4 12 7 3" xfId="26786"/>
    <cellStyle name="Normal 3 4 12 7 3 2" xfId="26787"/>
    <cellStyle name="Normal 3 4 12 7 4" xfId="26788"/>
    <cellStyle name="Normal 3 4 12 7 4 2" xfId="26789"/>
    <cellStyle name="Normal 3 4 12 7 5" xfId="26790"/>
    <cellStyle name="Normal 3 4 12 7 5 2" xfId="26791"/>
    <cellStyle name="Normal 3 4 12 7 6" xfId="26792"/>
    <cellStyle name="Normal 3 4 12 7 6 2" xfId="26793"/>
    <cellStyle name="Normal 3 4 12 7 7" xfId="26794"/>
    <cellStyle name="Normal 3 4 12 7 7 2" xfId="26795"/>
    <cellStyle name="Normal 3 4 12 7 8" xfId="26796"/>
    <cellStyle name="Normal 3 4 12 7 8 2" xfId="26797"/>
    <cellStyle name="Normal 3 4 12 7 9" xfId="26798"/>
    <cellStyle name="Normal 3 4 12 7 9 2" xfId="26799"/>
    <cellStyle name="Normal 3 4 12 8" xfId="26800"/>
    <cellStyle name="Normal 3 4 12 8 10" xfId="26801"/>
    <cellStyle name="Normal 3 4 12 8 10 2" xfId="26802"/>
    <cellStyle name="Normal 3 4 12 8 11" xfId="26803"/>
    <cellStyle name="Normal 3 4 12 8 11 2" xfId="26804"/>
    <cellStyle name="Normal 3 4 12 8 12" xfId="26805"/>
    <cellStyle name="Normal 3 4 12 8 12 2" xfId="26806"/>
    <cellStyle name="Normal 3 4 12 8 13" xfId="26807"/>
    <cellStyle name="Normal 3 4 12 8 13 2" xfId="26808"/>
    <cellStyle name="Normal 3 4 12 8 14" xfId="26809"/>
    <cellStyle name="Normal 3 4 12 8 14 2" xfId="26810"/>
    <cellStyle name="Normal 3 4 12 8 15" xfId="26811"/>
    <cellStyle name="Normal 3 4 12 8 2" xfId="26812"/>
    <cellStyle name="Normal 3 4 12 8 2 2" xfId="26813"/>
    <cellStyle name="Normal 3 4 12 8 3" xfId="26814"/>
    <cellStyle name="Normal 3 4 12 8 3 2" xfId="26815"/>
    <cellStyle name="Normal 3 4 12 8 4" xfId="26816"/>
    <cellStyle name="Normal 3 4 12 8 4 2" xfId="26817"/>
    <cellStyle name="Normal 3 4 12 8 5" xfId="26818"/>
    <cellStyle name="Normal 3 4 12 8 5 2" xfId="26819"/>
    <cellStyle name="Normal 3 4 12 8 6" xfId="26820"/>
    <cellStyle name="Normal 3 4 12 8 6 2" xfId="26821"/>
    <cellStyle name="Normal 3 4 12 8 7" xfId="26822"/>
    <cellStyle name="Normal 3 4 12 8 7 2" xfId="26823"/>
    <cellStyle name="Normal 3 4 12 8 8" xfId="26824"/>
    <cellStyle name="Normal 3 4 12 8 8 2" xfId="26825"/>
    <cellStyle name="Normal 3 4 12 8 9" xfId="26826"/>
    <cellStyle name="Normal 3 4 12 8 9 2" xfId="26827"/>
    <cellStyle name="Normal 3 4 12 9" xfId="26828"/>
    <cellStyle name="Normal 3 4 12 9 10" xfId="26829"/>
    <cellStyle name="Normal 3 4 12 9 10 2" xfId="26830"/>
    <cellStyle name="Normal 3 4 12 9 11" xfId="26831"/>
    <cellStyle name="Normal 3 4 12 9 11 2" xfId="26832"/>
    <cellStyle name="Normal 3 4 12 9 12" xfId="26833"/>
    <cellStyle name="Normal 3 4 12 9 12 2" xfId="26834"/>
    <cellStyle name="Normal 3 4 12 9 13" xfId="26835"/>
    <cellStyle name="Normal 3 4 12 9 13 2" xfId="26836"/>
    <cellStyle name="Normal 3 4 12 9 14" xfId="26837"/>
    <cellStyle name="Normal 3 4 12 9 14 2" xfId="26838"/>
    <cellStyle name="Normal 3 4 12 9 15" xfId="26839"/>
    <cellStyle name="Normal 3 4 12 9 2" xfId="26840"/>
    <cellStyle name="Normal 3 4 12 9 2 2" xfId="26841"/>
    <cellStyle name="Normal 3 4 12 9 3" xfId="26842"/>
    <cellStyle name="Normal 3 4 12 9 3 2" xfId="26843"/>
    <cellStyle name="Normal 3 4 12 9 4" xfId="26844"/>
    <cellStyle name="Normal 3 4 12 9 4 2" xfId="26845"/>
    <cellStyle name="Normal 3 4 12 9 5" xfId="26846"/>
    <cellStyle name="Normal 3 4 12 9 5 2" xfId="26847"/>
    <cellStyle name="Normal 3 4 12 9 6" xfId="26848"/>
    <cellStyle name="Normal 3 4 12 9 6 2" xfId="26849"/>
    <cellStyle name="Normal 3 4 12 9 7" xfId="26850"/>
    <cellStyle name="Normal 3 4 12 9 7 2" xfId="26851"/>
    <cellStyle name="Normal 3 4 12 9 8" xfId="26852"/>
    <cellStyle name="Normal 3 4 12 9 8 2" xfId="26853"/>
    <cellStyle name="Normal 3 4 12 9 9" xfId="26854"/>
    <cellStyle name="Normal 3 4 12 9 9 2" xfId="26855"/>
    <cellStyle name="Normal 3 4 13" xfId="26856"/>
    <cellStyle name="Normal 3 4 13 10" xfId="26857"/>
    <cellStyle name="Normal 3 4 13 10 2" xfId="26858"/>
    <cellStyle name="Normal 3 4 13 11" xfId="26859"/>
    <cellStyle name="Normal 3 4 13 11 2" xfId="26860"/>
    <cellStyle name="Normal 3 4 13 12" xfId="26861"/>
    <cellStyle name="Normal 3 4 13 12 2" xfId="26862"/>
    <cellStyle name="Normal 3 4 13 13" xfId="26863"/>
    <cellStyle name="Normal 3 4 13 13 2" xfId="26864"/>
    <cellStyle name="Normal 3 4 13 14" xfId="26865"/>
    <cellStyle name="Normal 3 4 13 14 2" xfId="26866"/>
    <cellStyle name="Normal 3 4 13 15" xfId="26867"/>
    <cellStyle name="Normal 3 4 13 15 2" xfId="26868"/>
    <cellStyle name="Normal 3 4 13 16" xfId="26869"/>
    <cellStyle name="Normal 3 4 13 2" xfId="26870"/>
    <cellStyle name="Normal 3 4 13 2 10" xfId="26871"/>
    <cellStyle name="Normal 3 4 13 2 10 2" xfId="26872"/>
    <cellStyle name="Normal 3 4 13 2 11" xfId="26873"/>
    <cellStyle name="Normal 3 4 13 2 11 2" xfId="26874"/>
    <cellStyle name="Normal 3 4 13 2 12" xfId="26875"/>
    <cellStyle name="Normal 3 4 13 2 12 2" xfId="26876"/>
    <cellStyle name="Normal 3 4 13 2 13" xfId="26877"/>
    <cellStyle name="Normal 3 4 13 2 13 2" xfId="26878"/>
    <cellStyle name="Normal 3 4 13 2 14" xfId="26879"/>
    <cellStyle name="Normal 3 4 13 2 14 2" xfId="26880"/>
    <cellStyle name="Normal 3 4 13 2 15" xfId="26881"/>
    <cellStyle name="Normal 3 4 13 2 2" xfId="26882"/>
    <cellStyle name="Normal 3 4 13 2 2 2" xfId="26883"/>
    <cellStyle name="Normal 3 4 13 2 3" xfId="26884"/>
    <cellStyle name="Normal 3 4 13 2 3 2" xfId="26885"/>
    <cellStyle name="Normal 3 4 13 2 4" xfId="26886"/>
    <cellStyle name="Normal 3 4 13 2 4 2" xfId="26887"/>
    <cellStyle name="Normal 3 4 13 2 5" xfId="26888"/>
    <cellStyle name="Normal 3 4 13 2 5 2" xfId="26889"/>
    <cellStyle name="Normal 3 4 13 2 6" xfId="26890"/>
    <cellStyle name="Normal 3 4 13 2 6 2" xfId="26891"/>
    <cellStyle name="Normal 3 4 13 2 7" xfId="26892"/>
    <cellStyle name="Normal 3 4 13 2 7 2" xfId="26893"/>
    <cellStyle name="Normal 3 4 13 2 8" xfId="26894"/>
    <cellStyle name="Normal 3 4 13 2 8 2" xfId="26895"/>
    <cellStyle name="Normal 3 4 13 2 9" xfId="26896"/>
    <cellStyle name="Normal 3 4 13 2 9 2" xfId="26897"/>
    <cellStyle name="Normal 3 4 13 3" xfId="26898"/>
    <cellStyle name="Normal 3 4 13 3 2" xfId="26899"/>
    <cellStyle name="Normal 3 4 13 4" xfId="26900"/>
    <cellStyle name="Normal 3 4 13 4 2" xfId="26901"/>
    <cellStyle name="Normal 3 4 13 5" xfId="26902"/>
    <cellStyle name="Normal 3 4 13 5 2" xfId="26903"/>
    <cellStyle name="Normal 3 4 13 6" xfId="26904"/>
    <cellStyle name="Normal 3 4 13 6 2" xfId="26905"/>
    <cellStyle name="Normal 3 4 13 7" xfId="26906"/>
    <cellStyle name="Normal 3 4 13 7 2" xfId="26907"/>
    <cellStyle name="Normal 3 4 13 8" xfId="26908"/>
    <cellStyle name="Normal 3 4 13 8 2" xfId="26909"/>
    <cellStyle name="Normal 3 4 13 9" xfId="26910"/>
    <cellStyle name="Normal 3 4 13 9 2" xfId="26911"/>
    <cellStyle name="Normal 3 4 14" xfId="26912"/>
    <cellStyle name="Normal 3 4 14 10" xfId="26913"/>
    <cellStyle name="Normal 3 4 14 10 2" xfId="26914"/>
    <cellStyle name="Normal 3 4 14 11" xfId="26915"/>
    <cellStyle name="Normal 3 4 14 11 2" xfId="26916"/>
    <cellStyle name="Normal 3 4 14 12" xfId="26917"/>
    <cellStyle name="Normal 3 4 14 12 2" xfId="26918"/>
    <cellStyle name="Normal 3 4 14 13" xfId="26919"/>
    <cellStyle name="Normal 3 4 14 13 2" xfId="26920"/>
    <cellStyle name="Normal 3 4 14 14" xfId="26921"/>
    <cellStyle name="Normal 3 4 14 14 2" xfId="26922"/>
    <cellStyle name="Normal 3 4 14 15" xfId="26923"/>
    <cellStyle name="Normal 3 4 14 15 2" xfId="26924"/>
    <cellStyle name="Normal 3 4 14 16" xfId="26925"/>
    <cellStyle name="Normal 3 4 14 2" xfId="26926"/>
    <cellStyle name="Normal 3 4 14 2 10" xfId="26927"/>
    <cellStyle name="Normal 3 4 14 2 10 2" xfId="26928"/>
    <cellStyle name="Normal 3 4 14 2 11" xfId="26929"/>
    <cellStyle name="Normal 3 4 14 2 11 2" xfId="26930"/>
    <cellStyle name="Normal 3 4 14 2 12" xfId="26931"/>
    <cellStyle name="Normal 3 4 14 2 12 2" xfId="26932"/>
    <cellStyle name="Normal 3 4 14 2 13" xfId="26933"/>
    <cellStyle name="Normal 3 4 14 2 13 2" xfId="26934"/>
    <cellStyle name="Normal 3 4 14 2 14" xfId="26935"/>
    <cellStyle name="Normal 3 4 14 2 14 2" xfId="26936"/>
    <cellStyle name="Normal 3 4 14 2 15" xfId="26937"/>
    <cellStyle name="Normal 3 4 14 2 2" xfId="26938"/>
    <cellStyle name="Normal 3 4 14 2 2 2" xfId="26939"/>
    <cellStyle name="Normal 3 4 14 2 3" xfId="26940"/>
    <cellStyle name="Normal 3 4 14 2 3 2" xfId="26941"/>
    <cellStyle name="Normal 3 4 14 2 4" xfId="26942"/>
    <cellStyle name="Normal 3 4 14 2 4 2" xfId="26943"/>
    <cellStyle name="Normal 3 4 14 2 5" xfId="26944"/>
    <cellStyle name="Normal 3 4 14 2 5 2" xfId="26945"/>
    <cellStyle name="Normal 3 4 14 2 6" xfId="26946"/>
    <cellStyle name="Normal 3 4 14 2 6 2" xfId="26947"/>
    <cellStyle name="Normal 3 4 14 2 7" xfId="26948"/>
    <cellStyle name="Normal 3 4 14 2 7 2" xfId="26949"/>
    <cellStyle name="Normal 3 4 14 2 8" xfId="26950"/>
    <cellStyle name="Normal 3 4 14 2 8 2" xfId="26951"/>
    <cellStyle name="Normal 3 4 14 2 9" xfId="26952"/>
    <cellStyle name="Normal 3 4 14 2 9 2" xfId="26953"/>
    <cellStyle name="Normal 3 4 14 3" xfId="26954"/>
    <cellStyle name="Normal 3 4 14 3 2" xfId="26955"/>
    <cellStyle name="Normal 3 4 14 4" xfId="26956"/>
    <cellStyle name="Normal 3 4 14 4 2" xfId="26957"/>
    <cellStyle name="Normal 3 4 14 5" xfId="26958"/>
    <cellStyle name="Normal 3 4 14 5 2" xfId="26959"/>
    <cellStyle name="Normal 3 4 14 6" xfId="26960"/>
    <cellStyle name="Normal 3 4 14 6 2" xfId="26961"/>
    <cellStyle name="Normal 3 4 14 7" xfId="26962"/>
    <cellStyle name="Normal 3 4 14 7 2" xfId="26963"/>
    <cellStyle name="Normal 3 4 14 8" xfId="26964"/>
    <cellStyle name="Normal 3 4 14 8 2" xfId="26965"/>
    <cellStyle name="Normal 3 4 14 9" xfId="26966"/>
    <cellStyle name="Normal 3 4 14 9 2" xfId="26967"/>
    <cellStyle name="Normal 3 4 15" xfId="26968"/>
    <cellStyle name="Normal 3 4 15 10" xfId="26969"/>
    <cellStyle name="Normal 3 4 15 10 2" xfId="26970"/>
    <cellStyle name="Normal 3 4 15 11" xfId="26971"/>
    <cellStyle name="Normal 3 4 15 11 2" xfId="26972"/>
    <cellStyle name="Normal 3 4 15 12" xfId="26973"/>
    <cellStyle name="Normal 3 4 15 12 2" xfId="26974"/>
    <cellStyle name="Normal 3 4 15 13" xfId="26975"/>
    <cellStyle name="Normal 3 4 15 13 2" xfId="26976"/>
    <cellStyle name="Normal 3 4 15 14" xfId="26977"/>
    <cellStyle name="Normal 3 4 15 14 2" xfId="26978"/>
    <cellStyle name="Normal 3 4 15 15" xfId="26979"/>
    <cellStyle name="Normal 3 4 15 15 2" xfId="26980"/>
    <cellStyle name="Normal 3 4 15 16" xfId="26981"/>
    <cellStyle name="Normal 3 4 15 2" xfId="26982"/>
    <cellStyle name="Normal 3 4 15 2 10" xfId="26983"/>
    <cellStyle name="Normal 3 4 15 2 10 2" xfId="26984"/>
    <cellStyle name="Normal 3 4 15 2 11" xfId="26985"/>
    <cellStyle name="Normal 3 4 15 2 11 2" xfId="26986"/>
    <cellStyle name="Normal 3 4 15 2 12" xfId="26987"/>
    <cellStyle name="Normal 3 4 15 2 12 2" xfId="26988"/>
    <cellStyle name="Normal 3 4 15 2 13" xfId="26989"/>
    <cellStyle name="Normal 3 4 15 2 13 2" xfId="26990"/>
    <cellStyle name="Normal 3 4 15 2 14" xfId="26991"/>
    <cellStyle name="Normal 3 4 15 2 14 2" xfId="26992"/>
    <cellStyle name="Normal 3 4 15 2 15" xfId="26993"/>
    <cellStyle name="Normal 3 4 15 2 2" xfId="26994"/>
    <cellStyle name="Normal 3 4 15 2 2 2" xfId="26995"/>
    <cellStyle name="Normal 3 4 15 2 3" xfId="26996"/>
    <cellStyle name="Normal 3 4 15 2 3 2" xfId="26997"/>
    <cellStyle name="Normal 3 4 15 2 4" xfId="26998"/>
    <cellStyle name="Normal 3 4 15 2 4 2" xfId="26999"/>
    <cellStyle name="Normal 3 4 15 2 5" xfId="27000"/>
    <cellStyle name="Normal 3 4 15 2 5 2" xfId="27001"/>
    <cellStyle name="Normal 3 4 15 2 6" xfId="27002"/>
    <cellStyle name="Normal 3 4 15 2 6 2" xfId="27003"/>
    <cellStyle name="Normal 3 4 15 2 7" xfId="27004"/>
    <cellStyle name="Normal 3 4 15 2 7 2" xfId="27005"/>
    <cellStyle name="Normal 3 4 15 2 8" xfId="27006"/>
    <cellStyle name="Normal 3 4 15 2 8 2" xfId="27007"/>
    <cellStyle name="Normal 3 4 15 2 9" xfId="27008"/>
    <cellStyle name="Normal 3 4 15 2 9 2" xfId="27009"/>
    <cellStyle name="Normal 3 4 15 3" xfId="27010"/>
    <cellStyle name="Normal 3 4 15 3 2" xfId="27011"/>
    <cellStyle name="Normal 3 4 15 4" xfId="27012"/>
    <cellStyle name="Normal 3 4 15 4 2" xfId="27013"/>
    <cellStyle name="Normal 3 4 15 5" xfId="27014"/>
    <cellStyle name="Normal 3 4 15 5 2" xfId="27015"/>
    <cellStyle name="Normal 3 4 15 6" xfId="27016"/>
    <cellStyle name="Normal 3 4 15 6 2" xfId="27017"/>
    <cellStyle name="Normal 3 4 15 7" xfId="27018"/>
    <cellStyle name="Normal 3 4 15 7 2" xfId="27019"/>
    <cellStyle name="Normal 3 4 15 8" xfId="27020"/>
    <cellStyle name="Normal 3 4 15 8 2" xfId="27021"/>
    <cellStyle name="Normal 3 4 15 9" xfId="27022"/>
    <cellStyle name="Normal 3 4 15 9 2" xfId="27023"/>
    <cellStyle name="Normal 3 4 16" xfId="27024"/>
    <cellStyle name="Normal 3 4 16 10" xfId="27025"/>
    <cellStyle name="Normal 3 4 16 10 2" xfId="27026"/>
    <cellStyle name="Normal 3 4 16 11" xfId="27027"/>
    <cellStyle name="Normal 3 4 16 11 2" xfId="27028"/>
    <cellStyle name="Normal 3 4 16 12" xfId="27029"/>
    <cellStyle name="Normal 3 4 16 12 2" xfId="27030"/>
    <cellStyle name="Normal 3 4 16 13" xfId="27031"/>
    <cellStyle name="Normal 3 4 16 13 2" xfId="27032"/>
    <cellStyle name="Normal 3 4 16 14" xfId="27033"/>
    <cellStyle name="Normal 3 4 16 14 2" xfId="27034"/>
    <cellStyle name="Normal 3 4 16 15" xfId="27035"/>
    <cellStyle name="Normal 3 4 16 2" xfId="27036"/>
    <cellStyle name="Normal 3 4 16 2 2" xfId="27037"/>
    <cellStyle name="Normal 3 4 16 3" xfId="27038"/>
    <cellStyle name="Normal 3 4 16 3 2" xfId="27039"/>
    <cellStyle name="Normal 3 4 16 4" xfId="27040"/>
    <cellStyle name="Normal 3 4 16 4 2" xfId="27041"/>
    <cellStyle name="Normal 3 4 16 5" xfId="27042"/>
    <cellStyle name="Normal 3 4 16 5 2" xfId="27043"/>
    <cellStyle name="Normal 3 4 16 6" xfId="27044"/>
    <cellStyle name="Normal 3 4 16 6 2" xfId="27045"/>
    <cellStyle name="Normal 3 4 16 7" xfId="27046"/>
    <cellStyle name="Normal 3 4 16 7 2" xfId="27047"/>
    <cellStyle name="Normal 3 4 16 8" xfId="27048"/>
    <cellStyle name="Normal 3 4 16 8 2" xfId="27049"/>
    <cellStyle name="Normal 3 4 16 9" xfId="27050"/>
    <cellStyle name="Normal 3 4 16 9 2" xfId="27051"/>
    <cellStyle name="Normal 3 4 17" xfId="27052"/>
    <cellStyle name="Normal 3 4 17 10" xfId="27053"/>
    <cellStyle name="Normal 3 4 17 10 2" xfId="27054"/>
    <cellStyle name="Normal 3 4 17 11" xfId="27055"/>
    <cellStyle name="Normal 3 4 17 11 2" xfId="27056"/>
    <cellStyle name="Normal 3 4 17 12" xfId="27057"/>
    <cellStyle name="Normal 3 4 17 12 2" xfId="27058"/>
    <cellStyle name="Normal 3 4 17 13" xfId="27059"/>
    <cellStyle name="Normal 3 4 17 13 2" xfId="27060"/>
    <cellStyle name="Normal 3 4 17 14" xfId="27061"/>
    <cellStyle name="Normal 3 4 17 14 2" xfId="27062"/>
    <cellStyle name="Normal 3 4 17 15" xfId="27063"/>
    <cellStyle name="Normal 3 4 17 2" xfId="27064"/>
    <cellStyle name="Normal 3 4 17 2 2" xfId="27065"/>
    <cellStyle name="Normal 3 4 17 3" xfId="27066"/>
    <cellStyle name="Normal 3 4 17 3 2" xfId="27067"/>
    <cellStyle name="Normal 3 4 17 4" xfId="27068"/>
    <cellStyle name="Normal 3 4 17 4 2" xfId="27069"/>
    <cellStyle name="Normal 3 4 17 5" xfId="27070"/>
    <cellStyle name="Normal 3 4 17 5 2" xfId="27071"/>
    <cellStyle name="Normal 3 4 17 6" xfId="27072"/>
    <cellStyle name="Normal 3 4 17 6 2" xfId="27073"/>
    <cellStyle name="Normal 3 4 17 7" xfId="27074"/>
    <cellStyle name="Normal 3 4 17 7 2" xfId="27075"/>
    <cellStyle name="Normal 3 4 17 8" xfId="27076"/>
    <cellStyle name="Normal 3 4 17 8 2" xfId="27077"/>
    <cellStyle name="Normal 3 4 17 9" xfId="27078"/>
    <cellStyle name="Normal 3 4 17 9 2" xfId="27079"/>
    <cellStyle name="Normal 3 4 18" xfId="27080"/>
    <cellStyle name="Normal 3 4 18 10" xfId="27081"/>
    <cellStyle name="Normal 3 4 18 10 2" xfId="27082"/>
    <cellStyle name="Normal 3 4 18 11" xfId="27083"/>
    <cellStyle name="Normal 3 4 18 11 2" xfId="27084"/>
    <cellStyle name="Normal 3 4 18 12" xfId="27085"/>
    <cellStyle name="Normal 3 4 18 12 2" xfId="27086"/>
    <cellStyle name="Normal 3 4 18 13" xfId="27087"/>
    <cellStyle name="Normal 3 4 18 13 2" xfId="27088"/>
    <cellStyle name="Normal 3 4 18 14" xfId="27089"/>
    <cellStyle name="Normal 3 4 18 14 2" xfId="27090"/>
    <cellStyle name="Normal 3 4 18 15" xfId="27091"/>
    <cellStyle name="Normal 3 4 18 2" xfId="27092"/>
    <cellStyle name="Normal 3 4 18 2 2" xfId="27093"/>
    <cellStyle name="Normal 3 4 18 3" xfId="27094"/>
    <cellStyle name="Normal 3 4 18 3 2" xfId="27095"/>
    <cellStyle name="Normal 3 4 18 4" xfId="27096"/>
    <cellStyle name="Normal 3 4 18 4 2" xfId="27097"/>
    <cellStyle name="Normal 3 4 18 5" xfId="27098"/>
    <cellStyle name="Normal 3 4 18 5 2" xfId="27099"/>
    <cellStyle name="Normal 3 4 18 6" xfId="27100"/>
    <cellStyle name="Normal 3 4 18 6 2" xfId="27101"/>
    <cellStyle name="Normal 3 4 18 7" xfId="27102"/>
    <cellStyle name="Normal 3 4 18 7 2" xfId="27103"/>
    <cellStyle name="Normal 3 4 18 8" xfId="27104"/>
    <cellStyle name="Normal 3 4 18 8 2" xfId="27105"/>
    <cellStyle name="Normal 3 4 18 9" xfId="27106"/>
    <cellStyle name="Normal 3 4 18 9 2" xfId="27107"/>
    <cellStyle name="Normal 3 4 19" xfId="27108"/>
    <cellStyle name="Normal 3 4 19 10" xfId="27109"/>
    <cellStyle name="Normal 3 4 19 10 2" xfId="27110"/>
    <cellStyle name="Normal 3 4 19 11" xfId="27111"/>
    <cellStyle name="Normal 3 4 19 11 2" xfId="27112"/>
    <cellStyle name="Normal 3 4 19 12" xfId="27113"/>
    <cellStyle name="Normal 3 4 19 12 2" xfId="27114"/>
    <cellStyle name="Normal 3 4 19 13" xfId="27115"/>
    <cellStyle name="Normal 3 4 19 13 2" xfId="27116"/>
    <cellStyle name="Normal 3 4 19 14" xfId="27117"/>
    <cellStyle name="Normal 3 4 19 14 2" xfId="27118"/>
    <cellStyle name="Normal 3 4 19 15" xfId="27119"/>
    <cellStyle name="Normal 3 4 19 2" xfId="27120"/>
    <cellStyle name="Normal 3 4 19 2 2" xfId="27121"/>
    <cellStyle name="Normal 3 4 19 3" xfId="27122"/>
    <cellStyle name="Normal 3 4 19 3 2" xfId="27123"/>
    <cellStyle name="Normal 3 4 19 4" xfId="27124"/>
    <cellStyle name="Normal 3 4 19 4 2" xfId="27125"/>
    <cellStyle name="Normal 3 4 19 5" xfId="27126"/>
    <cellStyle name="Normal 3 4 19 5 2" xfId="27127"/>
    <cellStyle name="Normal 3 4 19 6" xfId="27128"/>
    <cellStyle name="Normal 3 4 19 6 2" xfId="27129"/>
    <cellStyle name="Normal 3 4 19 7" xfId="27130"/>
    <cellStyle name="Normal 3 4 19 7 2" xfId="27131"/>
    <cellStyle name="Normal 3 4 19 8" xfId="27132"/>
    <cellStyle name="Normal 3 4 19 8 2" xfId="27133"/>
    <cellStyle name="Normal 3 4 19 9" xfId="27134"/>
    <cellStyle name="Normal 3 4 19 9 2" xfId="27135"/>
    <cellStyle name="Normal 3 4 2" xfId="27136"/>
    <cellStyle name="Normal 3 4 2 10" xfId="27137"/>
    <cellStyle name="Normal 3 4 2 10 10" xfId="27138"/>
    <cellStyle name="Normal 3 4 2 10 10 2" xfId="27139"/>
    <cellStyle name="Normal 3 4 2 10 11" xfId="27140"/>
    <cellStyle name="Normal 3 4 2 10 11 2" xfId="27141"/>
    <cellStyle name="Normal 3 4 2 10 12" xfId="27142"/>
    <cellStyle name="Normal 3 4 2 10 12 2" xfId="27143"/>
    <cellStyle name="Normal 3 4 2 10 13" xfId="27144"/>
    <cellStyle name="Normal 3 4 2 10 13 2" xfId="27145"/>
    <cellStyle name="Normal 3 4 2 10 14" xfId="27146"/>
    <cellStyle name="Normal 3 4 2 10 14 2" xfId="27147"/>
    <cellStyle name="Normal 3 4 2 10 15" xfId="27148"/>
    <cellStyle name="Normal 3 4 2 10 2" xfId="27149"/>
    <cellStyle name="Normal 3 4 2 10 2 2" xfId="27150"/>
    <cellStyle name="Normal 3 4 2 10 3" xfId="27151"/>
    <cellStyle name="Normal 3 4 2 10 3 2" xfId="27152"/>
    <cellStyle name="Normal 3 4 2 10 4" xfId="27153"/>
    <cellStyle name="Normal 3 4 2 10 4 2" xfId="27154"/>
    <cellStyle name="Normal 3 4 2 10 5" xfId="27155"/>
    <cellStyle name="Normal 3 4 2 10 5 2" xfId="27156"/>
    <cellStyle name="Normal 3 4 2 10 6" xfId="27157"/>
    <cellStyle name="Normal 3 4 2 10 6 2" xfId="27158"/>
    <cellStyle name="Normal 3 4 2 10 7" xfId="27159"/>
    <cellStyle name="Normal 3 4 2 10 7 2" xfId="27160"/>
    <cellStyle name="Normal 3 4 2 10 8" xfId="27161"/>
    <cellStyle name="Normal 3 4 2 10 8 2" xfId="27162"/>
    <cellStyle name="Normal 3 4 2 10 9" xfId="27163"/>
    <cellStyle name="Normal 3 4 2 10 9 2" xfId="27164"/>
    <cellStyle name="Normal 3 4 2 11" xfId="27165"/>
    <cellStyle name="Normal 3 4 2 11 10" xfId="27166"/>
    <cellStyle name="Normal 3 4 2 11 10 2" xfId="27167"/>
    <cellStyle name="Normal 3 4 2 11 11" xfId="27168"/>
    <cellStyle name="Normal 3 4 2 11 11 2" xfId="27169"/>
    <cellStyle name="Normal 3 4 2 11 12" xfId="27170"/>
    <cellStyle name="Normal 3 4 2 11 12 2" xfId="27171"/>
    <cellStyle name="Normal 3 4 2 11 13" xfId="27172"/>
    <cellStyle name="Normal 3 4 2 11 13 2" xfId="27173"/>
    <cellStyle name="Normal 3 4 2 11 14" xfId="27174"/>
    <cellStyle name="Normal 3 4 2 11 14 2" xfId="27175"/>
    <cellStyle name="Normal 3 4 2 11 15" xfId="27176"/>
    <cellStyle name="Normal 3 4 2 11 2" xfId="27177"/>
    <cellStyle name="Normal 3 4 2 11 2 2" xfId="27178"/>
    <cellStyle name="Normal 3 4 2 11 3" xfId="27179"/>
    <cellStyle name="Normal 3 4 2 11 3 2" xfId="27180"/>
    <cellStyle name="Normal 3 4 2 11 4" xfId="27181"/>
    <cellStyle name="Normal 3 4 2 11 4 2" xfId="27182"/>
    <cellStyle name="Normal 3 4 2 11 5" xfId="27183"/>
    <cellStyle name="Normal 3 4 2 11 5 2" xfId="27184"/>
    <cellStyle name="Normal 3 4 2 11 6" xfId="27185"/>
    <cellStyle name="Normal 3 4 2 11 6 2" xfId="27186"/>
    <cellStyle name="Normal 3 4 2 11 7" xfId="27187"/>
    <cellStyle name="Normal 3 4 2 11 7 2" xfId="27188"/>
    <cellStyle name="Normal 3 4 2 11 8" xfId="27189"/>
    <cellStyle name="Normal 3 4 2 11 8 2" xfId="27190"/>
    <cellStyle name="Normal 3 4 2 11 9" xfId="27191"/>
    <cellStyle name="Normal 3 4 2 11 9 2" xfId="27192"/>
    <cellStyle name="Normal 3 4 2 12" xfId="27193"/>
    <cellStyle name="Normal 3 4 2 12 10" xfId="27194"/>
    <cellStyle name="Normal 3 4 2 12 10 2" xfId="27195"/>
    <cellStyle name="Normal 3 4 2 12 11" xfId="27196"/>
    <cellStyle name="Normal 3 4 2 12 11 2" xfId="27197"/>
    <cellStyle name="Normal 3 4 2 12 12" xfId="27198"/>
    <cellStyle name="Normal 3 4 2 12 12 2" xfId="27199"/>
    <cellStyle name="Normal 3 4 2 12 13" xfId="27200"/>
    <cellStyle name="Normal 3 4 2 12 13 2" xfId="27201"/>
    <cellStyle name="Normal 3 4 2 12 14" xfId="27202"/>
    <cellStyle name="Normal 3 4 2 12 14 2" xfId="27203"/>
    <cellStyle name="Normal 3 4 2 12 15" xfId="27204"/>
    <cellStyle name="Normal 3 4 2 12 2" xfId="27205"/>
    <cellStyle name="Normal 3 4 2 12 2 2" xfId="27206"/>
    <cellStyle name="Normal 3 4 2 12 3" xfId="27207"/>
    <cellStyle name="Normal 3 4 2 12 3 2" xfId="27208"/>
    <cellStyle name="Normal 3 4 2 12 4" xfId="27209"/>
    <cellStyle name="Normal 3 4 2 12 4 2" xfId="27210"/>
    <cellStyle name="Normal 3 4 2 12 5" xfId="27211"/>
    <cellStyle name="Normal 3 4 2 12 5 2" xfId="27212"/>
    <cellStyle name="Normal 3 4 2 12 6" xfId="27213"/>
    <cellStyle name="Normal 3 4 2 12 6 2" xfId="27214"/>
    <cellStyle name="Normal 3 4 2 12 7" xfId="27215"/>
    <cellStyle name="Normal 3 4 2 12 7 2" xfId="27216"/>
    <cellStyle name="Normal 3 4 2 12 8" xfId="27217"/>
    <cellStyle name="Normal 3 4 2 12 8 2" xfId="27218"/>
    <cellStyle name="Normal 3 4 2 12 9" xfId="27219"/>
    <cellStyle name="Normal 3 4 2 12 9 2" xfId="27220"/>
    <cellStyle name="Normal 3 4 2 13" xfId="27221"/>
    <cellStyle name="Normal 3 4 2 13 10" xfId="27222"/>
    <cellStyle name="Normal 3 4 2 13 10 2" xfId="27223"/>
    <cellStyle name="Normal 3 4 2 13 11" xfId="27224"/>
    <cellStyle name="Normal 3 4 2 13 11 2" xfId="27225"/>
    <cellStyle name="Normal 3 4 2 13 12" xfId="27226"/>
    <cellStyle name="Normal 3 4 2 13 12 2" xfId="27227"/>
    <cellStyle name="Normal 3 4 2 13 13" xfId="27228"/>
    <cellStyle name="Normal 3 4 2 13 13 2" xfId="27229"/>
    <cellStyle name="Normal 3 4 2 13 14" xfId="27230"/>
    <cellStyle name="Normal 3 4 2 13 14 2" xfId="27231"/>
    <cellStyle name="Normal 3 4 2 13 15" xfId="27232"/>
    <cellStyle name="Normal 3 4 2 13 2" xfId="27233"/>
    <cellStyle name="Normal 3 4 2 13 2 2" xfId="27234"/>
    <cellStyle name="Normal 3 4 2 13 3" xfId="27235"/>
    <cellStyle name="Normal 3 4 2 13 3 2" xfId="27236"/>
    <cellStyle name="Normal 3 4 2 13 4" xfId="27237"/>
    <cellStyle name="Normal 3 4 2 13 4 2" xfId="27238"/>
    <cellStyle name="Normal 3 4 2 13 5" xfId="27239"/>
    <cellStyle name="Normal 3 4 2 13 5 2" xfId="27240"/>
    <cellStyle name="Normal 3 4 2 13 6" xfId="27241"/>
    <cellStyle name="Normal 3 4 2 13 6 2" xfId="27242"/>
    <cellStyle name="Normal 3 4 2 13 7" xfId="27243"/>
    <cellStyle name="Normal 3 4 2 13 7 2" xfId="27244"/>
    <cellStyle name="Normal 3 4 2 13 8" xfId="27245"/>
    <cellStyle name="Normal 3 4 2 13 8 2" xfId="27246"/>
    <cellStyle name="Normal 3 4 2 13 9" xfId="27247"/>
    <cellStyle name="Normal 3 4 2 13 9 2" xfId="27248"/>
    <cellStyle name="Normal 3 4 2 14" xfId="27249"/>
    <cellStyle name="Normal 3 4 2 14 10" xfId="27250"/>
    <cellStyle name="Normal 3 4 2 14 10 2" xfId="27251"/>
    <cellStyle name="Normal 3 4 2 14 11" xfId="27252"/>
    <cellStyle name="Normal 3 4 2 14 11 2" xfId="27253"/>
    <cellStyle name="Normal 3 4 2 14 12" xfId="27254"/>
    <cellStyle name="Normal 3 4 2 14 12 2" xfId="27255"/>
    <cellStyle name="Normal 3 4 2 14 13" xfId="27256"/>
    <cellStyle name="Normal 3 4 2 14 13 2" xfId="27257"/>
    <cellStyle name="Normal 3 4 2 14 14" xfId="27258"/>
    <cellStyle name="Normal 3 4 2 14 14 2" xfId="27259"/>
    <cellStyle name="Normal 3 4 2 14 15" xfId="27260"/>
    <cellStyle name="Normal 3 4 2 14 2" xfId="27261"/>
    <cellStyle name="Normal 3 4 2 14 2 2" xfId="27262"/>
    <cellStyle name="Normal 3 4 2 14 3" xfId="27263"/>
    <cellStyle name="Normal 3 4 2 14 3 2" xfId="27264"/>
    <cellStyle name="Normal 3 4 2 14 4" xfId="27265"/>
    <cellStyle name="Normal 3 4 2 14 4 2" xfId="27266"/>
    <cellStyle name="Normal 3 4 2 14 5" xfId="27267"/>
    <cellStyle name="Normal 3 4 2 14 5 2" xfId="27268"/>
    <cellStyle name="Normal 3 4 2 14 6" xfId="27269"/>
    <cellStyle name="Normal 3 4 2 14 6 2" xfId="27270"/>
    <cellStyle name="Normal 3 4 2 14 7" xfId="27271"/>
    <cellStyle name="Normal 3 4 2 14 7 2" xfId="27272"/>
    <cellStyle name="Normal 3 4 2 14 8" xfId="27273"/>
    <cellStyle name="Normal 3 4 2 14 8 2" xfId="27274"/>
    <cellStyle name="Normal 3 4 2 14 9" xfId="27275"/>
    <cellStyle name="Normal 3 4 2 14 9 2" xfId="27276"/>
    <cellStyle name="Normal 3 4 2 15" xfId="27277"/>
    <cellStyle name="Normal 3 4 2 16" xfId="27278"/>
    <cellStyle name="Normal 3 4 2 17" xfId="27279"/>
    <cellStyle name="Normal 3 4 2 17 10" xfId="27280"/>
    <cellStyle name="Normal 3 4 2 17 10 2" xfId="27281"/>
    <cellStyle name="Normal 3 4 2 17 11" xfId="27282"/>
    <cellStyle name="Normal 3 4 2 17 11 2" xfId="27283"/>
    <cellStyle name="Normal 3 4 2 17 12" xfId="27284"/>
    <cellStyle name="Normal 3 4 2 17 12 2" xfId="27285"/>
    <cellStyle name="Normal 3 4 2 17 13" xfId="27286"/>
    <cellStyle name="Normal 3 4 2 17 13 2" xfId="27287"/>
    <cellStyle name="Normal 3 4 2 17 14" xfId="27288"/>
    <cellStyle name="Normal 3 4 2 17 14 2" xfId="27289"/>
    <cellStyle name="Normal 3 4 2 17 15" xfId="27290"/>
    <cellStyle name="Normal 3 4 2 17 2" xfId="27291"/>
    <cellStyle name="Normal 3 4 2 17 2 2" xfId="27292"/>
    <cellStyle name="Normal 3 4 2 17 3" xfId="27293"/>
    <cellStyle name="Normal 3 4 2 17 3 2" xfId="27294"/>
    <cellStyle name="Normal 3 4 2 17 4" xfId="27295"/>
    <cellStyle name="Normal 3 4 2 17 4 2" xfId="27296"/>
    <cellStyle name="Normal 3 4 2 17 5" xfId="27297"/>
    <cellStyle name="Normal 3 4 2 17 5 2" xfId="27298"/>
    <cellStyle name="Normal 3 4 2 17 6" xfId="27299"/>
    <cellStyle name="Normal 3 4 2 17 6 2" xfId="27300"/>
    <cellStyle name="Normal 3 4 2 17 7" xfId="27301"/>
    <cellStyle name="Normal 3 4 2 17 7 2" xfId="27302"/>
    <cellStyle name="Normal 3 4 2 17 8" xfId="27303"/>
    <cellStyle name="Normal 3 4 2 17 8 2" xfId="27304"/>
    <cellStyle name="Normal 3 4 2 17 9" xfId="27305"/>
    <cellStyle name="Normal 3 4 2 17 9 2" xfId="27306"/>
    <cellStyle name="Normal 3 4 2 18" xfId="27307"/>
    <cellStyle name="Normal 3 4 2 18 10" xfId="27308"/>
    <cellStyle name="Normal 3 4 2 18 10 2" xfId="27309"/>
    <cellStyle name="Normal 3 4 2 18 11" xfId="27310"/>
    <cellStyle name="Normal 3 4 2 18 11 2" xfId="27311"/>
    <cellStyle name="Normal 3 4 2 18 12" xfId="27312"/>
    <cellStyle name="Normal 3 4 2 18 12 2" xfId="27313"/>
    <cellStyle name="Normal 3 4 2 18 13" xfId="27314"/>
    <cellStyle name="Normal 3 4 2 18 13 2" xfId="27315"/>
    <cellStyle name="Normal 3 4 2 18 14" xfId="27316"/>
    <cellStyle name="Normal 3 4 2 18 14 2" xfId="27317"/>
    <cellStyle name="Normal 3 4 2 18 15" xfId="27318"/>
    <cellStyle name="Normal 3 4 2 18 2" xfId="27319"/>
    <cellStyle name="Normal 3 4 2 18 2 2" xfId="27320"/>
    <cellStyle name="Normal 3 4 2 18 3" xfId="27321"/>
    <cellStyle name="Normal 3 4 2 18 3 2" xfId="27322"/>
    <cellStyle name="Normal 3 4 2 18 4" xfId="27323"/>
    <cellStyle name="Normal 3 4 2 18 4 2" xfId="27324"/>
    <cellStyle name="Normal 3 4 2 18 5" xfId="27325"/>
    <cellStyle name="Normal 3 4 2 18 5 2" xfId="27326"/>
    <cellStyle name="Normal 3 4 2 18 6" xfId="27327"/>
    <cellStyle name="Normal 3 4 2 18 6 2" xfId="27328"/>
    <cellStyle name="Normal 3 4 2 18 7" xfId="27329"/>
    <cellStyle name="Normal 3 4 2 18 7 2" xfId="27330"/>
    <cellStyle name="Normal 3 4 2 18 8" xfId="27331"/>
    <cellStyle name="Normal 3 4 2 18 8 2" xfId="27332"/>
    <cellStyle name="Normal 3 4 2 18 9" xfId="27333"/>
    <cellStyle name="Normal 3 4 2 18 9 2" xfId="27334"/>
    <cellStyle name="Normal 3 4 2 2" xfId="27335"/>
    <cellStyle name="Normal 3 4 2 2 10" xfId="27336"/>
    <cellStyle name="Normal 3 4 2 2 10 2" xfId="27337"/>
    <cellStyle name="Normal 3 4 2 2 11" xfId="27338"/>
    <cellStyle name="Normal 3 4 2 2 11 2" xfId="27339"/>
    <cellStyle name="Normal 3 4 2 2 12" xfId="27340"/>
    <cellStyle name="Normal 3 4 2 2 12 2" xfId="27341"/>
    <cellStyle name="Normal 3 4 2 2 13" xfId="27342"/>
    <cellStyle name="Normal 3 4 2 2 13 2" xfId="27343"/>
    <cellStyle name="Normal 3 4 2 2 14" xfId="27344"/>
    <cellStyle name="Normal 3 4 2 2 14 2" xfId="27345"/>
    <cellStyle name="Normal 3 4 2 2 15" xfId="27346"/>
    <cellStyle name="Normal 3 4 2 2 15 2" xfId="27347"/>
    <cellStyle name="Normal 3 4 2 2 16" xfId="27348"/>
    <cellStyle name="Normal 3 4 2 2 16 2" xfId="27349"/>
    <cellStyle name="Normal 3 4 2 2 17" xfId="27350"/>
    <cellStyle name="Normal 3 4 2 2 17 2" xfId="27351"/>
    <cellStyle name="Normal 3 4 2 2 18" xfId="27352"/>
    <cellStyle name="Normal 3 4 2 2 2" xfId="27353"/>
    <cellStyle name="Normal 3 4 2 2 3" xfId="27354"/>
    <cellStyle name="Normal 3 4 2 2 4" xfId="27355"/>
    <cellStyle name="Normal 3 4 2 2 5" xfId="27356"/>
    <cellStyle name="Normal 3 4 2 2 5 2" xfId="27357"/>
    <cellStyle name="Normal 3 4 2 2 6" xfId="27358"/>
    <cellStyle name="Normal 3 4 2 2 6 2" xfId="27359"/>
    <cellStyle name="Normal 3 4 2 2 7" xfId="27360"/>
    <cellStyle name="Normal 3 4 2 2 7 2" xfId="27361"/>
    <cellStyle name="Normal 3 4 2 2 8" xfId="27362"/>
    <cellStyle name="Normal 3 4 2 2 8 2" xfId="27363"/>
    <cellStyle name="Normal 3 4 2 2 9" xfId="27364"/>
    <cellStyle name="Normal 3 4 2 2 9 2" xfId="27365"/>
    <cellStyle name="Normal 3 4 2 3" xfId="27366"/>
    <cellStyle name="Normal 3 4 2 4" xfId="27367"/>
    <cellStyle name="Normal 3 4 2 5" xfId="27368"/>
    <cellStyle name="Normal 3 4 2 6" xfId="27369"/>
    <cellStyle name="Normal 3 4 2 6 10" xfId="27370"/>
    <cellStyle name="Normal 3 4 2 6 10 2" xfId="27371"/>
    <cellStyle name="Normal 3 4 2 6 11" xfId="27372"/>
    <cellStyle name="Normal 3 4 2 6 11 2" xfId="27373"/>
    <cellStyle name="Normal 3 4 2 6 12" xfId="27374"/>
    <cellStyle name="Normal 3 4 2 6 12 2" xfId="27375"/>
    <cellStyle name="Normal 3 4 2 6 13" xfId="27376"/>
    <cellStyle name="Normal 3 4 2 6 13 2" xfId="27377"/>
    <cellStyle name="Normal 3 4 2 6 14" xfId="27378"/>
    <cellStyle name="Normal 3 4 2 6 14 2" xfId="27379"/>
    <cellStyle name="Normal 3 4 2 6 15" xfId="27380"/>
    <cellStyle name="Normal 3 4 2 6 15 2" xfId="27381"/>
    <cellStyle name="Normal 3 4 2 6 16" xfId="27382"/>
    <cellStyle name="Normal 3 4 2 6 2" xfId="27383"/>
    <cellStyle name="Normal 3 4 2 6 2 10" xfId="27384"/>
    <cellStyle name="Normal 3 4 2 6 2 10 2" xfId="27385"/>
    <cellStyle name="Normal 3 4 2 6 2 11" xfId="27386"/>
    <cellStyle name="Normal 3 4 2 6 2 11 2" xfId="27387"/>
    <cellStyle name="Normal 3 4 2 6 2 12" xfId="27388"/>
    <cellStyle name="Normal 3 4 2 6 2 12 2" xfId="27389"/>
    <cellStyle name="Normal 3 4 2 6 2 13" xfId="27390"/>
    <cellStyle name="Normal 3 4 2 6 2 13 2" xfId="27391"/>
    <cellStyle name="Normal 3 4 2 6 2 14" xfId="27392"/>
    <cellStyle name="Normal 3 4 2 6 2 14 2" xfId="27393"/>
    <cellStyle name="Normal 3 4 2 6 2 15" xfId="27394"/>
    <cellStyle name="Normal 3 4 2 6 2 2" xfId="27395"/>
    <cellStyle name="Normal 3 4 2 6 2 2 2" xfId="27396"/>
    <cellStyle name="Normal 3 4 2 6 2 3" xfId="27397"/>
    <cellStyle name="Normal 3 4 2 6 2 3 2" xfId="27398"/>
    <cellStyle name="Normal 3 4 2 6 2 4" xfId="27399"/>
    <cellStyle name="Normal 3 4 2 6 2 4 2" xfId="27400"/>
    <cellStyle name="Normal 3 4 2 6 2 5" xfId="27401"/>
    <cellStyle name="Normal 3 4 2 6 2 5 2" xfId="27402"/>
    <cellStyle name="Normal 3 4 2 6 2 6" xfId="27403"/>
    <cellStyle name="Normal 3 4 2 6 2 6 2" xfId="27404"/>
    <cellStyle name="Normal 3 4 2 6 2 7" xfId="27405"/>
    <cellStyle name="Normal 3 4 2 6 2 7 2" xfId="27406"/>
    <cellStyle name="Normal 3 4 2 6 2 8" xfId="27407"/>
    <cellStyle name="Normal 3 4 2 6 2 8 2" xfId="27408"/>
    <cellStyle name="Normal 3 4 2 6 2 9" xfId="27409"/>
    <cellStyle name="Normal 3 4 2 6 2 9 2" xfId="27410"/>
    <cellStyle name="Normal 3 4 2 6 3" xfId="27411"/>
    <cellStyle name="Normal 3 4 2 6 3 2" xfId="27412"/>
    <cellStyle name="Normal 3 4 2 6 4" xfId="27413"/>
    <cellStyle name="Normal 3 4 2 6 4 2" xfId="27414"/>
    <cellStyle name="Normal 3 4 2 6 5" xfId="27415"/>
    <cellStyle name="Normal 3 4 2 6 5 2" xfId="27416"/>
    <cellStyle name="Normal 3 4 2 6 6" xfId="27417"/>
    <cellStyle name="Normal 3 4 2 6 6 2" xfId="27418"/>
    <cellStyle name="Normal 3 4 2 6 7" xfId="27419"/>
    <cellStyle name="Normal 3 4 2 6 7 2" xfId="27420"/>
    <cellStyle name="Normal 3 4 2 6 8" xfId="27421"/>
    <cellStyle name="Normal 3 4 2 6 8 2" xfId="27422"/>
    <cellStyle name="Normal 3 4 2 6 9" xfId="27423"/>
    <cellStyle name="Normal 3 4 2 6 9 2" xfId="27424"/>
    <cellStyle name="Normal 3 4 2 7" xfId="27425"/>
    <cellStyle name="Normal 3 4 2 7 10" xfId="27426"/>
    <cellStyle name="Normal 3 4 2 7 10 2" xfId="27427"/>
    <cellStyle name="Normal 3 4 2 7 11" xfId="27428"/>
    <cellStyle name="Normal 3 4 2 7 11 2" xfId="27429"/>
    <cellStyle name="Normal 3 4 2 7 12" xfId="27430"/>
    <cellStyle name="Normal 3 4 2 7 12 2" xfId="27431"/>
    <cellStyle name="Normal 3 4 2 7 13" xfId="27432"/>
    <cellStyle name="Normal 3 4 2 7 13 2" xfId="27433"/>
    <cellStyle name="Normal 3 4 2 7 14" xfId="27434"/>
    <cellStyle name="Normal 3 4 2 7 14 2" xfId="27435"/>
    <cellStyle name="Normal 3 4 2 7 15" xfId="27436"/>
    <cellStyle name="Normal 3 4 2 7 15 2" xfId="27437"/>
    <cellStyle name="Normal 3 4 2 7 16" xfId="27438"/>
    <cellStyle name="Normal 3 4 2 7 2" xfId="27439"/>
    <cellStyle name="Normal 3 4 2 7 2 10" xfId="27440"/>
    <cellStyle name="Normal 3 4 2 7 2 10 2" xfId="27441"/>
    <cellStyle name="Normal 3 4 2 7 2 11" xfId="27442"/>
    <cellStyle name="Normal 3 4 2 7 2 11 2" xfId="27443"/>
    <cellStyle name="Normal 3 4 2 7 2 12" xfId="27444"/>
    <cellStyle name="Normal 3 4 2 7 2 12 2" xfId="27445"/>
    <cellStyle name="Normal 3 4 2 7 2 13" xfId="27446"/>
    <cellStyle name="Normal 3 4 2 7 2 13 2" xfId="27447"/>
    <cellStyle name="Normal 3 4 2 7 2 14" xfId="27448"/>
    <cellStyle name="Normal 3 4 2 7 2 14 2" xfId="27449"/>
    <cellStyle name="Normal 3 4 2 7 2 15" xfId="27450"/>
    <cellStyle name="Normal 3 4 2 7 2 2" xfId="27451"/>
    <cellStyle name="Normal 3 4 2 7 2 2 2" xfId="27452"/>
    <cellStyle name="Normal 3 4 2 7 2 3" xfId="27453"/>
    <cellStyle name="Normal 3 4 2 7 2 3 2" xfId="27454"/>
    <cellStyle name="Normal 3 4 2 7 2 4" xfId="27455"/>
    <cellStyle name="Normal 3 4 2 7 2 4 2" xfId="27456"/>
    <cellStyle name="Normal 3 4 2 7 2 5" xfId="27457"/>
    <cellStyle name="Normal 3 4 2 7 2 5 2" xfId="27458"/>
    <cellStyle name="Normal 3 4 2 7 2 6" xfId="27459"/>
    <cellStyle name="Normal 3 4 2 7 2 6 2" xfId="27460"/>
    <cellStyle name="Normal 3 4 2 7 2 7" xfId="27461"/>
    <cellStyle name="Normal 3 4 2 7 2 7 2" xfId="27462"/>
    <cellStyle name="Normal 3 4 2 7 2 8" xfId="27463"/>
    <cellStyle name="Normal 3 4 2 7 2 8 2" xfId="27464"/>
    <cellStyle name="Normal 3 4 2 7 2 9" xfId="27465"/>
    <cellStyle name="Normal 3 4 2 7 2 9 2" xfId="27466"/>
    <cellStyle name="Normal 3 4 2 7 3" xfId="27467"/>
    <cellStyle name="Normal 3 4 2 7 3 2" xfId="27468"/>
    <cellStyle name="Normal 3 4 2 7 4" xfId="27469"/>
    <cellStyle name="Normal 3 4 2 7 4 2" xfId="27470"/>
    <cellStyle name="Normal 3 4 2 7 5" xfId="27471"/>
    <cellStyle name="Normal 3 4 2 7 5 2" xfId="27472"/>
    <cellStyle name="Normal 3 4 2 7 6" xfId="27473"/>
    <cellStyle name="Normal 3 4 2 7 6 2" xfId="27474"/>
    <cellStyle name="Normal 3 4 2 7 7" xfId="27475"/>
    <cellStyle name="Normal 3 4 2 7 7 2" xfId="27476"/>
    <cellStyle name="Normal 3 4 2 7 8" xfId="27477"/>
    <cellStyle name="Normal 3 4 2 7 8 2" xfId="27478"/>
    <cellStyle name="Normal 3 4 2 7 9" xfId="27479"/>
    <cellStyle name="Normal 3 4 2 7 9 2" xfId="27480"/>
    <cellStyle name="Normal 3 4 2 8" xfId="27481"/>
    <cellStyle name="Normal 3 4 2 8 10" xfId="27482"/>
    <cellStyle name="Normal 3 4 2 8 10 2" xfId="27483"/>
    <cellStyle name="Normal 3 4 2 8 11" xfId="27484"/>
    <cellStyle name="Normal 3 4 2 8 11 2" xfId="27485"/>
    <cellStyle name="Normal 3 4 2 8 12" xfId="27486"/>
    <cellStyle name="Normal 3 4 2 8 12 2" xfId="27487"/>
    <cellStyle name="Normal 3 4 2 8 13" xfId="27488"/>
    <cellStyle name="Normal 3 4 2 8 13 2" xfId="27489"/>
    <cellStyle name="Normal 3 4 2 8 14" xfId="27490"/>
    <cellStyle name="Normal 3 4 2 8 14 2" xfId="27491"/>
    <cellStyle name="Normal 3 4 2 8 15" xfId="27492"/>
    <cellStyle name="Normal 3 4 2 8 15 2" xfId="27493"/>
    <cellStyle name="Normal 3 4 2 8 16" xfId="27494"/>
    <cellStyle name="Normal 3 4 2 8 2" xfId="27495"/>
    <cellStyle name="Normal 3 4 2 8 2 10" xfId="27496"/>
    <cellStyle name="Normal 3 4 2 8 2 10 2" xfId="27497"/>
    <cellStyle name="Normal 3 4 2 8 2 11" xfId="27498"/>
    <cellStyle name="Normal 3 4 2 8 2 11 2" xfId="27499"/>
    <cellStyle name="Normal 3 4 2 8 2 12" xfId="27500"/>
    <cellStyle name="Normal 3 4 2 8 2 12 2" xfId="27501"/>
    <cellStyle name="Normal 3 4 2 8 2 13" xfId="27502"/>
    <cellStyle name="Normal 3 4 2 8 2 13 2" xfId="27503"/>
    <cellStyle name="Normal 3 4 2 8 2 14" xfId="27504"/>
    <cellStyle name="Normal 3 4 2 8 2 14 2" xfId="27505"/>
    <cellStyle name="Normal 3 4 2 8 2 15" xfId="27506"/>
    <cellStyle name="Normal 3 4 2 8 2 2" xfId="27507"/>
    <cellStyle name="Normal 3 4 2 8 2 2 2" xfId="27508"/>
    <cellStyle name="Normal 3 4 2 8 2 3" xfId="27509"/>
    <cellStyle name="Normal 3 4 2 8 2 3 2" xfId="27510"/>
    <cellStyle name="Normal 3 4 2 8 2 4" xfId="27511"/>
    <cellStyle name="Normal 3 4 2 8 2 4 2" xfId="27512"/>
    <cellStyle name="Normal 3 4 2 8 2 5" xfId="27513"/>
    <cellStyle name="Normal 3 4 2 8 2 5 2" xfId="27514"/>
    <cellStyle name="Normal 3 4 2 8 2 6" xfId="27515"/>
    <cellStyle name="Normal 3 4 2 8 2 6 2" xfId="27516"/>
    <cellStyle name="Normal 3 4 2 8 2 7" xfId="27517"/>
    <cellStyle name="Normal 3 4 2 8 2 7 2" xfId="27518"/>
    <cellStyle name="Normal 3 4 2 8 2 8" xfId="27519"/>
    <cellStyle name="Normal 3 4 2 8 2 8 2" xfId="27520"/>
    <cellStyle name="Normal 3 4 2 8 2 9" xfId="27521"/>
    <cellStyle name="Normal 3 4 2 8 2 9 2" xfId="27522"/>
    <cellStyle name="Normal 3 4 2 8 3" xfId="27523"/>
    <cellStyle name="Normal 3 4 2 8 3 2" xfId="27524"/>
    <cellStyle name="Normal 3 4 2 8 4" xfId="27525"/>
    <cellStyle name="Normal 3 4 2 8 4 2" xfId="27526"/>
    <cellStyle name="Normal 3 4 2 8 5" xfId="27527"/>
    <cellStyle name="Normal 3 4 2 8 5 2" xfId="27528"/>
    <cellStyle name="Normal 3 4 2 8 6" xfId="27529"/>
    <cellStyle name="Normal 3 4 2 8 6 2" xfId="27530"/>
    <cellStyle name="Normal 3 4 2 8 7" xfId="27531"/>
    <cellStyle name="Normal 3 4 2 8 7 2" xfId="27532"/>
    <cellStyle name="Normal 3 4 2 8 8" xfId="27533"/>
    <cellStyle name="Normal 3 4 2 8 8 2" xfId="27534"/>
    <cellStyle name="Normal 3 4 2 8 9" xfId="27535"/>
    <cellStyle name="Normal 3 4 2 8 9 2" xfId="27536"/>
    <cellStyle name="Normal 3 4 2 9" xfId="27537"/>
    <cellStyle name="Normal 3 4 2 9 10" xfId="27538"/>
    <cellStyle name="Normal 3 4 2 9 10 2" xfId="27539"/>
    <cellStyle name="Normal 3 4 2 9 11" xfId="27540"/>
    <cellStyle name="Normal 3 4 2 9 11 2" xfId="27541"/>
    <cellStyle name="Normal 3 4 2 9 12" xfId="27542"/>
    <cellStyle name="Normal 3 4 2 9 12 2" xfId="27543"/>
    <cellStyle name="Normal 3 4 2 9 13" xfId="27544"/>
    <cellStyle name="Normal 3 4 2 9 13 2" xfId="27545"/>
    <cellStyle name="Normal 3 4 2 9 14" xfId="27546"/>
    <cellStyle name="Normal 3 4 2 9 14 2" xfId="27547"/>
    <cellStyle name="Normal 3 4 2 9 15" xfId="27548"/>
    <cellStyle name="Normal 3 4 2 9 2" xfId="27549"/>
    <cellStyle name="Normal 3 4 2 9 2 2" xfId="27550"/>
    <cellStyle name="Normal 3 4 2 9 3" xfId="27551"/>
    <cellStyle name="Normal 3 4 2 9 3 2" xfId="27552"/>
    <cellStyle name="Normal 3 4 2 9 4" xfId="27553"/>
    <cellStyle name="Normal 3 4 2 9 4 2" xfId="27554"/>
    <cellStyle name="Normal 3 4 2 9 5" xfId="27555"/>
    <cellStyle name="Normal 3 4 2 9 5 2" xfId="27556"/>
    <cellStyle name="Normal 3 4 2 9 6" xfId="27557"/>
    <cellStyle name="Normal 3 4 2 9 6 2" xfId="27558"/>
    <cellStyle name="Normal 3 4 2 9 7" xfId="27559"/>
    <cellStyle name="Normal 3 4 2 9 7 2" xfId="27560"/>
    <cellStyle name="Normal 3 4 2 9 8" xfId="27561"/>
    <cellStyle name="Normal 3 4 2 9 8 2" xfId="27562"/>
    <cellStyle name="Normal 3 4 2 9 9" xfId="27563"/>
    <cellStyle name="Normal 3 4 2 9 9 2" xfId="27564"/>
    <cellStyle name="Normal 3 4 20" xfId="27565"/>
    <cellStyle name="Normal 3 4 20 10" xfId="27566"/>
    <cellStyle name="Normal 3 4 20 10 2" xfId="27567"/>
    <cellStyle name="Normal 3 4 20 11" xfId="27568"/>
    <cellStyle name="Normal 3 4 20 11 2" xfId="27569"/>
    <cellStyle name="Normal 3 4 20 12" xfId="27570"/>
    <cellStyle name="Normal 3 4 20 12 2" xfId="27571"/>
    <cellStyle name="Normal 3 4 20 13" xfId="27572"/>
    <cellStyle name="Normal 3 4 20 13 2" xfId="27573"/>
    <cellStyle name="Normal 3 4 20 14" xfId="27574"/>
    <cellStyle name="Normal 3 4 20 14 2" xfId="27575"/>
    <cellStyle name="Normal 3 4 20 15" xfId="27576"/>
    <cellStyle name="Normal 3 4 20 2" xfId="27577"/>
    <cellStyle name="Normal 3 4 20 2 2" xfId="27578"/>
    <cellStyle name="Normal 3 4 20 3" xfId="27579"/>
    <cellStyle name="Normal 3 4 20 3 2" xfId="27580"/>
    <cellStyle name="Normal 3 4 20 4" xfId="27581"/>
    <cellStyle name="Normal 3 4 20 4 2" xfId="27582"/>
    <cellStyle name="Normal 3 4 20 5" xfId="27583"/>
    <cellStyle name="Normal 3 4 20 5 2" xfId="27584"/>
    <cellStyle name="Normal 3 4 20 6" xfId="27585"/>
    <cellStyle name="Normal 3 4 20 6 2" xfId="27586"/>
    <cellStyle name="Normal 3 4 20 7" xfId="27587"/>
    <cellStyle name="Normal 3 4 20 7 2" xfId="27588"/>
    <cellStyle name="Normal 3 4 20 8" xfId="27589"/>
    <cellStyle name="Normal 3 4 20 8 2" xfId="27590"/>
    <cellStyle name="Normal 3 4 20 9" xfId="27591"/>
    <cellStyle name="Normal 3 4 20 9 2" xfId="27592"/>
    <cellStyle name="Normal 3 4 21" xfId="27593"/>
    <cellStyle name="Normal 3 4 21 10" xfId="27594"/>
    <cellStyle name="Normal 3 4 21 10 2" xfId="27595"/>
    <cellStyle name="Normal 3 4 21 11" xfId="27596"/>
    <cellStyle name="Normal 3 4 21 11 2" xfId="27597"/>
    <cellStyle name="Normal 3 4 21 12" xfId="27598"/>
    <cellStyle name="Normal 3 4 21 12 2" xfId="27599"/>
    <cellStyle name="Normal 3 4 21 13" xfId="27600"/>
    <cellStyle name="Normal 3 4 21 13 2" xfId="27601"/>
    <cellStyle name="Normal 3 4 21 14" xfId="27602"/>
    <cellStyle name="Normal 3 4 21 14 2" xfId="27603"/>
    <cellStyle name="Normal 3 4 21 15" xfId="27604"/>
    <cellStyle name="Normal 3 4 21 2" xfId="27605"/>
    <cellStyle name="Normal 3 4 21 2 2" xfId="27606"/>
    <cellStyle name="Normal 3 4 21 3" xfId="27607"/>
    <cellStyle name="Normal 3 4 21 3 2" xfId="27608"/>
    <cellStyle name="Normal 3 4 21 4" xfId="27609"/>
    <cellStyle name="Normal 3 4 21 4 2" xfId="27610"/>
    <cellStyle name="Normal 3 4 21 5" xfId="27611"/>
    <cellStyle name="Normal 3 4 21 5 2" xfId="27612"/>
    <cellStyle name="Normal 3 4 21 6" xfId="27613"/>
    <cellStyle name="Normal 3 4 21 6 2" xfId="27614"/>
    <cellStyle name="Normal 3 4 21 7" xfId="27615"/>
    <cellStyle name="Normal 3 4 21 7 2" xfId="27616"/>
    <cellStyle name="Normal 3 4 21 8" xfId="27617"/>
    <cellStyle name="Normal 3 4 21 8 2" xfId="27618"/>
    <cellStyle name="Normal 3 4 21 9" xfId="27619"/>
    <cellStyle name="Normal 3 4 21 9 2" xfId="27620"/>
    <cellStyle name="Normal 3 4 22" xfId="27621"/>
    <cellStyle name="Normal 3 4 23" xfId="27622"/>
    <cellStyle name="Normal 3 4 24" xfId="27623"/>
    <cellStyle name="Normal 3 4 24 10" xfId="27624"/>
    <cellStyle name="Normal 3 4 24 10 2" xfId="27625"/>
    <cellStyle name="Normal 3 4 24 11" xfId="27626"/>
    <cellStyle name="Normal 3 4 24 11 2" xfId="27627"/>
    <cellStyle name="Normal 3 4 24 12" xfId="27628"/>
    <cellStyle name="Normal 3 4 24 12 2" xfId="27629"/>
    <cellStyle name="Normal 3 4 24 13" xfId="27630"/>
    <cellStyle name="Normal 3 4 24 13 2" xfId="27631"/>
    <cellStyle name="Normal 3 4 24 14" xfId="27632"/>
    <cellStyle name="Normal 3 4 24 14 2" xfId="27633"/>
    <cellStyle name="Normal 3 4 24 15" xfId="27634"/>
    <cellStyle name="Normal 3 4 24 2" xfId="27635"/>
    <cellStyle name="Normal 3 4 24 2 2" xfId="27636"/>
    <cellStyle name="Normal 3 4 24 3" xfId="27637"/>
    <cellStyle name="Normal 3 4 24 3 2" xfId="27638"/>
    <cellStyle name="Normal 3 4 24 4" xfId="27639"/>
    <cellStyle name="Normal 3 4 24 4 2" xfId="27640"/>
    <cellStyle name="Normal 3 4 24 5" xfId="27641"/>
    <cellStyle name="Normal 3 4 24 5 2" xfId="27642"/>
    <cellStyle name="Normal 3 4 24 6" xfId="27643"/>
    <cellStyle name="Normal 3 4 24 6 2" xfId="27644"/>
    <cellStyle name="Normal 3 4 24 7" xfId="27645"/>
    <cellStyle name="Normal 3 4 24 7 2" xfId="27646"/>
    <cellStyle name="Normal 3 4 24 8" xfId="27647"/>
    <cellStyle name="Normal 3 4 24 8 2" xfId="27648"/>
    <cellStyle name="Normal 3 4 24 9" xfId="27649"/>
    <cellStyle name="Normal 3 4 24 9 2" xfId="27650"/>
    <cellStyle name="Normal 3 4 25" xfId="27651"/>
    <cellStyle name="Normal 3 4 25 10" xfId="27652"/>
    <cellStyle name="Normal 3 4 25 10 2" xfId="27653"/>
    <cellStyle name="Normal 3 4 25 11" xfId="27654"/>
    <cellStyle name="Normal 3 4 25 11 2" xfId="27655"/>
    <cellStyle name="Normal 3 4 25 12" xfId="27656"/>
    <cellStyle name="Normal 3 4 25 12 2" xfId="27657"/>
    <cellStyle name="Normal 3 4 25 13" xfId="27658"/>
    <cellStyle name="Normal 3 4 25 13 2" xfId="27659"/>
    <cellStyle name="Normal 3 4 25 14" xfId="27660"/>
    <cellStyle name="Normal 3 4 25 14 2" xfId="27661"/>
    <cellStyle name="Normal 3 4 25 15" xfId="27662"/>
    <cellStyle name="Normal 3 4 25 2" xfId="27663"/>
    <cellStyle name="Normal 3 4 25 2 2" xfId="27664"/>
    <cellStyle name="Normal 3 4 25 3" xfId="27665"/>
    <cellStyle name="Normal 3 4 25 3 2" xfId="27666"/>
    <cellStyle name="Normal 3 4 25 4" xfId="27667"/>
    <cellStyle name="Normal 3 4 25 4 2" xfId="27668"/>
    <cellStyle name="Normal 3 4 25 5" xfId="27669"/>
    <cellStyle name="Normal 3 4 25 5 2" xfId="27670"/>
    <cellStyle name="Normal 3 4 25 6" xfId="27671"/>
    <cellStyle name="Normal 3 4 25 6 2" xfId="27672"/>
    <cellStyle name="Normal 3 4 25 7" xfId="27673"/>
    <cellStyle name="Normal 3 4 25 7 2" xfId="27674"/>
    <cellStyle name="Normal 3 4 25 8" xfId="27675"/>
    <cellStyle name="Normal 3 4 25 8 2" xfId="27676"/>
    <cellStyle name="Normal 3 4 25 9" xfId="27677"/>
    <cellStyle name="Normal 3 4 25 9 2" xfId="27678"/>
    <cellStyle name="Normal 3 4 3" xfId="27679"/>
    <cellStyle name="Normal 3 4 3 10" xfId="27680"/>
    <cellStyle name="Normal 3 4 3 10 10" xfId="27681"/>
    <cellStyle name="Normal 3 4 3 10 10 2" xfId="27682"/>
    <cellStyle name="Normal 3 4 3 10 11" xfId="27683"/>
    <cellStyle name="Normal 3 4 3 10 11 2" xfId="27684"/>
    <cellStyle name="Normal 3 4 3 10 12" xfId="27685"/>
    <cellStyle name="Normal 3 4 3 10 12 2" xfId="27686"/>
    <cellStyle name="Normal 3 4 3 10 13" xfId="27687"/>
    <cellStyle name="Normal 3 4 3 10 13 2" xfId="27688"/>
    <cellStyle name="Normal 3 4 3 10 14" xfId="27689"/>
    <cellStyle name="Normal 3 4 3 10 14 2" xfId="27690"/>
    <cellStyle name="Normal 3 4 3 10 15" xfId="27691"/>
    <cellStyle name="Normal 3 4 3 10 2" xfId="27692"/>
    <cellStyle name="Normal 3 4 3 10 2 2" xfId="27693"/>
    <cellStyle name="Normal 3 4 3 10 3" xfId="27694"/>
    <cellStyle name="Normal 3 4 3 10 3 2" xfId="27695"/>
    <cellStyle name="Normal 3 4 3 10 4" xfId="27696"/>
    <cellStyle name="Normal 3 4 3 10 4 2" xfId="27697"/>
    <cellStyle name="Normal 3 4 3 10 5" xfId="27698"/>
    <cellStyle name="Normal 3 4 3 10 5 2" xfId="27699"/>
    <cellStyle name="Normal 3 4 3 10 6" xfId="27700"/>
    <cellStyle name="Normal 3 4 3 10 6 2" xfId="27701"/>
    <cellStyle name="Normal 3 4 3 10 7" xfId="27702"/>
    <cellStyle name="Normal 3 4 3 10 7 2" xfId="27703"/>
    <cellStyle name="Normal 3 4 3 10 8" xfId="27704"/>
    <cellStyle name="Normal 3 4 3 10 8 2" xfId="27705"/>
    <cellStyle name="Normal 3 4 3 10 9" xfId="27706"/>
    <cellStyle name="Normal 3 4 3 10 9 2" xfId="27707"/>
    <cellStyle name="Normal 3 4 3 11" xfId="27708"/>
    <cellStyle name="Normal 3 4 3 11 10" xfId="27709"/>
    <cellStyle name="Normal 3 4 3 11 10 2" xfId="27710"/>
    <cellStyle name="Normal 3 4 3 11 11" xfId="27711"/>
    <cellStyle name="Normal 3 4 3 11 11 2" xfId="27712"/>
    <cellStyle name="Normal 3 4 3 11 12" xfId="27713"/>
    <cellStyle name="Normal 3 4 3 11 12 2" xfId="27714"/>
    <cellStyle name="Normal 3 4 3 11 13" xfId="27715"/>
    <cellStyle name="Normal 3 4 3 11 13 2" xfId="27716"/>
    <cellStyle name="Normal 3 4 3 11 14" xfId="27717"/>
    <cellStyle name="Normal 3 4 3 11 14 2" xfId="27718"/>
    <cellStyle name="Normal 3 4 3 11 15" xfId="27719"/>
    <cellStyle name="Normal 3 4 3 11 2" xfId="27720"/>
    <cellStyle name="Normal 3 4 3 11 2 2" xfId="27721"/>
    <cellStyle name="Normal 3 4 3 11 3" xfId="27722"/>
    <cellStyle name="Normal 3 4 3 11 3 2" xfId="27723"/>
    <cellStyle name="Normal 3 4 3 11 4" xfId="27724"/>
    <cellStyle name="Normal 3 4 3 11 4 2" xfId="27725"/>
    <cellStyle name="Normal 3 4 3 11 5" xfId="27726"/>
    <cellStyle name="Normal 3 4 3 11 5 2" xfId="27727"/>
    <cellStyle name="Normal 3 4 3 11 6" xfId="27728"/>
    <cellStyle name="Normal 3 4 3 11 6 2" xfId="27729"/>
    <cellStyle name="Normal 3 4 3 11 7" xfId="27730"/>
    <cellStyle name="Normal 3 4 3 11 7 2" xfId="27731"/>
    <cellStyle name="Normal 3 4 3 11 8" xfId="27732"/>
    <cellStyle name="Normal 3 4 3 11 8 2" xfId="27733"/>
    <cellStyle name="Normal 3 4 3 11 9" xfId="27734"/>
    <cellStyle name="Normal 3 4 3 11 9 2" xfId="27735"/>
    <cellStyle name="Normal 3 4 3 12" xfId="27736"/>
    <cellStyle name="Normal 3 4 3 12 10" xfId="27737"/>
    <cellStyle name="Normal 3 4 3 12 10 2" xfId="27738"/>
    <cellStyle name="Normal 3 4 3 12 11" xfId="27739"/>
    <cellStyle name="Normal 3 4 3 12 11 2" xfId="27740"/>
    <cellStyle name="Normal 3 4 3 12 12" xfId="27741"/>
    <cellStyle name="Normal 3 4 3 12 12 2" xfId="27742"/>
    <cellStyle name="Normal 3 4 3 12 13" xfId="27743"/>
    <cellStyle name="Normal 3 4 3 12 13 2" xfId="27744"/>
    <cellStyle name="Normal 3 4 3 12 14" xfId="27745"/>
    <cellStyle name="Normal 3 4 3 12 14 2" xfId="27746"/>
    <cellStyle name="Normal 3 4 3 12 15" xfId="27747"/>
    <cellStyle name="Normal 3 4 3 12 2" xfId="27748"/>
    <cellStyle name="Normal 3 4 3 12 2 2" xfId="27749"/>
    <cellStyle name="Normal 3 4 3 12 3" xfId="27750"/>
    <cellStyle name="Normal 3 4 3 12 3 2" xfId="27751"/>
    <cellStyle name="Normal 3 4 3 12 4" xfId="27752"/>
    <cellStyle name="Normal 3 4 3 12 4 2" xfId="27753"/>
    <cellStyle name="Normal 3 4 3 12 5" xfId="27754"/>
    <cellStyle name="Normal 3 4 3 12 5 2" xfId="27755"/>
    <cellStyle name="Normal 3 4 3 12 6" xfId="27756"/>
    <cellStyle name="Normal 3 4 3 12 6 2" xfId="27757"/>
    <cellStyle name="Normal 3 4 3 12 7" xfId="27758"/>
    <cellStyle name="Normal 3 4 3 12 7 2" xfId="27759"/>
    <cellStyle name="Normal 3 4 3 12 8" xfId="27760"/>
    <cellStyle name="Normal 3 4 3 12 8 2" xfId="27761"/>
    <cellStyle name="Normal 3 4 3 12 9" xfId="27762"/>
    <cellStyle name="Normal 3 4 3 12 9 2" xfId="27763"/>
    <cellStyle name="Normal 3 4 3 13" xfId="27764"/>
    <cellStyle name="Normal 3 4 3 13 10" xfId="27765"/>
    <cellStyle name="Normal 3 4 3 13 10 2" xfId="27766"/>
    <cellStyle name="Normal 3 4 3 13 11" xfId="27767"/>
    <cellStyle name="Normal 3 4 3 13 11 2" xfId="27768"/>
    <cellStyle name="Normal 3 4 3 13 12" xfId="27769"/>
    <cellStyle name="Normal 3 4 3 13 12 2" xfId="27770"/>
    <cellStyle name="Normal 3 4 3 13 13" xfId="27771"/>
    <cellStyle name="Normal 3 4 3 13 13 2" xfId="27772"/>
    <cellStyle name="Normal 3 4 3 13 14" xfId="27773"/>
    <cellStyle name="Normal 3 4 3 13 14 2" xfId="27774"/>
    <cellStyle name="Normal 3 4 3 13 15" xfId="27775"/>
    <cellStyle name="Normal 3 4 3 13 2" xfId="27776"/>
    <cellStyle name="Normal 3 4 3 13 2 2" xfId="27777"/>
    <cellStyle name="Normal 3 4 3 13 3" xfId="27778"/>
    <cellStyle name="Normal 3 4 3 13 3 2" xfId="27779"/>
    <cellStyle name="Normal 3 4 3 13 4" xfId="27780"/>
    <cellStyle name="Normal 3 4 3 13 4 2" xfId="27781"/>
    <cellStyle name="Normal 3 4 3 13 5" xfId="27782"/>
    <cellStyle name="Normal 3 4 3 13 5 2" xfId="27783"/>
    <cellStyle name="Normal 3 4 3 13 6" xfId="27784"/>
    <cellStyle name="Normal 3 4 3 13 6 2" xfId="27785"/>
    <cellStyle name="Normal 3 4 3 13 7" xfId="27786"/>
    <cellStyle name="Normal 3 4 3 13 7 2" xfId="27787"/>
    <cellStyle name="Normal 3 4 3 13 8" xfId="27788"/>
    <cellStyle name="Normal 3 4 3 13 8 2" xfId="27789"/>
    <cellStyle name="Normal 3 4 3 13 9" xfId="27790"/>
    <cellStyle name="Normal 3 4 3 13 9 2" xfId="27791"/>
    <cellStyle name="Normal 3 4 3 14" xfId="27792"/>
    <cellStyle name="Normal 3 4 3 14 10" xfId="27793"/>
    <cellStyle name="Normal 3 4 3 14 10 2" xfId="27794"/>
    <cellStyle name="Normal 3 4 3 14 11" xfId="27795"/>
    <cellStyle name="Normal 3 4 3 14 11 2" xfId="27796"/>
    <cellStyle name="Normal 3 4 3 14 12" xfId="27797"/>
    <cellStyle name="Normal 3 4 3 14 12 2" xfId="27798"/>
    <cellStyle name="Normal 3 4 3 14 13" xfId="27799"/>
    <cellStyle name="Normal 3 4 3 14 13 2" xfId="27800"/>
    <cellStyle name="Normal 3 4 3 14 14" xfId="27801"/>
    <cellStyle name="Normal 3 4 3 14 14 2" xfId="27802"/>
    <cellStyle name="Normal 3 4 3 14 15" xfId="27803"/>
    <cellStyle name="Normal 3 4 3 14 2" xfId="27804"/>
    <cellStyle name="Normal 3 4 3 14 2 2" xfId="27805"/>
    <cellStyle name="Normal 3 4 3 14 3" xfId="27806"/>
    <cellStyle name="Normal 3 4 3 14 3 2" xfId="27807"/>
    <cellStyle name="Normal 3 4 3 14 4" xfId="27808"/>
    <cellStyle name="Normal 3 4 3 14 4 2" xfId="27809"/>
    <cellStyle name="Normal 3 4 3 14 5" xfId="27810"/>
    <cellStyle name="Normal 3 4 3 14 5 2" xfId="27811"/>
    <cellStyle name="Normal 3 4 3 14 6" xfId="27812"/>
    <cellStyle name="Normal 3 4 3 14 6 2" xfId="27813"/>
    <cellStyle name="Normal 3 4 3 14 7" xfId="27814"/>
    <cellStyle name="Normal 3 4 3 14 7 2" xfId="27815"/>
    <cellStyle name="Normal 3 4 3 14 8" xfId="27816"/>
    <cellStyle name="Normal 3 4 3 14 8 2" xfId="27817"/>
    <cellStyle name="Normal 3 4 3 14 9" xfId="27818"/>
    <cellStyle name="Normal 3 4 3 14 9 2" xfId="27819"/>
    <cellStyle name="Normal 3 4 3 15" xfId="27820"/>
    <cellStyle name="Normal 3 4 3 15 2" xfId="27821"/>
    <cellStyle name="Normal 3 4 3 16" xfId="27822"/>
    <cellStyle name="Normal 3 4 3 16 2" xfId="27823"/>
    <cellStyle name="Normal 3 4 3 17" xfId="27824"/>
    <cellStyle name="Normal 3 4 3 17 2" xfId="27825"/>
    <cellStyle name="Normal 3 4 3 18" xfId="27826"/>
    <cellStyle name="Normal 3 4 3 18 2" xfId="27827"/>
    <cellStyle name="Normal 3 4 3 19" xfId="27828"/>
    <cellStyle name="Normal 3 4 3 19 2" xfId="27829"/>
    <cellStyle name="Normal 3 4 3 2" xfId="27830"/>
    <cellStyle name="Normal 3 4 3 20" xfId="27831"/>
    <cellStyle name="Normal 3 4 3 20 2" xfId="27832"/>
    <cellStyle name="Normal 3 4 3 21" xfId="27833"/>
    <cellStyle name="Normal 3 4 3 21 2" xfId="27834"/>
    <cellStyle name="Normal 3 4 3 22" xfId="27835"/>
    <cellStyle name="Normal 3 4 3 22 2" xfId="27836"/>
    <cellStyle name="Normal 3 4 3 23" xfId="27837"/>
    <cellStyle name="Normal 3 4 3 23 2" xfId="27838"/>
    <cellStyle name="Normal 3 4 3 24" xfId="27839"/>
    <cellStyle name="Normal 3 4 3 24 2" xfId="27840"/>
    <cellStyle name="Normal 3 4 3 25" xfId="27841"/>
    <cellStyle name="Normal 3 4 3 25 2" xfId="27842"/>
    <cellStyle name="Normal 3 4 3 26" xfId="27843"/>
    <cellStyle name="Normal 3 4 3 26 2" xfId="27844"/>
    <cellStyle name="Normal 3 4 3 27" xfId="27845"/>
    <cellStyle name="Normal 3 4 3 27 2" xfId="27846"/>
    <cellStyle name="Normal 3 4 3 28" xfId="27847"/>
    <cellStyle name="Normal 3 4 3 3" xfId="27848"/>
    <cellStyle name="Normal 3 4 3 4" xfId="27849"/>
    <cellStyle name="Normal 3 4 3 5" xfId="27850"/>
    <cellStyle name="Normal 3 4 3 6" xfId="27851"/>
    <cellStyle name="Normal 3 4 3 6 10" xfId="27852"/>
    <cellStyle name="Normal 3 4 3 6 10 2" xfId="27853"/>
    <cellStyle name="Normal 3 4 3 6 11" xfId="27854"/>
    <cellStyle name="Normal 3 4 3 6 11 2" xfId="27855"/>
    <cellStyle name="Normal 3 4 3 6 12" xfId="27856"/>
    <cellStyle name="Normal 3 4 3 6 12 2" xfId="27857"/>
    <cellStyle name="Normal 3 4 3 6 13" xfId="27858"/>
    <cellStyle name="Normal 3 4 3 6 13 2" xfId="27859"/>
    <cellStyle name="Normal 3 4 3 6 14" xfId="27860"/>
    <cellStyle name="Normal 3 4 3 6 14 2" xfId="27861"/>
    <cellStyle name="Normal 3 4 3 6 15" xfId="27862"/>
    <cellStyle name="Normal 3 4 3 6 15 2" xfId="27863"/>
    <cellStyle name="Normal 3 4 3 6 16" xfId="27864"/>
    <cellStyle name="Normal 3 4 3 6 2" xfId="27865"/>
    <cellStyle name="Normal 3 4 3 6 2 10" xfId="27866"/>
    <cellStyle name="Normal 3 4 3 6 2 10 2" xfId="27867"/>
    <cellStyle name="Normal 3 4 3 6 2 11" xfId="27868"/>
    <cellStyle name="Normal 3 4 3 6 2 11 2" xfId="27869"/>
    <cellStyle name="Normal 3 4 3 6 2 12" xfId="27870"/>
    <cellStyle name="Normal 3 4 3 6 2 12 2" xfId="27871"/>
    <cellStyle name="Normal 3 4 3 6 2 13" xfId="27872"/>
    <cellStyle name="Normal 3 4 3 6 2 13 2" xfId="27873"/>
    <cellStyle name="Normal 3 4 3 6 2 14" xfId="27874"/>
    <cellStyle name="Normal 3 4 3 6 2 14 2" xfId="27875"/>
    <cellStyle name="Normal 3 4 3 6 2 15" xfId="27876"/>
    <cellStyle name="Normal 3 4 3 6 2 2" xfId="27877"/>
    <cellStyle name="Normal 3 4 3 6 2 2 2" xfId="27878"/>
    <cellStyle name="Normal 3 4 3 6 2 3" xfId="27879"/>
    <cellStyle name="Normal 3 4 3 6 2 3 2" xfId="27880"/>
    <cellStyle name="Normal 3 4 3 6 2 4" xfId="27881"/>
    <cellStyle name="Normal 3 4 3 6 2 4 2" xfId="27882"/>
    <cellStyle name="Normal 3 4 3 6 2 5" xfId="27883"/>
    <cellStyle name="Normal 3 4 3 6 2 5 2" xfId="27884"/>
    <cellStyle name="Normal 3 4 3 6 2 6" xfId="27885"/>
    <cellStyle name="Normal 3 4 3 6 2 6 2" xfId="27886"/>
    <cellStyle name="Normal 3 4 3 6 2 7" xfId="27887"/>
    <cellStyle name="Normal 3 4 3 6 2 7 2" xfId="27888"/>
    <cellStyle name="Normal 3 4 3 6 2 8" xfId="27889"/>
    <cellStyle name="Normal 3 4 3 6 2 8 2" xfId="27890"/>
    <cellStyle name="Normal 3 4 3 6 2 9" xfId="27891"/>
    <cellStyle name="Normal 3 4 3 6 2 9 2" xfId="27892"/>
    <cellStyle name="Normal 3 4 3 6 3" xfId="27893"/>
    <cellStyle name="Normal 3 4 3 6 3 2" xfId="27894"/>
    <cellStyle name="Normal 3 4 3 6 4" xfId="27895"/>
    <cellStyle name="Normal 3 4 3 6 4 2" xfId="27896"/>
    <cellStyle name="Normal 3 4 3 6 5" xfId="27897"/>
    <cellStyle name="Normal 3 4 3 6 5 2" xfId="27898"/>
    <cellStyle name="Normal 3 4 3 6 6" xfId="27899"/>
    <cellStyle name="Normal 3 4 3 6 6 2" xfId="27900"/>
    <cellStyle name="Normal 3 4 3 6 7" xfId="27901"/>
    <cellStyle name="Normal 3 4 3 6 7 2" xfId="27902"/>
    <cellStyle name="Normal 3 4 3 6 8" xfId="27903"/>
    <cellStyle name="Normal 3 4 3 6 8 2" xfId="27904"/>
    <cellStyle name="Normal 3 4 3 6 9" xfId="27905"/>
    <cellStyle name="Normal 3 4 3 6 9 2" xfId="27906"/>
    <cellStyle name="Normal 3 4 3 7" xfId="27907"/>
    <cellStyle name="Normal 3 4 3 7 10" xfId="27908"/>
    <cellStyle name="Normal 3 4 3 7 10 2" xfId="27909"/>
    <cellStyle name="Normal 3 4 3 7 11" xfId="27910"/>
    <cellStyle name="Normal 3 4 3 7 11 2" xfId="27911"/>
    <cellStyle name="Normal 3 4 3 7 12" xfId="27912"/>
    <cellStyle name="Normal 3 4 3 7 12 2" xfId="27913"/>
    <cellStyle name="Normal 3 4 3 7 13" xfId="27914"/>
    <cellStyle name="Normal 3 4 3 7 13 2" xfId="27915"/>
    <cellStyle name="Normal 3 4 3 7 14" xfId="27916"/>
    <cellStyle name="Normal 3 4 3 7 14 2" xfId="27917"/>
    <cellStyle name="Normal 3 4 3 7 15" xfId="27918"/>
    <cellStyle name="Normal 3 4 3 7 15 2" xfId="27919"/>
    <cellStyle name="Normal 3 4 3 7 16" xfId="27920"/>
    <cellStyle name="Normal 3 4 3 7 2" xfId="27921"/>
    <cellStyle name="Normal 3 4 3 7 2 10" xfId="27922"/>
    <cellStyle name="Normal 3 4 3 7 2 10 2" xfId="27923"/>
    <cellStyle name="Normal 3 4 3 7 2 11" xfId="27924"/>
    <cellStyle name="Normal 3 4 3 7 2 11 2" xfId="27925"/>
    <cellStyle name="Normal 3 4 3 7 2 12" xfId="27926"/>
    <cellStyle name="Normal 3 4 3 7 2 12 2" xfId="27927"/>
    <cellStyle name="Normal 3 4 3 7 2 13" xfId="27928"/>
    <cellStyle name="Normal 3 4 3 7 2 13 2" xfId="27929"/>
    <cellStyle name="Normal 3 4 3 7 2 14" xfId="27930"/>
    <cellStyle name="Normal 3 4 3 7 2 14 2" xfId="27931"/>
    <cellStyle name="Normal 3 4 3 7 2 15" xfId="27932"/>
    <cellStyle name="Normal 3 4 3 7 2 2" xfId="27933"/>
    <cellStyle name="Normal 3 4 3 7 2 2 2" xfId="27934"/>
    <cellStyle name="Normal 3 4 3 7 2 3" xfId="27935"/>
    <cellStyle name="Normal 3 4 3 7 2 3 2" xfId="27936"/>
    <cellStyle name="Normal 3 4 3 7 2 4" xfId="27937"/>
    <cellStyle name="Normal 3 4 3 7 2 4 2" xfId="27938"/>
    <cellStyle name="Normal 3 4 3 7 2 5" xfId="27939"/>
    <cellStyle name="Normal 3 4 3 7 2 5 2" xfId="27940"/>
    <cellStyle name="Normal 3 4 3 7 2 6" xfId="27941"/>
    <cellStyle name="Normal 3 4 3 7 2 6 2" xfId="27942"/>
    <cellStyle name="Normal 3 4 3 7 2 7" xfId="27943"/>
    <cellStyle name="Normal 3 4 3 7 2 7 2" xfId="27944"/>
    <cellStyle name="Normal 3 4 3 7 2 8" xfId="27945"/>
    <cellStyle name="Normal 3 4 3 7 2 8 2" xfId="27946"/>
    <cellStyle name="Normal 3 4 3 7 2 9" xfId="27947"/>
    <cellStyle name="Normal 3 4 3 7 2 9 2" xfId="27948"/>
    <cellStyle name="Normal 3 4 3 7 3" xfId="27949"/>
    <cellStyle name="Normal 3 4 3 7 3 2" xfId="27950"/>
    <cellStyle name="Normal 3 4 3 7 4" xfId="27951"/>
    <cellStyle name="Normal 3 4 3 7 4 2" xfId="27952"/>
    <cellStyle name="Normal 3 4 3 7 5" xfId="27953"/>
    <cellStyle name="Normal 3 4 3 7 5 2" xfId="27954"/>
    <cellStyle name="Normal 3 4 3 7 6" xfId="27955"/>
    <cellStyle name="Normal 3 4 3 7 6 2" xfId="27956"/>
    <cellStyle name="Normal 3 4 3 7 7" xfId="27957"/>
    <cellStyle name="Normal 3 4 3 7 7 2" xfId="27958"/>
    <cellStyle name="Normal 3 4 3 7 8" xfId="27959"/>
    <cellStyle name="Normal 3 4 3 7 8 2" xfId="27960"/>
    <cellStyle name="Normal 3 4 3 7 9" xfId="27961"/>
    <cellStyle name="Normal 3 4 3 7 9 2" xfId="27962"/>
    <cellStyle name="Normal 3 4 3 8" xfId="27963"/>
    <cellStyle name="Normal 3 4 3 8 10" xfId="27964"/>
    <cellStyle name="Normal 3 4 3 8 10 2" xfId="27965"/>
    <cellStyle name="Normal 3 4 3 8 11" xfId="27966"/>
    <cellStyle name="Normal 3 4 3 8 11 2" xfId="27967"/>
    <cellStyle name="Normal 3 4 3 8 12" xfId="27968"/>
    <cellStyle name="Normal 3 4 3 8 12 2" xfId="27969"/>
    <cellStyle name="Normal 3 4 3 8 13" xfId="27970"/>
    <cellStyle name="Normal 3 4 3 8 13 2" xfId="27971"/>
    <cellStyle name="Normal 3 4 3 8 14" xfId="27972"/>
    <cellStyle name="Normal 3 4 3 8 14 2" xfId="27973"/>
    <cellStyle name="Normal 3 4 3 8 15" xfId="27974"/>
    <cellStyle name="Normal 3 4 3 8 15 2" xfId="27975"/>
    <cellStyle name="Normal 3 4 3 8 16" xfId="27976"/>
    <cellStyle name="Normal 3 4 3 8 2" xfId="27977"/>
    <cellStyle name="Normal 3 4 3 8 2 10" xfId="27978"/>
    <cellStyle name="Normal 3 4 3 8 2 10 2" xfId="27979"/>
    <cellStyle name="Normal 3 4 3 8 2 11" xfId="27980"/>
    <cellStyle name="Normal 3 4 3 8 2 11 2" xfId="27981"/>
    <cellStyle name="Normal 3 4 3 8 2 12" xfId="27982"/>
    <cellStyle name="Normal 3 4 3 8 2 12 2" xfId="27983"/>
    <cellStyle name="Normal 3 4 3 8 2 13" xfId="27984"/>
    <cellStyle name="Normal 3 4 3 8 2 13 2" xfId="27985"/>
    <cellStyle name="Normal 3 4 3 8 2 14" xfId="27986"/>
    <cellStyle name="Normal 3 4 3 8 2 14 2" xfId="27987"/>
    <cellStyle name="Normal 3 4 3 8 2 15" xfId="27988"/>
    <cellStyle name="Normal 3 4 3 8 2 2" xfId="27989"/>
    <cellStyle name="Normal 3 4 3 8 2 2 2" xfId="27990"/>
    <cellStyle name="Normal 3 4 3 8 2 3" xfId="27991"/>
    <cellStyle name="Normal 3 4 3 8 2 3 2" xfId="27992"/>
    <cellStyle name="Normal 3 4 3 8 2 4" xfId="27993"/>
    <cellStyle name="Normal 3 4 3 8 2 4 2" xfId="27994"/>
    <cellStyle name="Normal 3 4 3 8 2 5" xfId="27995"/>
    <cellStyle name="Normal 3 4 3 8 2 5 2" xfId="27996"/>
    <cellStyle name="Normal 3 4 3 8 2 6" xfId="27997"/>
    <cellStyle name="Normal 3 4 3 8 2 6 2" xfId="27998"/>
    <cellStyle name="Normal 3 4 3 8 2 7" xfId="27999"/>
    <cellStyle name="Normal 3 4 3 8 2 7 2" xfId="28000"/>
    <cellStyle name="Normal 3 4 3 8 2 8" xfId="28001"/>
    <cellStyle name="Normal 3 4 3 8 2 8 2" xfId="28002"/>
    <cellStyle name="Normal 3 4 3 8 2 9" xfId="28003"/>
    <cellStyle name="Normal 3 4 3 8 2 9 2" xfId="28004"/>
    <cellStyle name="Normal 3 4 3 8 3" xfId="28005"/>
    <cellStyle name="Normal 3 4 3 8 3 2" xfId="28006"/>
    <cellStyle name="Normal 3 4 3 8 4" xfId="28007"/>
    <cellStyle name="Normal 3 4 3 8 4 2" xfId="28008"/>
    <cellStyle name="Normal 3 4 3 8 5" xfId="28009"/>
    <cellStyle name="Normal 3 4 3 8 5 2" xfId="28010"/>
    <cellStyle name="Normal 3 4 3 8 6" xfId="28011"/>
    <cellStyle name="Normal 3 4 3 8 6 2" xfId="28012"/>
    <cellStyle name="Normal 3 4 3 8 7" xfId="28013"/>
    <cellStyle name="Normal 3 4 3 8 7 2" xfId="28014"/>
    <cellStyle name="Normal 3 4 3 8 8" xfId="28015"/>
    <cellStyle name="Normal 3 4 3 8 8 2" xfId="28016"/>
    <cellStyle name="Normal 3 4 3 8 9" xfId="28017"/>
    <cellStyle name="Normal 3 4 3 8 9 2" xfId="28018"/>
    <cellStyle name="Normal 3 4 3 9" xfId="28019"/>
    <cellStyle name="Normal 3 4 3 9 10" xfId="28020"/>
    <cellStyle name="Normal 3 4 3 9 10 2" xfId="28021"/>
    <cellStyle name="Normal 3 4 3 9 11" xfId="28022"/>
    <cellStyle name="Normal 3 4 3 9 11 2" xfId="28023"/>
    <cellStyle name="Normal 3 4 3 9 12" xfId="28024"/>
    <cellStyle name="Normal 3 4 3 9 12 2" xfId="28025"/>
    <cellStyle name="Normal 3 4 3 9 13" xfId="28026"/>
    <cellStyle name="Normal 3 4 3 9 13 2" xfId="28027"/>
    <cellStyle name="Normal 3 4 3 9 14" xfId="28028"/>
    <cellStyle name="Normal 3 4 3 9 14 2" xfId="28029"/>
    <cellStyle name="Normal 3 4 3 9 15" xfId="28030"/>
    <cellStyle name="Normal 3 4 3 9 2" xfId="28031"/>
    <cellStyle name="Normal 3 4 3 9 2 2" xfId="28032"/>
    <cellStyle name="Normal 3 4 3 9 3" xfId="28033"/>
    <cellStyle name="Normal 3 4 3 9 3 2" xfId="28034"/>
    <cellStyle name="Normal 3 4 3 9 4" xfId="28035"/>
    <cellStyle name="Normal 3 4 3 9 4 2" xfId="28036"/>
    <cellStyle name="Normal 3 4 3 9 5" xfId="28037"/>
    <cellStyle name="Normal 3 4 3 9 5 2" xfId="28038"/>
    <cellStyle name="Normal 3 4 3 9 6" xfId="28039"/>
    <cellStyle name="Normal 3 4 3 9 6 2" xfId="28040"/>
    <cellStyle name="Normal 3 4 3 9 7" xfId="28041"/>
    <cellStyle name="Normal 3 4 3 9 7 2" xfId="28042"/>
    <cellStyle name="Normal 3 4 3 9 8" xfId="28043"/>
    <cellStyle name="Normal 3 4 3 9 8 2" xfId="28044"/>
    <cellStyle name="Normal 3 4 3 9 9" xfId="28045"/>
    <cellStyle name="Normal 3 4 3 9 9 2" xfId="28046"/>
    <cellStyle name="Normal 3 4 4" xfId="28047"/>
    <cellStyle name="Normal 3 4 4 10" xfId="28048"/>
    <cellStyle name="Normal 3 4 4 10 10" xfId="28049"/>
    <cellStyle name="Normal 3 4 4 10 10 2" xfId="28050"/>
    <cellStyle name="Normal 3 4 4 10 11" xfId="28051"/>
    <cellStyle name="Normal 3 4 4 10 11 2" xfId="28052"/>
    <cellStyle name="Normal 3 4 4 10 12" xfId="28053"/>
    <cellStyle name="Normal 3 4 4 10 12 2" xfId="28054"/>
    <cellStyle name="Normal 3 4 4 10 13" xfId="28055"/>
    <cellStyle name="Normal 3 4 4 10 13 2" xfId="28056"/>
    <cellStyle name="Normal 3 4 4 10 14" xfId="28057"/>
    <cellStyle name="Normal 3 4 4 10 14 2" xfId="28058"/>
    <cellStyle name="Normal 3 4 4 10 15" xfId="28059"/>
    <cellStyle name="Normal 3 4 4 10 2" xfId="28060"/>
    <cellStyle name="Normal 3 4 4 10 2 2" xfId="28061"/>
    <cellStyle name="Normal 3 4 4 10 3" xfId="28062"/>
    <cellStyle name="Normal 3 4 4 10 3 2" xfId="28063"/>
    <cellStyle name="Normal 3 4 4 10 4" xfId="28064"/>
    <cellStyle name="Normal 3 4 4 10 4 2" xfId="28065"/>
    <cellStyle name="Normal 3 4 4 10 5" xfId="28066"/>
    <cellStyle name="Normal 3 4 4 10 5 2" xfId="28067"/>
    <cellStyle name="Normal 3 4 4 10 6" xfId="28068"/>
    <cellStyle name="Normal 3 4 4 10 6 2" xfId="28069"/>
    <cellStyle name="Normal 3 4 4 10 7" xfId="28070"/>
    <cellStyle name="Normal 3 4 4 10 7 2" xfId="28071"/>
    <cellStyle name="Normal 3 4 4 10 8" xfId="28072"/>
    <cellStyle name="Normal 3 4 4 10 8 2" xfId="28073"/>
    <cellStyle name="Normal 3 4 4 10 9" xfId="28074"/>
    <cellStyle name="Normal 3 4 4 10 9 2" xfId="28075"/>
    <cellStyle name="Normal 3 4 4 11" xfId="28076"/>
    <cellStyle name="Normal 3 4 4 11 10" xfId="28077"/>
    <cellStyle name="Normal 3 4 4 11 10 2" xfId="28078"/>
    <cellStyle name="Normal 3 4 4 11 11" xfId="28079"/>
    <cellStyle name="Normal 3 4 4 11 11 2" xfId="28080"/>
    <cellStyle name="Normal 3 4 4 11 12" xfId="28081"/>
    <cellStyle name="Normal 3 4 4 11 12 2" xfId="28082"/>
    <cellStyle name="Normal 3 4 4 11 13" xfId="28083"/>
    <cellStyle name="Normal 3 4 4 11 13 2" xfId="28084"/>
    <cellStyle name="Normal 3 4 4 11 14" xfId="28085"/>
    <cellStyle name="Normal 3 4 4 11 14 2" xfId="28086"/>
    <cellStyle name="Normal 3 4 4 11 15" xfId="28087"/>
    <cellStyle name="Normal 3 4 4 11 2" xfId="28088"/>
    <cellStyle name="Normal 3 4 4 11 2 2" xfId="28089"/>
    <cellStyle name="Normal 3 4 4 11 3" xfId="28090"/>
    <cellStyle name="Normal 3 4 4 11 3 2" xfId="28091"/>
    <cellStyle name="Normal 3 4 4 11 4" xfId="28092"/>
    <cellStyle name="Normal 3 4 4 11 4 2" xfId="28093"/>
    <cellStyle name="Normal 3 4 4 11 5" xfId="28094"/>
    <cellStyle name="Normal 3 4 4 11 5 2" xfId="28095"/>
    <cellStyle name="Normal 3 4 4 11 6" xfId="28096"/>
    <cellStyle name="Normal 3 4 4 11 6 2" xfId="28097"/>
    <cellStyle name="Normal 3 4 4 11 7" xfId="28098"/>
    <cellStyle name="Normal 3 4 4 11 7 2" xfId="28099"/>
    <cellStyle name="Normal 3 4 4 11 8" xfId="28100"/>
    <cellStyle name="Normal 3 4 4 11 8 2" xfId="28101"/>
    <cellStyle name="Normal 3 4 4 11 9" xfId="28102"/>
    <cellStyle name="Normal 3 4 4 11 9 2" xfId="28103"/>
    <cellStyle name="Normal 3 4 4 12" xfId="28104"/>
    <cellStyle name="Normal 3 4 4 12 10" xfId="28105"/>
    <cellStyle name="Normal 3 4 4 12 10 2" xfId="28106"/>
    <cellStyle name="Normal 3 4 4 12 11" xfId="28107"/>
    <cellStyle name="Normal 3 4 4 12 11 2" xfId="28108"/>
    <cellStyle name="Normal 3 4 4 12 12" xfId="28109"/>
    <cellStyle name="Normal 3 4 4 12 12 2" xfId="28110"/>
    <cellStyle name="Normal 3 4 4 12 13" xfId="28111"/>
    <cellStyle name="Normal 3 4 4 12 13 2" xfId="28112"/>
    <cellStyle name="Normal 3 4 4 12 14" xfId="28113"/>
    <cellStyle name="Normal 3 4 4 12 14 2" xfId="28114"/>
    <cellStyle name="Normal 3 4 4 12 15" xfId="28115"/>
    <cellStyle name="Normal 3 4 4 12 2" xfId="28116"/>
    <cellStyle name="Normal 3 4 4 12 2 2" xfId="28117"/>
    <cellStyle name="Normal 3 4 4 12 3" xfId="28118"/>
    <cellStyle name="Normal 3 4 4 12 3 2" xfId="28119"/>
    <cellStyle name="Normal 3 4 4 12 4" xfId="28120"/>
    <cellStyle name="Normal 3 4 4 12 4 2" xfId="28121"/>
    <cellStyle name="Normal 3 4 4 12 5" xfId="28122"/>
    <cellStyle name="Normal 3 4 4 12 5 2" xfId="28123"/>
    <cellStyle name="Normal 3 4 4 12 6" xfId="28124"/>
    <cellStyle name="Normal 3 4 4 12 6 2" xfId="28125"/>
    <cellStyle name="Normal 3 4 4 12 7" xfId="28126"/>
    <cellStyle name="Normal 3 4 4 12 7 2" xfId="28127"/>
    <cellStyle name="Normal 3 4 4 12 8" xfId="28128"/>
    <cellStyle name="Normal 3 4 4 12 8 2" xfId="28129"/>
    <cellStyle name="Normal 3 4 4 12 9" xfId="28130"/>
    <cellStyle name="Normal 3 4 4 12 9 2" xfId="28131"/>
    <cellStyle name="Normal 3 4 4 13" xfId="28132"/>
    <cellStyle name="Normal 3 4 4 13 10" xfId="28133"/>
    <cellStyle name="Normal 3 4 4 13 10 2" xfId="28134"/>
    <cellStyle name="Normal 3 4 4 13 11" xfId="28135"/>
    <cellStyle name="Normal 3 4 4 13 11 2" xfId="28136"/>
    <cellStyle name="Normal 3 4 4 13 12" xfId="28137"/>
    <cellStyle name="Normal 3 4 4 13 12 2" xfId="28138"/>
    <cellStyle name="Normal 3 4 4 13 13" xfId="28139"/>
    <cellStyle name="Normal 3 4 4 13 13 2" xfId="28140"/>
    <cellStyle name="Normal 3 4 4 13 14" xfId="28141"/>
    <cellStyle name="Normal 3 4 4 13 14 2" xfId="28142"/>
    <cellStyle name="Normal 3 4 4 13 15" xfId="28143"/>
    <cellStyle name="Normal 3 4 4 13 2" xfId="28144"/>
    <cellStyle name="Normal 3 4 4 13 2 2" xfId="28145"/>
    <cellStyle name="Normal 3 4 4 13 3" xfId="28146"/>
    <cellStyle name="Normal 3 4 4 13 3 2" xfId="28147"/>
    <cellStyle name="Normal 3 4 4 13 4" xfId="28148"/>
    <cellStyle name="Normal 3 4 4 13 4 2" xfId="28149"/>
    <cellStyle name="Normal 3 4 4 13 5" xfId="28150"/>
    <cellStyle name="Normal 3 4 4 13 5 2" xfId="28151"/>
    <cellStyle name="Normal 3 4 4 13 6" xfId="28152"/>
    <cellStyle name="Normal 3 4 4 13 6 2" xfId="28153"/>
    <cellStyle name="Normal 3 4 4 13 7" xfId="28154"/>
    <cellStyle name="Normal 3 4 4 13 7 2" xfId="28155"/>
    <cellStyle name="Normal 3 4 4 13 8" xfId="28156"/>
    <cellStyle name="Normal 3 4 4 13 8 2" xfId="28157"/>
    <cellStyle name="Normal 3 4 4 13 9" xfId="28158"/>
    <cellStyle name="Normal 3 4 4 13 9 2" xfId="28159"/>
    <cellStyle name="Normal 3 4 4 14" xfId="28160"/>
    <cellStyle name="Normal 3 4 4 14 10" xfId="28161"/>
    <cellStyle name="Normal 3 4 4 14 10 2" xfId="28162"/>
    <cellStyle name="Normal 3 4 4 14 11" xfId="28163"/>
    <cellStyle name="Normal 3 4 4 14 11 2" xfId="28164"/>
    <cellStyle name="Normal 3 4 4 14 12" xfId="28165"/>
    <cellStyle name="Normal 3 4 4 14 12 2" xfId="28166"/>
    <cellStyle name="Normal 3 4 4 14 13" xfId="28167"/>
    <cellStyle name="Normal 3 4 4 14 13 2" xfId="28168"/>
    <cellStyle name="Normal 3 4 4 14 14" xfId="28169"/>
    <cellStyle name="Normal 3 4 4 14 14 2" xfId="28170"/>
    <cellStyle name="Normal 3 4 4 14 15" xfId="28171"/>
    <cellStyle name="Normal 3 4 4 14 2" xfId="28172"/>
    <cellStyle name="Normal 3 4 4 14 2 2" xfId="28173"/>
    <cellStyle name="Normal 3 4 4 14 3" xfId="28174"/>
    <cellStyle name="Normal 3 4 4 14 3 2" xfId="28175"/>
    <cellStyle name="Normal 3 4 4 14 4" xfId="28176"/>
    <cellStyle name="Normal 3 4 4 14 4 2" xfId="28177"/>
    <cellStyle name="Normal 3 4 4 14 5" xfId="28178"/>
    <cellStyle name="Normal 3 4 4 14 5 2" xfId="28179"/>
    <cellStyle name="Normal 3 4 4 14 6" xfId="28180"/>
    <cellStyle name="Normal 3 4 4 14 6 2" xfId="28181"/>
    <cellStyle name="Normal 3 4 4 14 7" xfId="28182"/>
    <cellStyle name="Normal 3 4 4 14 7 2" xfId="28183"/>
    <cellStyle name="Normal 3 4 4 14 8" xfId="28184"/>
    <cellStyle name="Normal 3 4 4 14 8 2" xfId="28185"/>
    <cellStyle name="Normal 3 4 4 14 9" xfId="28186"/>
    <cellStyle name="Normal 3 4 4 14 9 2" xfId="28187"/>
    <cellStyle name="Normal 3 4 4 15" xfId="28188"/>
    <cellStyle name="Normal 3 4 4 15 2" xfId="28189"/>
    <cellStyle name="Normal 3 4 4 16" xfId="28190"/>
    <cellStyle name="Normal 3 4 4 16 2" xfId="28191"/>
    <cellStyle name="Normal 3 4 4 17" xfId="28192"/>
    <cellStyle name="Normal 3 4 4 17 2" xfId="28193"/>
    <cellStyle name="Normal 3 4 4 18" xfId="28194"/>
    <cellStyle name="Normal 3 4 4 18 2" xfId="28195"/>
    <cellStyle name="Normal 3 4 4 19" xfId="28196"/>
    <cellStyle name="Normal 3 4 4 19 2" xfId="28197"/>
    <cellStyle name="Normal 3 4 4 2" xfId="28198"/>
    <cellStyle name="Normal 3 4 4 20" xfId="28199"/>
    <cellStyle name="Normal 3 4 4 20 2" xfId="28200"/>
    <cellStyle name="Normal 3 4 4 21" xfId="28201"/>
    <cellStyle name="Normal 3 4 4 21 2" xfId="28202"/>
    <cellStyle name="Normal 3 4 4 22" xfId="28203"/>
    <cellStyle name="Normal 3 4 4 22 2" xfId="28204"/>
    <cellStyle name="Normal 3 4 4 23" xfId="28205"/>
    <cellStyle name="Normal 3 4 4 23 2" xfId="28206"/>
    <cellStyle name="Normal 3 4 4 24" xfId="28207"/>
    <cellStyle name="Normal 3 4 4 24 2" xfId="28208"/>
    <cellStyle name="Normal 3 4 4 25" xfId="28209"/>
    <cellStyle name="Normal 3 4 4 25 2" xfId="28210"/>
    <cellStyle name="Normal 3 4 4 26" xfId="28211"/>
    <cellStyle name="Normal 3 4 4 26 2" xfId="28212"/>
    <cellStyle name="Normal 3 4 4 27" xfId="28213"/>
    <cellStyle name="Normal 3 4 4 27 2" xfId="28214"/>
    <cellStyle name="Normal 3 4 4 28" xfId="28215"/>
    <cellStyle name="Normal 3 4 4 3" xfId="28216"/>
    <cellStyle name="Normal 3 4 4 4" xfId="28217"/>
    <cellStyle name="Normal 3 4 4 5" xfId="28218"/>
    <cellStyle name="Normal 3 4 4 6" xfId="28219"/>
    <cellStyle name="Normal 3 4 4 6 10" xfId="28220"/>
    <cellStyle name="Normal 3 4 4 6 10 2" xfId="28221"/>
    <cellStyle name="Normal 3 4 4 6 11" xfId="28222"/>
    <cellStyle name="Normal 3 4 4 6 11 2" xfId="28223"/>
    <cellStyle name="Normal 3 4 4 6 12" xfId="28224"/>
    <cellStyle name="Normal 3 4 4 6 12 2" xfId="28225"/>
    <cellStyle name="Normal 3 4 4 6 13" xfId="28226"/>
    <cellStyle name="Normal 3 4 4 6 13 2" xfId="28227"/>
    <cellStyle name="Normal 3 4 4 6 14" xfId="28228"/>
    <cellStyle name="Normal 3 4 4 6 14 2" xfId="28229"/>
    <cellStyle name="Normal 3 4 4 6 15" xfId="28230"/>
    <cellStyle name="Normal 3 4 4 6 15 2" xfId="28231"/>
    <cellStyle name="Normal 3 4 4 6 16" xfId="28232"/>
    <cellStyle name="Normal 3 4 4 6 2" xfId="28233"/>
    <cellStyle name="Normal 3 4 4 6 2 10" xfId="28234"/>
    <cellStyle name="Normal 3 4 4 6 2 10 2" xfId="28235"/>
    <cellStyle name="Normal 3 4 4 6 2 11" xfId="28236"/>
    <cellStyle name="Normal 3 4 4 6 2 11 2" xfId="28237"/>
    <cellStyle name="Normal 3 4 4 6 2 12" xfId="28238"/>
    <cellStyle name="Normal 3 4 4 6 2 12 2" xfId="28239"/>
    <cellStyle name="Normal 3 4 4 6 2 13" xfId="28240"/>
    <cellStyle name="Normal 3 4 4 6 2 13 2" xfId="28241"/>
    <cellStyle name="Normal 3 4 4 6 2 14" xfId="28242"/>
    <cellStyle name="Normal 3 4 4 6 2 14 2" xfId="28243"/>
    <cellStyle name="Normal 3 4 4 6 2 15" xfId="28244"/>
    <cellStyle name="Normal 3 4 4 6 2 2" xfId="28245"/>
    <cellStyle name="Normal 3 4 4 6 2 2 2" xfId="28246"/>
    <cellStyle name="Normal 3 4 4 6 2 3" xfId="28247"/>
    <cellStyle name="Normal 3 4 4 6 2 3 2" xfId="28248"/>
    <cellStyle name="Normal 3 4 4 6 2 4" xfId="28249"/>
    <cellStyle name="Normal 3 4 4 6 2 4 2" xfId="28250"/>
    <cellStyle name="Normal 3 4 4 6 2 5" xfId="28251"/>
    <cellStyle name="Normal 3 4 4 6 2 5 2" xfId="28252"/>
    <cellStyle name="Normal 3 4 4 6 2 6" xfId="28253"/>
    <cellStyle name="Normal 3 4 4 6 2 6 2" xfId="28254"/>
    <cellStyle name="Normal 3 4 4 6 2 7" xfId="28255"/>
    <cellStyle name="Normal 3 4 4 6 2 7 2" xfId="28256"/>
    <cellStyle name="Normal 3 4 4 6 2 8" xfId="28257"/>
    <cellStyle name="Normal 3 4 4 6 2 8 2" xfId="28258"/>
    <cellStyle name="Normal 3 4 4 6 2 9" xfId="28259"/>
    <cellStyle name="Normal 3 4 4 6 2 9 2" xfId="28260"/>
    <cellStyle name="Normal 3 4 4 6 3" xfId="28261"/>
    <cellStyle name="Normal 3 4 4 6 3 2" xfId="28262"/>
    <cellStyle name="Normal 3 4 4 6 4" xfId="28263"/>
    <cellStyle name="Normal 3 4 4 6 4 2" xfId="28264"/>
    <cellStyle name="Normal 3 4 4 6 5" xfId="28265"/>
    <cellStyle name="Normal 3 4 4 6 5 2" xfId="28266"/>
    <cellStyle name="Normal 3 4 4 6 6" xfId="28267"/>
    <cellStyle name="Normal 3 4 4 6 6 2" xfId="28268"/>
    <cellStyle name="Normal 3 4 4 6 7" xfId="28269"/>
    <cellStyle name="Normal 3 4 4 6 7 2" xfId="28270"/>
    <cellStyle name="Normal 3 4 4 6 8" xfId="28271"/>
    <cellStyle name="Normal 3 4 4 6 8 2" xfId="28272"/>
    <cellStyle name="Normal 3 4 4 6 9" xfId="28273"/>
    <cellStyle name="Normal 3 4 4 6 9 2" xfId="28274"/>
    <cellStyle name="Normal 3 4 4 7" xfId="28275"/>
    <cellStyle name="Normal 3 4 4 7 10" xfId="28276"/>
    <cellStyle name="Normal 3 4 4 7 10 2" xfId="28277"/>
    <cellStyle name="Normal 3 4 4 7 11" xfId="28278"/>
    <cellStyle name="Normal 3 4 4 7 11 2" xfId="28279"/>
    <cellStyle name="Normal 3 4 4 7 12" xfId="28280"/>
    <cellStyle name="Normal 3 4 4 7 12 2" xfId="28281"/>
    <cellStyle name="Normal 3 4 4 7 13" xfId="28282"/>
    <cellStyle name="Normal 3 4 4 7 13 2" xfId="28283"/>
    <cellStyle name="Normal 3 4 4 7 14" xfId="28284"/>
    <cellStyle name="Normal 3 4 4 7 14 2" xfId="28285"/>
    <cellStyle name="Normal 3 4 4 7 15" xfId="28286"/>
    <cellStyle name="Normal 3 4 4 7 15 2" xfId="28287"/>
    <cellStyle name="Normal 3 4 4 7 16" xfId="28288"/>
    <cellStyle name="Normal 3 4 4 7 2" xfId="28289"/>
    <cellStyle name="Normal 3 4 4 7 2 10" xfId="28290"/>
    <cellStyle name="Normal 3 4 4 7 2 10 2" xfId="28291"/>
    <cellStyle name="Normal 3 4 4 7 2 11" xfId="28292"/>
    <cellStyle name="Normal 3 4 4 7 2 11 2" xfId="28293"/>
    <cellStyle name="Normal 3 4 4 7 2 12" xfId="28294"/>
    <cellStyle name="Normal 3 4 4 7 2 12 2" xfId="28295"/>
    <cellStyle name="Normal 3 4 4 7 2 13" xfId="28296"/>
    <cellStyle name="Normal 3 4 4 7 2 13 2" xfId="28297"/>
    <cellStyle name="Normal 3 4 4 7 2 14" xfId="28298"/>
    <cellStyle name="Normal 3 4 4 7 2 14 2" xfId="28299"/>
    <cellStyle name="Normal 3 4 4 7 2 15" xfId="28300"/>
    <cellStyle name="Normal 3 4 4 7 2 2" xfId="28301"/>
    <cellStyle name="Normal 3 4 4 7 2 2 2" xfId="28302"/>
    <cellStyle name="Normal 3 4 4 7 2 3" xfId="28303"/>
    <cellStyle name="Normal 3 4 4 7 2 3 2" xfId="28304"/>
    <cellStyle name="Normal 3 4 4 7 2 4" xfId="28305"/>
    <cellStyle name="Normal 3 4 4 7 2 4 2" xfId="28306"/>
    <cellStyle name="Normal 3 4 4 7 2 5" xfId="28307"/>
    <cellStyle name="Normal 3 4 4 7 2 5 2" xfId="28308"/>
    <cellStyle name="Normal 3 4 4 7 2 6" xfId="28309"/>
    <cellStyle name="Normal 3 4 4 7 2 6 2" xfId="28310"/>
    <cellStyle name="Normal 3 4 4 7 2 7" xfId="28311"/>
    <cellStyle name="Normal 3 4 4 7 2 7 2" xfId="28312"/>
    <cellStyle name="Normal 3 4 4 7 2 8" xfId="28313"/>
    <cellStyle name="Normal 3 4 4 7 2 8 2" xfId="28314"/>
    <cellStyle name="Normal 3 4 4 7 2 9" xfId="28315"/>
    <cellStyle name="Normal 3 4 4 7 2 9 2" xfId="28316"/>
    <cellStyle name="Normal 3 4 4 7 3" xfId="28317"/>
    <cellStyle name="Normal 3 4 4 7 3 2" xfId="28318"/>
    <cellStyle name="Normal 3 4 4 7 4" xfId="28319"/>
    <cellStyle name="Normal 3 4 4 7 4 2" xfId="28320"/>
    <cellStyle name="Normal 3 4 4 7 5" xfId="28321"/>
    <cellStyle name="Normal 3 4 4 7 5 2" xfId="28322"/>
    <cellStyle name="Normal 3 4 4 7 6" xfId="28323"/>
    <cellStyle name="Normal 3 4 4 7 6 2" xfId="28324"/>
    <cellStyle name="Normal 3 4 4 7 7" xfId="28325"/>
    <cellStyle name="Normal 3 4 4 7 7 2" xfId="28326"/>
    <cellStyle name="Normal 3 4 4 7 8" xfId="28327"/>
    <cellStyle name="Normal 3 4 4 7 8 2" xfId="28328"/>
    <cellStyle name="Normal 3 4 4 7 9" xfId="28329"/>
    <cellStyle name="Normal 3 4 4 7 9 2" xfId="28330"/>
    <cellStyle name="Normal 3 4 4 8" xfId="28331"/>
    <cellStyle name="Normal 3 4 4 8 10" xfId="28332"/>
    <cellStyle name="Normal 3 4 4 8 10 2" xfId="28333"/>
    <cellStyle name="Normal 3 4 4 8 11" xfId="28334"/>
    <cellStyle name="Normal 3 4 4 8 11 2" xfId="28335"/>
    <cellStyle name="Normal 3 4 4 8 12" xfId="28336"/>
    <cellStyle name="Normal 3 4 4 8 12 2" xfId="28337"/>
    <cellStyle name="Normal 3 4 4 8 13" xfId="28338"/>
    <cellStyle name="Normal 3 4 4 8 13 2" xfId="28339"/>
    <cellStyle name="Normal 3 4 4 8 14" xfId="28340"/>
    <cellStyle name="Normal 3 4 4 8 14 2" xfId="28341"/>
    <cellStyle name="Normal 3 4 4 8 15" xfId="28342"/>
    <cellStyle name="Normal 3 4 4 8 15 2" xfId="28343"/>
    <cellStyle name="Normal 3 4 4 8 16" xfId="28344"/>
    <cellStyle name="Normal 3 4 4 8 2" xfId="28345"/>
    <cellStyle name="Normal 3 4 4 8 2 10" xfId="28346"/>
    <cellStyle name="Normal 3 4 4 8 2 10 2" xfId="28347"/>
    <cellStyle name="Normal 3 4 4 8 2 11" xfId="28348"/>
    <cellStyle name="Normal 3 4 4 8 2 11 2" xfId="28349"/>
    <cellStyle name="Normal 3 4 4 8 2 12" xfId="28350"/>
    <cellStyle name="Normal 3 4 4 8 2 12 2" xfId="28351"/>
    <cellStyle name="Normal 3 4 4 8 2 13" xfId="28352"/>
    <cellStyle name="Normal 3 4 4 8 2 13 2" xfId="28353"/>
    <cellStyle name="Normal 3 4 4 8 2 14" xfId="28354"/>
    <cellStyle name="Normal 3 4 4 8 2 14 2" xfId="28355"/>
    <cellStyle name="Normal 3 4 4 8 2 15" xfId="28356"/>
    <cellStyle name="Normal 3 4 4 8 2 2" xfId="28357"/>
    <cellStyle name="Normal 3 4 4 8 2 2 2" xfId="28358"/>
    <cellStyle name="Normal 3 4 4 8 2 3" xfId="28359"/>
    <cellStyle name="Normal 3 4 4 8 2 3 2" xfId="28360"/>
    <cellStyle name="Normal 3 4 4 8 2 4" xfId="28361"/>
    <cellStyle name="Normal 3 4 4 8 2 4 2" xfId="28362"/>
    <cellStyle name="Normal 3 4 4 8 2 5" xfId="28363"/>
    <cellStyle name="Normal 3 4 4 8 2 5 2" xfId="28364"/>
    <cellStyle name="Normal 3 4 4 8 2 6" xfId="28365"/>
    <cellStyle name="Normal 3 4 4 8 2 6 2" xfId="28366"/>
    <cellStyle name="Normal 3 4 4 8 2 7" xfId="28367"/>
    <cellStyle name="Normal 3 4 4 8 2 7 2" xfId="28368"/>
    <cellStyle name="Normal 3 4 4 8 2 8" xfId="28369"/>
    <cellStyle name="Normal 3 4 4 8 2 8 2" xfId="28370"/>
    <cellStyle name="Normal 3 4 4 8 2 9" xfId="28371"/>
    <cellStyle name="Normal 3 4 4 8 2 9 2" xfId="28372"/>
    <cellStyle name="Normal 3 4 4 8 3" xfId="28373"/>
    <cellStyle name="Normal 3 4 4 8 3 2" xfId="28374"/>
    <cellStyle name="Normal 3 4 4 8 4" xfId="28375"/>
    <cellStyle name="Normal 3 4 4 8 4 2" xfId="28376"/>
    <cellStyle name="Normal 3 4 4 8 5" xfId="28377"/>
    <cellStyle name="Normal 3 4 4 8 5 2" xfId="28378"/>
    <cellStyle name="Normal 3 4 4 8 6" xfId="28379"/>
    <cellStyle name="Normal 3 4 4 8 6 2" xfId="28380"/>
    <cellStyle name="Normal 3 4 4 8 7" xfId="28381"/>
    <cellStyle name="Normal 3 4 4 8 7 2" xfId="28382"/>
    <cellStyle name="Normal 3 4 4 8 8" xfId="28383"/>
    <cellStyle name="Normal 3 4 4 8 8 2" xfId="28384"/>
    <cellStyle name="Normal 3 4 4 8 9" xfId="28385"/>
    <cellStyle name="Normal 3 4 4 8 9 2" xfId="28386"/>
    <cellStyle name="Normal 3 4 4 9" xfId="28387"/>
    <cellStyle name="Normal 3 4 4 9 10" xfId="28388"/>
    <cellStyle name="Normal 3 4 4 9 10 2" xfId="28389"/>
    <cellStyle name="Normal 3 4 4 9 11" xfId="28390"/>
    <cellStyle name="Normal 3 4 4 9 11 2" xfId="28391"/>
    <cellStyle name="Normal 3 4 4 9 12" xfId="28392"/>
    <cellStyle name="Normal 3 4 4 9 12 2" xfId="28393"/>
    <cellStyle name="Normal 3 4 4 9 13" xfId="28394"/>
    <cellStyle name="Normal 3 4 4 9 13 2" xfId="28395"/>
    <cellStyle name="Normal 3 4 4 9 14" xfId="28396"/>
    <cellStyle name="Normal 3 4 4 9 14 2" xfId="28397"/>
    <cellStyle name="Normal 3 4 4 9 15" xfId="28398"/>
    <cellStyle name="Normal 3 4 4 9 2" xfId="28399"/>
    <cellStyle name="Normal 3 4 4 9 2 2" xfId="28400"/>
    <cellStyle name="Normal 3 4 4 9 3" xfId="28401"/>
    <cellStyle name="Normal 3 4 4 9 3 2" xfId="28402"/>
    <cellStyle name="Normal 3 4 4 9 4" xfId="28403"/>
    <cellStyle name="Normal 3 4 4 9 4 2" xfId="28404"/>
    <cellStyle name="Normal 3 4 4 9 5" xfId="28405"/>
    <cellStyle name="Normal 3 4 4 9 5 2" xfId="28406"/>
    <cellStyle name="Normal 3 4 4 9 6" xfId="28407"/>
    <cellStyle name="Normal 3 4 4 9 6 2" xfId="28408"/>
    <cellStyle name="Normal 3 4 4 9 7" xfId="28409"/>
    <cellStyle name="Normal 3 4 4 9 7 2" xfId="28410"/>
    <cellStyle name="Normal 3 4 4 9 8" xfId="28411"/>
    <cellStyle name="Normal 3 4 4 9 8 2" xfId="28412"/>
    <cellStyle name="Normal 3 4 4 9 9" xfId="28413"/>
    <cellStyle name="Normal 3 4 4 9 9 2" xfId="28414"/>
    <cellStyle name="Normal 3 4 5" xfId="28415"/>
    <cellStyle name="Normal 3 4 5 10" xfId="28416"/>
    <cellStyle name="Normal 3 4 5 10 10" xfId="28417"/>
    <cellStyle name="Normal 3 4 5 10 10 2" xfId="28418"/>
    <cellStyle name="Normal 3 4 5 10 11" xfId="28419"/>
    <cellStyle name="Normal 3 4 5 10 11 2" xfId="28420"/>
    <cellStyle name="Normal 3 4 5 10 12" xfId="28421"/>
    <cellStyle name="Normal 3 4 5 10 12 2" xfId="28422"/>
    <cellStyle name="Normal 3 4 5 10 13" xfId="28423"/>
    <cellStyle name="Normal 3 4 5 10 13 2" xfId="28424"/>
    <cellStyle name="Normal 3 4 5 10 14" xfId="28425"/>
    <cellStyle name="Normal 3 4 5 10 14 2" xfId="28426"/>
    <cellStyle name="Normal 3 4 5 10 15" xfId="28427"/>
    <cellStyle name="Normal 3 4 5 10 2" xfId="28428"/>
    <cellStyle name="Normal 3 4 5 10 2 2" xfId="28429"/>
    <cellStyle name="Normal 3 4 5 10 3" xfId="28430"/>
    <cellStyle name="Normal 3 4 5 10 3 2" xfId="28431"/>
    <cellStyle name="Normal 3 4 5 10 4" xfId="28432"/>
    <cellStyle name="Normal 3 4 5 10 4 2" xfId="28433"/>
    <cellStyle name="Normal 3 4 5 10 5" xfId="28434"/>
    <cellStyle name="Normal 3 4 5 10 5 2" xfId="28435"/>
    <cellStyle name="Normal 3 4 5 10 6" xfId="28436"/>
    <cellStyle name="Normal 3 4 5 10 6 2" xfId="28437"/>
    <cellStyle name="Normal 3 4 5 10 7" xfId="28438"/>
    <cellStyle name="Normal 3 4 5 10 7 2" xfId="28439"/>
    <cellStyle name="Normal 3 4 5 10 8" xfId="28440"/>
    <cellStyle name="Normal 3 4 5 10 8 2" xfId="28441"/>
    <cellStyle name="Normal 3 4 5 10 9" xfId="28442"/>
    <cellStyle name="Normal 3 4 5 10 9 2" xfId="28443"/>
    <cellStyle name="Normal 3 4 5 11" xfId="28444"/>
    <cellStyle name="Normal 3 4 5 11 10" xfId="28445"/>
    <cellStyle name="Normal 3 4 5 11 10 2" xfId="28446"/>
    <cellStyle name="Normal 3 4 5 11 11" xfId="28447"/>
    <cellStyle name="Normal 3 4 5 11 11 2" xfId="28448"/>
    <cellStyle name="Normal 3 4 5 11 12" xfId="28449"/>
    <cellStyle name="Normal 3 4 5 11 12 2" xfId="28450"/>
    <cellStyle name="Normal 3 4 5 11 13" xfId="28451"/>
    <cellStyle name="Normal 3 4 5 11 13 2" xfId="28452"/>
    <cellStyle name="Normal 3 4 5 11 14" xfId="28453"/>
    <cellStyle name="Normal 3 4 5 11 14 2" xfId="28454"/>
    <cellStyle name="Normal 3 4 5 11 15" xfId="28455"/>
    <cellStyle name="Normal 3 4 5 11 2" xfId="28456"/>
    <cellStyle name="Normal 3 4 5 11 2 2" xfId="28457"/>
    <cellStyle name="Normal 3 4 5 11 3" xfId="28458"/>
    <cellStyle name="Normal 3 4 5 11 3 2" xfId="28459"/>
    <cellStyle name="Normal 3 4 5 11 4" xfId="28460"/>
    <cellStyle name="Normal 3 4 5 11 4 2" xfId="28461"/>
    <cellStyle name="Normal 3 4 5 11 5" xfId="28462"/>
    <cellStyle name="Normal 3 4 5 11 5 2" xfId="28463"/>
    <cellStyle name="Normal 3 4 5 11 6" xfId="28464"/>
    <cellStyle name="Normal 3 4 5 11 6 2" xfId="28465"/>
    <cellStyle name="Normal 3 4 5 11 7" xfId="28466"/>
    <cellStyle name="Normal 3 4 5 11 7 2" xfId="28467"/>
    <cellStyle name="Normal 3 4 5 11 8" xfId="28468"/>
    <cellStyle name="Normal 3 4 5 11 8 2" xfId="28469"/>
    <cellStyle name="Normal 3 4 5 11 9" xfId="28470"/>
    <cellStyle name="Normal 3 4 5 11 9 2" xfId="28471"/>
    <cellStyle name="Normal 3 4 5 12" xfId="28472"/>
    <cellStyle name="Normal 3 4 5 12 10" xfId="28473"/>
    <cellStyle name="Normal 3 4 5 12 10 2" xfId="28474"/>
    <cellStyle name="Normal 3 4 5 12 11" xfId="28475"/>
    <cellStyle name="Normal 3 4 5 12 11 2" xfId="28476"/>
    <cellStyle name="Normal 3 4 5 12 12" xfId="28477"/>
    <cellStyle name="Normal 3 4 5 12 12 2" xfId="28478"/>
    <cellStyle name="Normal 3 4 5 12 13" xfId="28479"/>
    <cellStyle name="Normal 3 4 5 12 13 2" xfId="28480"/>
    <cellStyle name="Normal 3 4 5 12 14" xfId="28481"/>
    <cellStyle name="Normal 3 4 5 12 14 2" xfId="28482"/>
    <cellStyle name="Normal 3 4 5 12 15" xfId="28483"/>
    <cellStyle name="Normal 3 4 5 12 2" xfId="28484"/>
    <cellStyle name="Normal 3 4 5 12 2 2" xfId="28485"/>
    <cellStyle name="Normal 3 4 5 12 3" xfId="28486"/>
    <cellStyle name="Normal 3 4 5 12 3 2" xfId="28487"/>
    <cellStyle name="Normal 3 4 5 12 4" xfId="28488"/>
    <cellStyle name="Normal 3 4 5 12 4 2" xfId="28489"/>
    <cellStyle name="Normal 3 4 5 12 5" xfId="28490"/>
    <cellStyle name="Normal 3 4 5 12 5 2" xfId="28491"/>
    <cellStyle name="Normal 3 4 5 12 6" xfId="28492"/>
    <cellStyle name="Normal 3 4 5 12 6 2" xfId="28493"/>
    <cellStyle name="Normal 3 4 5 12 7" xfId="28494"/>
    <cellStyle name="Normal 3 4 5 12 7 2" xfId="28495"/>
    <cellStyle name="Normal 3 4 5 12 8" xfId="28496"/>
    <cellStyle name="Normal 3 4 5 12 8 2" xfId="28497"/>
    <cellStyle name="Normal 3 4 5 12 9" xfId="28498"/>
    <cellStyle name="Normal 3 4 5 12 9 2" xfId="28499"/>
    <cellStyle name="Normal 3 4 5 13" xfId="28500"/>
    <cellStyle name="Normal 3 4 5 13 10" xfId="28501"/>
    <cellStyle name="Normal 3 4 5 13 10 2" xfId="28502"/>
    <cellStyle name="Normal 3 4 5 13 11" xfId="28503"/>
    <cellStyle name="Normal 3 4 5 13 11 2" xfId="28504"/>
    <cellStyle name="Normal 3 4 5 13 12" xfId="28505"/>
    <cellStyle name="Normal 3 4 5 13 12 2" xfId="28506"/>
    <cellStyle name="Normal 3 4 5 13 13" xfId="28507"/>
    <cellStyle name="Normal 3 4 5 13 13 2" xfId="28508"/>
    <cellStyle name="Normal 3 4 5 13 14" xfId="28509"/>
    <cellStyle name="Normal 3 4 5 13 14 2" xfId="28510"/>
    <cellStyle name="Normal 3 4 5 13 15" xfId="28511"/>
    <cellStyle name="Normal 3 4 5 13 2" xfId="28512"/>
    <cellStyle name="Normal 3 4 5 13 2 2" xfId="28513"/>
    <cellStyle name="Normal 3 4 5 13 3" xfId="28514"/>
    <cellStyle name="Normal 3 4 5 13 3 2" xfId="28515"/>
    <cellStyle name="Normal 3 4 5 13 4" xfId="28516"/>
    <cellStyle name="Normal 3 4 5 13 4 2" xfId="28517"/>
    <cellStyle name="Normal 3 4 5 13 5" xfId="28518"/>
    <cellStyle name="Normal 3 4 5 13 5 2" xfId="28519"/>
    <cellStyle name="Normal 3 4 5 13 6" xfId="28520"/>
    <cellStyle name="Normal 3 4 5 13 6 2" xfId="28521"/>
    <cellStyle name="Normal 3 4 5 13 7" xfId="28522"/>
    <cellStyle name="Normal 3 4 5 13 7 2" xfId="28523"/>
    <cellStyle name="Normal 3 4 5 13 8" xfId="28524"/>
    <cellStyle name="Normal 3 4 5 13 8 2" xfId="28525"/>
    <cellStyle name="Normal 3 4 5 13 9" xfId="28526"/>
    <cellStyle name="Normal 3 4 5 13 9 2" xfId="28527"/>
    <cellStyle name="Normal 3 4 5 14" xfId="28528"/>
    <cellStyle name="Normal 3 4 5 14 10" xfId="28529"/>
    <cellStyle name="Normal 3 4 5 14 10 2" xfId="28530"/>
    <cellStyle name="Normal 3 4 5 14 11" xfId="28531"/>
    <cellStyle name="Normal 3 4 5 14 11 2" xfId="28532"/>
    <cellStyle name="Normal 3 4 5 14 12" xfId="28533"/>
    <cellStyle name="Normal 3 4 5 14 12 2" xfId="28534"/>
    <cellStyle name="Normal 3 4 5 14 13" xfId="28535"/>
    <cellStyle name="Normal 3 4 5 14 13 2" xfId="28536"/>
    <cellStyle name="Normal 3 4 5 14 14" xfId="28537"/>
    <cellStyle name="Normal 3 4 5 14 14 2" xfId="28538"/>
    <cellStyle name="Normal 3 4 5 14 15" xfId="28539"/>
    <cellStyle name="Normal 3 4 5 14 2" xfId="28540"/>
    <cellStyle name="Normal 3 4 5 14 2 2" xfId="28541"/>
    <cellStyle name="Normal 3 4 5 14 3" xfId="28542"/>
    <cellStyle name="Normal 3 4 5 14 3 2" xfId="28543"/>
    <cellStyle name="Normal 3 4 5 14 4" xfId="28544"/>
    <cellStyle name="Normal 3 4 5 14 4 2" xfId="28545"/>
    <cellStyle name="Normal 3 4 5 14 5" xfId="28546"/>
    <cellStyle name="Normal 3 4 5 14 5 2" xfId="28547"/>
    <cellStyle name="Normal 3 4 5 14 6" xfId="28548"/>
    <cellStyle name="Normal 3 4 5 14 6 2" xfId="28549"/>
    <cellStyle name="Normal 3 4 5 14 7" xfId="28550"/>
    <cellStyle name="Normal 3 4 5 14 7 2" xfId="28551"/>
    <cellStyle name="Normal 3 4 5 14 8" xfId="28552"/>
    <cellStyle name="Normal 3 4 5 14 8 2" xfId="28553"/>
    <cellStyle name="Normal 3 4 5 14 9" xfId="28554"/>
    <cellStyle name="Normal 3 4 5 14 9 2" xfId="28555"/>
    <cellStyle name="Normal 3 4 5 15" xfId="28556"/>
    <cellStyle name="Normal 3 4 5 15 2" xfId="28557"/>
    <cellStyle name="Normal 3 4 5 16" xfId="28558"/>
    <cellStyle name="Normal 3 4 5 16 2" xfId="28559"/>
    <cellStyle name="Normal 3 4 5 17" xfId="28560"/>
    <cellStyle name="Normal 3 4 5 17 2" xfId="28561"/>
    <cellStyle name="Normal 3 4 5 18" xfId="28562"/>
    <cellStyle name="Normal 3 4 5 18 2" xfId="28563"/>
    <cellStyle name="Normal 3 4 5 19" xfId="28564"/>
    <cellStyle name="Normal 3 4 5 19 2" xfId="28565"/>
    <cellStyle name="Normal 3 4 5 2" xfId="28566"/>
    <cellStyle name="Normal 3 4 5 20" xfId="28567"/>
    <cellStyle name="Normal 3 4 5 20 2" xfId="28568"/>
    <cellStyle name="Normal 3 4 5 21" xfId="28569"/>
    <cellStyle name="Normal 3 4 5 21 2" xfId="28570"/>
    <cellStyle name="Normal 3 4 5 22" xfId="28571"/>
    <cellStyle name="Normal 3 4 5 22 2" xfId="28572"/>
    <cellStyle name="Normal 3 4 5 23" xfId="28573"/>
    <cellStyle name="Normal 3 4 5 23 2" xfId="28574"/>
    <cellStyle name="Normal 3 4 5 24" xfId="28575"/>
    <cellStyle name="Normal 3 4 5 24 2" xfId="28576"/>
    <cellStyle name="Normal 3 4 5 25" xfId="28577"/>
    <cellStyle name="Normal 3 4 5 25 2" xfId="28578"/>
    <cellStyle name="Normal 3 4 5 26" xfId="28579"/>
    <cellStyle name="Normal 3 4 5 26 2" xfId="28580"/>
    <cellStyle name="Normal 3 4 5 27" xfId="28581"/>
    <cellStyle name="Normal 3 4 5 27 2" xfId="28582"/>
    <cellStyle name="Normal 3 4 5 28" xfId="28583"/>
    <cellStyle name="Normal 3 4 5 3" xfId="28584"/>
    <cellStyle name="Normal 3 4 5 4" xfId="28585"/>
    <cellStyle name="Normal 3 4 5 5" xfId="28586"/>
    <cellStyle name="Normal 3 4 5 6" xfId="28587"/>
    <cellStyle name="Normal 3 4 5 6 10" xfId="28588"/>
    <cellStyle name="Normal 3 4 5 6 10 2" xfId="28589"/>
    <cellStyle name="Normal 3 4 5 6 11" xfId="28590"/>
    <cellStyle name="Normal 3 4 5 6 11 2" xfId="28591"/>
    <cellStyle name="Normal 3 4 5 6 12" xfId="28592"/>
    <cellStyle name="Normal 3 4 5 6 12 2" xfId="28593"/>
    <cellStyle name="Normal 3 4 5 6 13" xfId="28594"/>
    <cellStyle name="Normal 3 4 5 6 13 2" xfId="28595"/>
    <cellStyle name="Normal 3 4 5 6 14" xfId="28596"/>
    <cellStyle name="Normal 3 4 5 6 14 2" xfId="28597"/>
    <cellStyle name="Normal 3 4 5 6 15" xfId="28598"/>
    <cellStyle name="Normal 3 4 5 6 15 2" xfId="28599"/>
    <cellStyle name="Normal 3 4 5 6 16" xfId="28600"/>
    <cellStyle name="Normal 3 4 5 6 2" xfId="28601"/>
    <cellStyle name="Normal 3 4 5 6 2 10" xfId="28602"/>
    <cellStyle name="Normal 3 4 5 6 2 10 2" xfId="28603"/>
    <cellStyle name="Normal 3 4 5 6 2 11" xfId="28604"/>
    <cellStyle name="Normal 3 4 5 6 2 11 2" xfId="28605"/>
    <cellStyle name="Normal 3 4 5 6 2 12" xfId="28606"/>
    <cellStyle name="Normal 3 4 5 6 2 12 2" xfId="28607"/>
    <cellStyle name="Normal 3 4 5 6 2 13" xfId="28608"/>
    <cellStyle name="Normal 3 4 5 6 2 13 2" xfId="28609"/>
    <cellStyle name="Normal 3 4 5 6 2 14" xfId="28610"/>
    <cellStyle name="Normal 3 4 5 6 2 14 2" xfId="28611"/>
    <cellStyle name="Normal 3 4 5 6 2 15" xfId="28612"/>
    <cellStyle name="Normal 3 4 5 6 2 2" xfId="28613"/>
    <cellStyle name="Normal 3 4 5 6 2 2 2" xfId="28614"/>
    <cellStyle name="Normal 3 4 5 6 2 3" xfId="28615"/>
    <cellStyle name="Normal 3 4 5 6 2 3 2" xfId="28616"/>
    <cellStyle name="Normal 3 4 5 6 2 4" xfId="28617"/>
    <cellStyle name="Normal 3 4 5 6 2 4 2" xfId="28618"/>
    <cellStyle name="Normal 3 4 5 6 2 5" xfId="28619"/>
    <cellStyle name="Normal 3 4 5 6 2 5 2" xfId="28620"/>
    <cellStyle name="Normal 3 4 5 6 2 6" xfId="28621"/>
    <cellStyle name="Normal 3 4 5 6 2 6 2" xfId="28622"/>
    <cellStyle name="Normal 3 4 5 6 2 7" xfId="28623"/>
    <cellStyle name="Normal 3 4 5 6 2 7 2" xfId="28624"/>
    <cellStyle name="Normal 3 4 5 6 2 8" xfId="28625"/>
    <cellStyle name="Normal 3 4 5 6 2 8 2" xfId="28626"/>
    <cellStyle name="Normal 3 4 5 6 2 9" xfId="28627"/>
    <cellStyle name="Normal 3 4 5 6 2 9 2" xfId="28628"/>
    <cellStyle name="Normal 3 4 5 6 3" xfId="28629"/>
    <cellStyle name="Normal 3 4 5 6 3 2" xfId="28630"/>
    <cellStyle name="Normal 3 4 5 6 4" xfId="28631"/>
    <cellStyle name="Normal 3 4 5 6 4 2" xfId="28632"/>
    <cellStyle name="Normal 3 4 5 6 5" xfId="28633"/>
    <cellStyle name="Normal 3 4 5 6 5 2" xfId="28634"/>
    <cellStyle name="Normal 3 4 5 6 6" xfId="28635"/>
    <cellStyle name="Normal 3 4 5 6 6 2" xfId="28636"/>
    <cellStyle name="Normal 3 4 5 6 7" xfId="28637"/>
    <cellStyle name="Normal 3 4 5 6 7 2" xfId="28638"/>
    <cellStyle name="Normal 3 4 5 6 8" xfId="28639"/>
    <cellStyle name="Normal 3 4 5 6 8 2" xfId="28640"/>
    <cellStyle name="Normal 3 4 5 6 9" xfId="28641"/>
    <cellStyle name="Normal 3 4 5 6 9 2" xfId="28642"/>
    <cellStyle name="Normal 3 4 5 7" xfId="28643"/>
    <cellStyle name="Normal 3 4 5 7 10" xfId="28644"/>
    <cellStyle name="Normal 3 4 5 7 10 2" xfId="28645"/>
    <cellStyle name="Normal 3 4 5 7 11" xfId="28646"/>
    <cellStyle name="Normal 3 4 5 7 11 2" xfId="28647"/>
    <cellStyle name="Normal 3 4 5 7 12" xfId="28648"/>
    <cellStyle name="Normal 3 4 5 7 12 2" xfId="28649"/>
    <cellStyle name="Normal 3 4 5 7 13" xfId="28650"/>
    <cellStyle name="Normal 3 4 5 7 13 2" xfId="28651"/>
    <cellStyle name="Normal 3 4 5 7 14" xfId="28652"/>
    <cellStyle name="Normal 3 4 5 7 14 2" xfId="28653"/>
    <cellStyle name="Normal 3 4 5 7 15" xfId="28654"/>
    <cellStyle name="Normal 3 4 5 7 15 2" xfId="28655"/>
    <cellStyle name="Normal 3 4 5 7 16" xfId="28656"/>
    <cellStyle name="Normal 3 4 5 7 2" xfId="28657"/>
    <cellStyle name="Normal 3 4 5 7 2 10" xfId="28658"/>
    <cellStyle name="Normal 3 4 5 7 2 10 2" xfId="28659"/>
    <cellStyle name="Normal 3 4 5 7 2 11" xfId="28660"/>
    <cellStyle name="Normal 3 4 5 7 2 11 2" xfId="28661"/>
    <cellStyle name="Normal 3 4 5 7 2 12" xfId="28662"/>
    <cellStyle name="Normal 3 4 5 7 2 12 2" xfId="28663"/>
    <cellStyle name="Normal 3 4 5 7 2 13" xfId="28664"/>
    <cellStyle name="Normal 3 4 5 7 2 13 2" xfId="28665"/>
    <cellStyle name="Normal 3 4 5 7 2 14" xfId="28666"/>
    <cellStyle name="Normal 3 4 5 7 2 14 2" xfId="28667"/>
    <cellStyle name="Normal 3 4 5 7 2 15" xfId="28668"/>
    <cellStyle name="Normal 3 4 5 7 2 2" xfId="28669"/>
    <cellStyle name="Normal 3 4 5 7 2 2 2" xfId="28670"/>
    <cellStyle name="Normal 3 4 5 7 2 3" xfId="28671"/>
    <cellStyle name="Normal 3 4 5 7 2 3 2" xfId="28672"/>
    <cellStyle name="Normal 3 4 5 7 2 4" xfId="28673"/>
    <cellStyle name="Normal 3 4 5 7 2 4 2" xfId="28674"/>
    <cellStyle name="Normal 3 4 5 7 2 5" xfId="28675"/>
    <cellStyle name="Normal 3 4 5 7 2 5 2" xfId="28676"/>
    <cellStyle name="Normal 3 4 5 7 2 6" xfId="28677"/>
    <cellStyle name="Normal 3 4 5 7 2 6 2" xfId="28678"/>
    <cellStyle name="Normal 3 4 5 7 2 7" xfId="28679"/>
    <cellStyle name="Normal 3 4 5 7 2 7 2" xfId="28680"/>
    <cellStyle name="Normal 3 4 5 7 2 8" xfId="28681"/>
    <cellStyle name="Normal 3 4 5 7 2 8 2" xfId="28682"/>
    <cellStyle name="Normal 3 4 5 7 2 9" xfId="28683"/>
    <cellStyle name="Normal 3 4 5 7 2 9 2" xfId="28684"/>
    <cellStyle name="Normal 3 4 5 7 3" xfId="28685"/>
    <cellStyle name="Normal 3 4 5 7 3 2" xfId="28686"/>
    <cellStyle name="Normal 3 4 5 7 4" xfId="28687"/>
    <cellStyle name="Normal 3 4 5 7 4 2" xfId="28688"/>
    <cellStyle name="Normal 3 4 5 7 5" xfId="28689"/>
    <cellStyle name="Normal 3 4 5 7 5 2" xfId="28690"/>
    <cellStyle name="Normal 3 4 5 7 6" xfId="28691"/>
    <cellStyle name="Normal 3 4 5 7 6 2" xfId="28692"/>
    <cellStyle name="Normal 3 4 5 7 7" xfId="28693"/>
    <cellStyle name="Normal 3 4 5 7 7 2" xfId="28694"/>
    <cellStyle name="Normal 3 4 5 7 8" xfId="28695"/>
    <cellStyle name="Normal 3 4 5 7 8 2" xfId="28696"/>
    <cellStyle name="Normal 3 4 5 7 9" xfId="28697"/>
    <cellStyle name="Normal 3 4 5 7 9 2" xfId="28698"/>
    <cellStyle name="Normal 3 4 5 8" xfId="28699"/>
    <cellStyle name="Normal 3 4 5 8 10" xfId="28700"/>
    <cellStyle name="Normal 3 4 5 8 10 2" xfId="28701"/>
    <cellStyle name="Normal 3 4 5 8 11" xfId="28702"/>
    <cellStyle name="Normal 3 4 5 8 11 2" xfId="28703"/>
    <cellStyle name="Normal 3 4 5 8 12" xfId="28704"/>
    <cellStyle name="Normal 3 4 5 8 12 2" xfId="28705"/>
    <cellStyle name="Normal 3 4 5 8 13" xfId="28706"/>
    <cellStyle name="Normal 3 4 5 8 13 2" xfId="28707"/>
    <cellStyle name="Normal 3 4 5 8 14" xfId="28708"/>
    <cellStyle name="Normal 3 4 5 8 14 2" xfId="28709"/>
    <cellStyle name="Normal 3 4 5 8 15" xfId="28710"/>
    <cellStyle name="Normal 3 4 5 8 15 2" xfId="28711"/>
    <cellStyle name="Normal 3 4 5 8 16" xfId="28712"/>
    <cellStyle name="Normal 3 4 5 8 2" xfId="28713"/>
    <cellStyle name="Normal 3 4 5 8 2 10" xfId="28714"/>
    <cellStyle name="Normal 3 4 5 8 2 10 2" xfId="28715"/>
    <cellStyle name="Normal 3 4 5 8 2 11" xfId="28716"/>
    <cellStyle name="Normal 3 4 5 8 2 11 2" xfId="28717"/>
    <cellStyle name="Normal 3 4 5 8 2 12" xfId="28718"/>
    <cellStyle name="Normal 3 4 5 8 2 12 2" xfId="28719"/>
    <cellStyle name="Normal 3 4 5 8 2 13" xfId="28720"/>
    <cellStyle name="Normal 3 4 5 8 2 13 2" xfId="28721"/>
    <cellStyle name="Normal 3 4 5 8 2 14" xfId="28722"/>
    <cellStyle name="Normal 3 4 5 8 2 14 2" xfId="28723"/>
    <cellStyle name="Normal 3 4 5 8 2 15" xfId="28724"/>
    <cellStyle name="Normal 3 4 5 8 2 2" xfId="28725"/>
    <cellStyle name="Normal 3 4 5 8 2 2 2" xfId="28726"/>
    <cellStyle name="Normal 3 4 5 8 2 3" xfId="28727"/>
    <cellStyle name="Normal 3 4 5 8 2 3 2" xfId="28728"/>
    <cellStyle name="Normal 3 4 5 8 2 4" xfId="28729"/>
    <cellStyle name="Normal 3 4 5 8 2 4 2" xfId="28730"/>
    <cellStyle name="Normal 3 4 5 8 2 5" xfId="28731"/>
    <cellStyle name="Normal 3 4 5 8 2 5 2" xfId="28732"/>
    <cellStyle name="Normal 3 4 5 8 2 6" xfId="28733"/>
    <cellStyle name="Normal 3 4 5 8 2 6 2" xfId="28734"/>
    <cellStyle name="Normal 3 4 5 8 2 7" xfId="28735"/>
    <cellStyle name="Normal 3 4 5 8 2 7 2" xfId="28736"/>
    <cellStyle name="Normal 3 4 5 8 2 8" xfId="28737"/>
    <cellStyle name="Normal 3 4 5 8 2 8 2" xfId="28738"/>
    <cellStyle name="Normal 3 4 5 8 2 9" xfId="28739"/>
    <cellStyle name="Normal 3 4 5 8 2 9 2" xfId="28740"/>
    <cellStyle name="Normal 3 4 5 8 3" xfId="28741"/>
    <cellStyle name="Normal 3 4 5 8 3 2" xfId="28742"/>
    <cellStyle name="Normal 3 4 5 8 4" xfId="28743"/>
    <cellStyle name="Normal 3 4 5 8 4 2" xfId="28744"/>
    <cellStyle name="Normal 3 4 5 8 5" xfId="28745"/>
    <cellStyle name="Normal 3 4 5 8 5 2" xfId="28746"/>
    <cellStyle name="Normal 3 4 5 8 6" xfId="28747"/>
    <cellStyle name="Normal 3 4 5 8 6 2" xfId="28748"/>
    <cellStyle name="Normal 3 4 5 8 7" xfId="28749"/>
    <cellStyle name="Normal 3 4 5 8 7 2" xfId="28750"/>
    <cellStyle name="Normal 3 4 5 8 8" xfId="28751"/>
    <cellStyle name="Normal 3 4 5 8 8 2" xfId="28752"/>
    <cellStyle name="Normal 3 4 5 8 9" xfId="28753"/>
    <cellStyle name="Normal 3 4 5 8 9 2" xfId="28754"/>
    <cellStyle name="Normal 3 4 5 9" xfId="28755"/>
    <cellStyle name="Normal 3 4 5 9 10" xfId="28756"/>
    <cellStyle name="Normal 3 4 5 9 10 2" xfId="28757"/>
    <cellStyle name="Normal 3 4 5 9 11" xfId="28758"/>
    <cellStyle name="Normal 3 4 5 9 11 2" xfId="28759"/>
    <cellStyle name="Normal 3 4 5 9 12" xfId="28760"/>
    <cellStyle name="Normal 3 4 5 9 12 2" xfId="28761"/>
    <cellStyle name="Normal 3 4 5 9 13" xfId="28762"/>
    <cellStyle name="Normal 3 4 5 9 13 2" xfId="28763"/>
    <cellStyle name="Normal 3 4 5 9 14" xfId="28764"/>
    <cellStyle name="Normal 3 4 5 9 14 2" xfId="28765"/>
    <cellStyle name="Normal 3 4 5 9 15" xfId="28766"/>
    <cellStyle name="Normal 3 4 5 9 2" xfId="28767"/>
    <cellStyle name="Normal 3 4 5 9 2 2" xfId="28768"/>
    <cellStyle name="Normal 3 4 5 9 3" xfId="28769"/>
    <cellStyle name="Normal 3 4 5 9 3 2" xfId="28770"/>
    <cellStyle name="Normal 3 4 5 9 4" xfId="28771"/>
    <cellStyle name="Normal 3 4 5 9 4 2" xfId="28772"/>
    <cellStyle name="Normal 3 4 5 9 5" xfId="28773"/>
    <cellStyle name="Normal 3 4 5 9 5 2" xfId="28774"/>
    <cellStyle name="Normal 3 4 5 9 6" xfId="28775"/>
    <cellStyle name="Normal 3 4 5 9 6 2" xfId="28776"/>
    <cellStyle name="Normal 3 4 5 9 7" xfId="28777"/>
    <cellStyle name="Normal 3 4 5 9 7 2" xfId="28778"/>
    <cellStyle name="Normal 3 4 5 9 8" xfId="28779"/>
    <cellStyle name="Normal 3 4 5 9 8 2" xfId="28780"/>
    <cellStyle name="Normal 3 4 5 9 9" xfId="28781"/>
    <cellStyle name="Normal 3 4 5 9 9 2" xfId="28782"/>
    <cellStyle name="Normal 3 4 6" xfId="28783"/>
    <cellStyle name="Normal 3 4 6 10" xfId="28784"/>
    <cellStyle name="Normal 3 4 6 10 10" xfId="28785"/>
    <cellStyle name="Normal 3 4 6 10 10 2" xfId="28786"/>
    <cellStyle name="Normal 3 4 6 10 11" xfId="28787"/>
    <cellStyle name="Normal 3 4 6 10 11 2" xfId="28788"/>
    <cellStyle name="Normal 3 4 6 10 12" xfId="28789"/>
    <cellStyle name="Normal 3 4 6 10 12 2" xfId="28790"/>
    <cellStyle name="Normal 3 4 6 10 13" xfId="28791"/>
    <cellStyle name="Normal 3 4 6 10 13 2" xfId="28792"/>
    <cellStyle name="Normal 3 4 6 10 14" xfId="28793"/>
    <cellStyle name="Normal 3 4 6 10 14 2" xfId="28794"/>
    <cellStyle name="Normal 3 4 6 10 15" xfId="28795"/>
    <cellStyle name="Normal 3 4 6 10 2" xfId="28796"/>
    <cellStyle name="Normal 3 4 6 10 2 2" xfId="28797"/>
    <cellStyle name="Normal 3 4 6 10 3" xfId="28798"/>
    <cellStyle name="Normal 3 4 6 10 3 2" xfId="28799"/>
    <cellStyle name="Normal 3 4 6 10 4" xfId="28800"/>
    <cellStyle name="Normal 3 4 6 10 4 2" xfId="28801"/>
    <cellStyle name="Normal 3 4 6 10 5" xfId="28802"/>
    <cellStyle name="Normal 3 4 6 10 5 2" xfId="28803"/>
    <cellStyle name="Normal 3 4 6 10 6" xfId="28804"/>
    <cellStyle name="Normal 3 4 6 10 6 2" xfId="28805"/>
    <cellStyle name="Normal 3 4 6 10 7" xfId="28806"/>
    <cellStyle name="Normal 3 4 6 10 7 2" xfId="28807"/>
    <cellStyle name="Normal 3 4 6 10 8" xfId="28808"/>
    <cellStyle name="Normal 3 4 6 10 8 2" xfId="28809"/>
    <cellStyle name="Normal 3 4 6 10 9" xfId="28810"/>
    <cellStyle name="Normal 3 4 6 10 9 2" xfId="28811"/>
    <cellStyle name="Normal 3 4 6 11" xfId="28812"/>
    <cellStyle name="Normal 3 4 6 11 10" xfId="28813"/>
    <cellStyle name="Normal 3 4 6 11 10 2" xfId="28814"/>
    <cellStyle name="Normal 3 4 6 11 11" xfId="28815"/>
    <cellStyle name="Normal 3 4 6 11 11 2" xfId="28816"/>
    <cellStyle name="Normal 3 4 6 11 12" xfId="28817"/>
    <cellStyle name="Normal 3 4 6 11 12 2" xfId="28818"/>
    <cellStyle name="Normal 3 4 6 11 13" xfId="28819"/>
    <cellStyle name="Normal 3 4 6 11 13 2" xfId="28820"/>
    <cellStyle name="Normal 3 4 6 11 14" xfId="28821"/>
    <cellStyle name="Normal 3 4 6 11 14 2" xfId="28822"/>
    <cellStyle name="Normal 3 4 6 11 15" xfId="28823"/>
    <cellStyle name="Normal 3 4 6 11 2" xfId="28824"/>
    <cellStyle name="Normal 3 4 6 11 2 2" xfId="28825"/>
    <cellStyle name="Normal 3 4 6 11 3" xfId="28826"/>
    <cellStyle name="Normal 3 4 6 11 3 2" xfId="28827"/>
    <cellStyle name="Normal 3 4 6 11 4" xfId="28828"/>
    <cellStyle name="Normal 3 4 6 11 4 2" xfId="28829"/>
    <cellStyle name="Normal 3 4 6 11 5" xfId="28830"/>
    <cellStyle name="Normal 3 4 6 11 5 2" xfId="28831"/>
    <cellStyle name="Normal 3 4 6 11 6" xfId="28832"/>
    <cellStyle name="Normal 3 4 6 11 6 2" xfId="28833"/>
    <cellStyle name="Normal 3 4 6 11 7" xfId="28834"/>
    <cellStyle name="Normal 3 4 6 11 7 2" xfId="28835"/>
    <cellStyle name="Normal 3 4 6 11 8" xfId="28836"/>
    <cellStyle name="Normal 3 4 6 11 8 2" xfId="28837"/>
    <cellStyle name="Normal 3 4 6 11 9" xfId="28838"/>
    <cellStyle name="Normal 3 4 6 11 9 2" xfId="28839"/>
    <cellStyle name="Normal 3 4 6 12" xfId="28840"/>
    <cellStyle name="Normal 3 4 6 12 10" xfId="28841"/>
    <cellStyle name="Normal 3 4 6 12 10 2" xfId="28842"/>
    <cellStyle name="Normal 3 4 6 12 11" xfId="28843"/>
    <cellStyle name="Normal 3 4 6 12 11 2" xfId="28844"/>
    <cellStyle name="Normal 3 4 6 12 12" xfId="28845"/>
    <cellStyle name="Normal 3 4 6 12 12 2" xfId="28846"/>
    <cellStyle name="Normal 3 4 6 12 13" xfId="28847"/>
    <cellStyle name="Normal 3 4 6 12 13 2" xfId="28848"/>
    <cellStyle name="Normal 3 4 6 12 14" xfId="28849"/>
    <cellStyle name="Normal 3 4 6 12 14 2" xfId="28850"/>
    <cellStyle name="Normal 3 4 6 12 15" xfId="28851"/>
    <cellStyle name="Normal 3 4 6 12 2" xfId="28852"/>
    <cellStyle name="Normal 3 4 6 12 2 2" xfId="28853"/>
    <cellStyle name="Normal 3 4 6 12 3" xfId="28854"/>
    <cellStyle name="Normal 3 4 6 12 3 2" xfId="28855"/>
    <cellStyle name="Normal 3 4 6 12 4" xfId="28856"/>
    <cellStyle name="Normal 3 4 6 12 4 2" xfId="28857"/>
    <cellStyle name="Normal 3 4 6 12 5" xfId="28858"/>
    <cellStyle name="Normal 3 4 6 12 5 2" xfId="28859"/>
    <cellStyle name="Normal 3 4 6 12 6" xfId="28860"/>
    <cellStyle name="Normal 3 4 6 12 6 2" xfId="28861"/>
    <cellStyle name="Normal 3 4 6 12 7" xfId="28862"/>
    <cellStyle name="Normal 3 4 6 12 7 2" xfId="28863"/>
    <cellStyle name="Normal 3 4 6 12 8" xfId="28864"/>
    <cellStyle name="Normal 3 4 6 12 8 2" xfId="28865"/>
    <cellStyle name="Normal 3 4 6 12 9" xfId="28866"/>
    <cellStyle name="Normal 3 4 6 12 9 2" xfId="28867"/>
    <cellStyle name="Normal 3 4 6 13" xfId="28868"/>
    <cellStyle name="Normal 3 4 6 13 10" xfId="28869"/>
    <cellStyle name="Normal 3 4 6 13 10 2" xfId="28870"/>
    <cellStyle name="Normal 3 4 6 13 11" xfId="28871"/>
    <cellStyle name="Normal 3 4 6 13 11 2" xfId="28872"/>
    <cellStyle name="Normal 3 4 6 13 12" xfId="28873"/>
    <cellStyle name="Normal 3 4 6 13 12 2" xfId="28874"/>
    <cellStyle name="Normal 3 4 6 13 13" xfId="28875"/>
    <cellStyle name="Normal 3 4 6 13 13 2" xfId="28876"/>
    <cellStyle name="Normal 3 4 6 13 14" xfId="28877"/>
    <cellStyle name="Normal 3 4 6 13 14 2" xfId="28878"/>
    <cellStyle name="Normal 3 4 6 13 15" xfId="28879"/>
    <cellStyle name="Normal 3 4 6 13 2" xfId="28880"/>
    <cellStyle name="Normal 3 4 6 13 2 2" xfId="28881"/>
    <cellStyle name="Normal 3 4 6 13 3" xfId="28882"/>
    <cellStyle name="Normal 3 4 6 13 3 2" xfId="28883"/>
    <cellStyle name="Normal 3 4 6 13 4" xfId="28884"/>
    <cellStyle name="Normal 3 4 6 13 4 2" xfId="28885"/>
    <cellStyle name="Normal 3 4 6 13 5" xfId="28886"/>
    <cellStyle name="Normal 3 4 6 13 5 2" xfId="28887"/>
    <cellStyle name="Normal 3 4 6 13 6" xfId="28888"/>
    <cellStyle name="Normal 3 4 6 13 6 2" xfId="28889"/>
    <cellStyle name="Normal 3 4 6 13 7" xfId="28890"/>
    <cellStyle name="Normal 3 4 6 13 7 2" xfId="28891"/>
    <cellStyle name="Normal 3 4 6 13 8" xfId="28892"/>
    <cellStyle name="Normal 3 4 6 13 8 2" xfId="28893"/>
    <cellStyle name="Normal 3 4 6 13 9" xfId="28894"/>
    <cellStyle name="Normal 3 4 6 13 9 2" xfId="28895"/>
    <cellStyle name="Normal 3 4 6 14" xfId="28896"/>
    <cellStyle name="Normal 3 4 6 14 10" xfId="28897"/>
    <cellStyle name="Normal 3 4 6 14 10 2" xfId="28898"/>
    <cellStyle name="Normal 3 4 6 14 11" xfId="28899"/>
    <cellStyle name="Normal 3 4 6 14 11 2" xfId="28900"/>
    <cellStyle name="Normal 3 4 6 14 12" xfId="28901"/>
    <cellStyle name="Normal 3 4 6 14 12 2" xfId="28902"/>
    <cellStyle name="Normal 3 4 6 14 13" xfId="28903"/>
    <cellStyle name="Normal 3 4 6 14 13 2" xfId="28904"/>
    <cellStyle name="Normal 3 4 6 14 14" xfId="28905"/>
    <cellStyle name="Normal 3 4 6 14 14 2" xfId="28906"/>
    <cellStyle name="Normal 3 4 6 14 15" xfId="28907"/>
    <cellStyle name="Normal 3 4 6 14 2" xfId="28908"/>
    <cellStyle name="Normal 3 4 6 14 2 2" xfId="28909"/>
    <cellStyle name="Normal 3 4 6 14 3" xfId="28910"/>
    <cellStyle name="Normal 3 4 6 14 3 2" xfId="28911"/>
    <cellStyle name="Normal 3 4 6 14 4" xfId="28912"/>
    <cellStyle name="Normal 3 4 6 14 4 2" xfId="28913"/>
    <cellStyle name="Normal 3 4 6 14 5" xfId="28914"/>
    <cellStyle name="Normal 3 4 6 14 5 2" xfId="28915"/>
    <cellStyle name="Normal 3 4 6 14 6" xfId="28916"/>
    <cellStyle name="Normal 3 4 6 14 6 2" xfId="28917"/>
    <cellStyle name="Normal 3 4 6 14 7" xfId="28918"/>
    <cellStyle name="Normal 3 4 6 14 7 2" xfId="28919"/>
    <cellStyle name="Normal 3 4 6 14 8" xfId="28920"/>
    <cellStyle name="Normal 3 4 6 14 8 2" xfId="28921"/>
    <cellStyle name="Normal 3 4 6 14 9" xfId="28922"/>
    <cellStyle name="Normal 3 4 6 14 9 2" xfId="28923"/>
    <cellStyle name="Normal 3 4 6 15" xfId="28924"/>
    <cellStyle name="Normal 3 4 6 15 2" xfId="28925"/>
    <cellStyle name="Normal 3 4 6 16" xfId="28926"/>
    <cellStyle name="Normal 3 4 6 16 2" xfId="28927"/>
    <cellStyle name="Normal 3 4 6 17" xfId="28928"/>
    <cellStyle name="Normal 3 4 6 17 2" xfId="28929"/>
    <cellStyle name="Normal 3 4 6 18" xfId="28930"/>
    <cellStyle name="Normal 3 4 6 18 2" xfId="28931"/>
    <cellStyle name="Normal 3 4 6 19" xfId="28932"/>
    <cellStyle name="Normal 3 4 6 19 2" xfId="28933"/>
    <cellStyle name="Normal 3 4 6 2" xfId="28934"/>
    <cellStyle name="Normal 3 4 6 20" xfId="28935"/>
    <cellStyle name="Normal 3 4 6 20 2" xfId="28936"/>
    <cellStyle name="Normal 3 4 6 21" xfId="28937"/>
    <cellStyle name="Normal 3 4 6 21 2" xfId="28938"/>
    <cellStyle name="Normal 3 4 6 22" xfId="28939"/>
    <cellStyle name="Normal 3 4 6 22 2" xfId="28940"/>
    <cellStyle name="Normal 3 4 6 23" xfId="28941"/>
    <cellStyle name="Normal 3 4 6 23 2" xfId="28942"/>
    <cellStyle name="Normal 3 4 6 24" xfId="28943"/>
    <cellStyle name="Normal 3 4 6 24 2" xfId="28944"/>
    <cellStyle name="Normal 3 4 6 25" xfId="28945"/>
    <cellStyle name="Normal 3 4 6 25 2" xfId="28946"/>
    <cellStyle name="Normal 3 4 6 26" xfId="28947"/>
    <cellStyle name="Normal 3 4 6 26 2" xfId="28948"/>
    <cellStyle name="Normal 3 4 6 27" xfId="28949"/>
    <cellStyle name="Normal 3 4 6 27 2" xfId="28950"/>
    <cellStyle name="Normal 3 4 6 28" xfId="28951"/>
    <cellStyle name="Normal 3 4 6 3" xfId="28952"/>
    <cellStyle name="Normal 3 4 6 4" xfId="28953"/>
    <cellStyle name="Normal 3 4 6 5" xfId="28954"/>
    <cellStyle name="Normal 3 4 6 6" xfId="28955"/>
    <cellStyle name="Normal 3 4 6 6 10" xfId="28956"/>
    <cellStyle name="Normal 3 4 6 6 10 2" xfId="28957"/>
    <cellStyle name="Normal 3 4 6 6 11" xfId="28958"/>
    <cellStyle name="Normal 3 4 6 6 11 2" xfId="28959"/>
    <cellStyle name="Normal 3 4 6 6 12" xfId="28960"/>
    <cellStyle name="Normal 3 4 6 6 12 2" xfId="28961"/>
    <cellStyle name="Normal 3 4 6 6 13" xfId="28962"/>
    <cellStyle name="Normal 3 4 6 6 13 2" xfId="28963"/>
    <cellStyle name="Normal 3 4 6 6 14" xfId="28964"/>
    <cellStyle name="Normal 3 4 6 6 14 2" xfId="28965"/>
    <cellStyle name="Normal 3 4 6 6 15" xfId="28966"/>
    <cellStyle name="Normal 3 4 6 6 15 2" xfId="28967"/>
    <cellStyle name="Normal 3 4 6 6 16" xfId="28968"/>
    <cellStyle name="Normal 3 4 6 6 2" xfId="28969"/>
    <cellStyle name="Normal 3 4 6 6 2 10" xfId="28970"/>
    <cellStyle name="Normal 3 4 6 6 2 10 2" xfId="28971"/>
    <cellStyle name="Normal 3 4 6 6 2 11" xfId="28972"/>
    <cellStyle name="Normal 3 4 6 6 2 11 2" xfId="28973"/>
    <cellStyle name="Normal 3 4 6 6 2 12" xfId="28974"/>
    <cellStyle name="Normal 3 4 6 6 2 12 2" xfId="28975"/>
    <cellStyle name="Normal 3 4 6 6 2 13" xfId="28976"/>
    <cellStyle name="Normal 3 4 6 6 2 13 2" xfId="28977"/>
    <cellStyle name="Normal 3 4 6 6 2 14" xfId="28978"/>
    <cellStyle name="Normal 3 4 6 6 2 14 2" xfId="28979"/>
    <cellStyle name="Normal 3 4 6 6 2 15" xfId="28980"/>
    <cellStyle name="Normal 3 4 6 6 2 2" xfId="28981"/>
    <cellStyle name="Normal 3 4 6 6 2 2 2" xfId="28982"/>
    <cellStyle name="Normal 3 4 6 6 2 3" xfId="28983"/>
    <cellStyle name="Normal 3 4 6 6 2 3 2" xfId="28984"/>
    <cellStyle name="Normal 3 4 6 6 2 4" xfId="28985"/>
    <cellStyle name="Normal 3 4 6 6 2 4 2" xfId="28986"/>
    <cellStyle name="Normal 3 4 6 6 2 5" xfId="28987"/>
    <cellStyle name="Normal 3 4 6 6 2 5 2" xfId="28988"/>
    <cellStyle name="Normal 3 4 6 6 2 6" xfId="28989"/>
    <cellStyle name="Normal 3 4 6 6 2 6 2" xfId="28990"/>
    <cellStyle name="Normal 3 4 6 6 2 7" xfId="28991"/>
    <cellStyle name="Normal 3 4 6 6 2 7 2" xfId="28992"/>
    <cellStyle name="Normal 3 4 6 6 2 8" xfId="28993"/>
    <cellStyle name="Normal 3 4 6 6 2 8 2" xfId="28994"/>
    <cellStyle name="Normal 3 4 6 6 2 9" xfId="28995"/>
    <cellStyle name="Normal 3 4 6 6 2 9 2" xfId="28996"/>
    <cellStyle name="Normal 3 4 6 6 3" xfId="28997"/>
    <cellStyle name="Normal 3 4 6 6 3 2" xfId="28998"/>
    <cellStyle name="Normal 3 4 6 6 4" xfId="28999"/>
    <cellStyle name="Normal 3 4 6 6 4 2" xfId="29000"/>
    <cellStyle name="Normal 3 4 6 6 5" xfId="29001"/>
    <cellStyle name="Normal 3 4 6 6 5 2" xfId="29002"/>
    <cellStyle name="Normal 3 4 6 6 6" xfId="29003"/>
    <cellStyle name="Normal 3 4 6 6 6 2" xfId="29004"/>
    <cellStyle name="Normal 3 4 6 6 7" xfId="29005"/>
    <cellStyle name="Normal 3 4 6 6 7 2" xfId="29006"/>
    <cellStyle name="Normal 3 4 6 6 8" xfId="29007"/>
    <cellStyle name="Normal 3 4 6 6 8 2" xfId="29008"/>
    <cellStyle name="Normal 3 4 6 6 9" xfId="29009"/>
    <cellStyle name="Normal 3 4 6 6 9 2" xfId="29010"/>
    <cellStyle name="Normal 3 4 6 7" xfId="29011"/>
    <cellStyle name="Normal 3 4 6 7 10" xfId="29012"/>
    <cellStyle name="Normal 3 4 6 7 10 2" xfId="29013"/>
    <cellStyle name="Normal 3 4 6 7 11" xfId="29014"/>
    <cellStyle name="Normal 3 4 6 7 11 2" xfId="29015"/>
    <cellStyle name="Normal 3 4 6 7 12" xfId="29016"/>
    <cellStyle name="Normal 3 4 6 7 12 2" xfId="29017"/>
    <cellStyle name="Normal 3 4 6 7 13" xfId="29018"/>
    <cellStyle name="Normal 3 4 6 7 13 2" xfId="29019"/>
    <cellStyle name="Normal 3 4 6 7 14" xfId="29020"/>
    <cellStyle name="Normal 3 4 6 7 14 2" xfId="29021"/>
    <cellStyle name="Normal 3 4 6 7 15" xfId="29022"/>
    <cellStyle name="Normal 3 4 6 7 15 2" xfId="29023"/>
    <cellStyle name="Normal 3 4 6 7 16" xfId="29024"/>
    <cellStyle name="Normal 3 4 6 7 2" xfId="29025"/>
    <cellStyle name="Normal 3 4 6 7 2 10" xfId="29026"/>
    <cellStyle name="Normal 3 4 6 7 2 10 2" xfId="29027"/>
    <cellStyle name="Normal 3 4 6 7 2 11" xfId="29028"/>
    <cellStyle name="Normal 3 4 6 7 2 11 2" xfId="29029"/>
    <cellStyle name="Normal 3 4 6 7 2 12" xfId="29030"/>
    <cellStyle name="Normal 3 4 6 7 2 12 2" xfId="29031"/>
    <cellStyle name="Normal 3 4 6 7 2 13" xfId="29032"/>
    <cellStyle name="Normal 3 4 6 7 2 13 2" xfId="29033"/>
    <cellStyle name="Normal 3 4 6 7 2 14" xfId="29034"/>
    <cellStyle name="Normal 3 4 6 7 2 14 2" xfId="29035"/>
    <cellStyle name="Normal 3 4 6 7 2 15" xfId="29036"/>
    <cellStyle name="Normal 3 4 6 7 2 2" xfId="29037"/>
    <cellStyle name="Normal 3 4 6 7 2 2 2" xfId="29038"/>
    <cellStyle name="Normal 3 4 6 7 2 3" xfId="29039"/>
    <cellStyle name="Normal 3 4 6 7 2 3 2" xfId="29040"/>
    <cellStyle name="Normal 3 4 6 7 2 4" xfId="29041"/>
    <cellStyle name="Normal 3 4 6 7 2 4 2" xfId="29042"/>
    <cellStyle name="Normal 3 4 6 7 2 5" xfId="29043"/>
    <cellStyle name="Normal 3 4 6 7 2 5 2" xfId="29044"/>
    <cellStyle name="Normal 3 4 6 7 2 6" xfId="29045"/>
    <cellStyle name="Normal 3 4 6 7 2 6 2" xfId="29046"/>
    <cellStyle name="Normal 3 4 6 7 2 7" xfId="29047"/>
    <cellStyle name="Normal 3 4 6 7 2 7 2" xfId="29048"/>
    <cellStyle name="Normal 3 4 6 7 2 8" xfId="29049"/>
    <cellStyle name="Normal 3 4 6 7 2 8 2" xfId="29050"/>
    <cellStyle name="Normal 3 4 6 7 2 9" xfId="29051"/>
    <cellStyle name="Normal 3 4 6 7 2 9 2" xfId="29052"/>
    <cellStyle name="Normal 3 4 6 7 3" xfId="29053"/>
    <cellStyle name="Normal 3 4 6 7 3 2" xfId="29054"/>
    <cellStyle name="Normal 3 4 6 7 4" xfId="29055"/>
    <cellStyle name="Normal 3 4 6 7 4 2" xfId="29056"/>
    <cellStyle name="Normal 3 4 6 7 5" xfId="29057"/>
    <cellStyle name="Normal 3 4 6 7 5 2" xfId="29058"/>
    <cellStyle name="Normal 3 4 6 7 6" xfId="29059"/>
    <cellStyle name="Normal 3 4 6 7 6 2" xfId="29060"/>
    <cellStyle name="Normal 3 4 6 7 7" xfId="29061"/>
    <cellStyle name="Normal 3 4 6 7 7 2" xfId="29062"/>
    <cellStyle name="Normal 3 4 6 7 8" xfId="29063"/>
    <cellStyle name="Normal 3 4 6 7 8 2" xfId="29064"/>
    <cellStyle name="Normal 3 4 6 7 9" xfId="29065"/>
    <cellStyle name="Normal 3 4 6 7 9 2" xfId="29066"/>
    <cellStyle name="Normal 3 4 6 8" xfId="29067"/>
    <cellStyle name="Normal 3 4 6 8 10" xfId="29068"/>
    <cellStyle name="Normal 3 4 6 8 10 2" xfId="29069"/>
    <cellStyle name="Normal 3 4 6 8 11" xfId="29070"/>
    <cellStyle name="Normal 3 4 6 8 11 2" xfId="29071"/>
    <cellStyle name="Normal 3 4 6 8 12" xfId="29072"/>
    <cellStyle name="Normal 3 4 6 8 12 2" xfId="29073"/>
    <cellStyle name="Normal 3 4 6 8 13" xfId="29074"/>
    <cellStyle name="Normal 3 4 6 8 13 2" xfId="29075"/>
    <cellStyle name="Normal 3 4 6 8 14" xfId="29076"/>
    <cellStyle name="Normal 3 4 6 8 14 2" xfId="29077"/>
    <cellStyle name="Normal 3 4 6 8 15" xfId="29078"/>
    <cellStyle name="Normal 3 4 6 8 15 2" xfId="29079"/>
    <cellStyle name="Normal 3 4 6 8 16" xfId="29080"/>
    <cellStyle name="Normal 3 4 6 8 2" xfId="29081"/>
    <cellStyle name="Normal 3 4 6 8 2 10" xfId="29082"/>
    <cellStyle name="Normal 3 4 6 8 2 10 2" xfId="29083"/>
    <cellStyle name="Normal 3 4 6 8 2 11" xfId="29084"/>
    <cellStyle name="Normal 3 4 6 8 2 11 2" xfId="29085"/>
    <cellStyle name="Normal 3 4 6 8 2 12" xfId="29086"/>
    <cellStyle name="Normal 3 4 6 8 2 12 2" xfId="29087"/>
    <cellStyle name="Normal 3 4 6 8 2 13" xfId="29088"/>
    <cellStyle name="Normal 3 4 6 8 2 13 2" xfId="29089"/>
    <cellStyle name="Normal 3 4 6 8 2 14" xfId="29090"/>
    <cellStyle name="Normal 3 4 6 8 2 14 2" xfId="29091"/>
    <cellStyle name="Normal 3 4 6 8 2 15" xfId="29092"/>
    <cellStyle name="Normal 3 4 6 8 2 2" xfId="29093"/>
    <cellStyle name="Normal 3 4 6 8 2 2 2" xfId="29094"/>
    <cellStyle name="Normal 3 4 6 8 2 3" xfId="29095"/>
    <cellStyle name="Normal 3 4 6 8 2 3 2" xfId="29096"/>
    <cellStyle name="Normal 3 4 6 8 2 4" xfId="29097"/>
    <cellStyle name="Normal 3 4 6 8 2 4 2" xfId="29098"/>
    <cellStyle name="Normal 3 4 6 8 2 5" xfId="29099"/>
    <cellStyle name="Normal 3 4 6 8 2 5 2" xfId="29100"/>
    <cellStyle name="Normal 3 4 6 8 2 6" xfId="29101"/>
    <cellStyle name="Normal 3 4 6 8 2 6 2" xfId="29102"/>
    <cellStyle name="Normal 3 4 6 8 2 7" xfId="29103"/>
    <cellStyle name="Normal 3 4 6 8 2 7 2" xfId="29104"/>
    <cellStyle name="Normal 3 4 6 8 2 8" xfId="29105"/>
    <cellStyle name="Normal 3 4 6 8 2 8 2" xfId="29106"/>
    <cellStyle name="Normal 3 4 6 8 2 9" xfId="29107"/>
    <cellStyle name="Normal 3 4 6 8 2 9 2" xfId="29108"/>
    <cellStyle name="Normal 3 4 6 8 3" xfId="29109"/>
    <cellStyle name="Normal 3 4 6 8 3 2" xfId="29110"/>
    <cellStyle name="Normal 3 4 6 8 4" xfId="29111"/>
    <cellStyle name="Normal 3 4 6 8 4 2" xfId="29112"/>
    <cellStyle name="Normal 3 4 6 8 5" xfId="29113"/>
    <cellStyle name="Normal 3 4 6 8 5 2" xfId="29114"/>
    <cellStyle name="Normal 3 4 6 8 6" xfId="29115"/>
    <cellStyle name="Normal 3 4 6 8 6 2" xfId="29116"/>
    <cellStyle name="Normal 3 4 6 8 7" xfId="29117"/>
    <cellStyle name="Normal 3 4 6 8 7 2" xfId="29118"/>
    <cellStyle name="Normal 3 4 6 8 8" xfId="29119"/>
    <cellStyle name="Normal 3 4 6 8 8 2" xfId="29120"/>
    <cellStyle name="Normal 3 4 6 8 9" xfId="29121"/>
    <cellStyle name="Normal 3 4 6 8 9 2" xfId="29122"/>
    <cellStyle name="Normal 3 4 6 9" xfId="29123"/>
    <cellStyle name="Normal 3 4 6 9 10" xfId="29124"/>
    <cellStyle name="Normal 3 4 6 9 10 2" xfId="29125"/>
    <cellStyle name="Normal 3 4 6 9 11" xfId="29126"/>
    <cellStyle name="Normal 3 4 6 9 11 2" xfId="29127"/>
    <cellStyle name="Normal 3 4 6 9 12" xfId="29128"/>
    <cellStyle name="Normal 3 4 6 9 12 2" xfId="29129"/>
    <cellStyle name="Normal 3 4 6 9 13" xfId="29130"/>
    <cellStyle name="Normal 3 4 6 9 13 2" xfId="29131"/>
    <cellStyle name="Normal 3 4 6 9 14" xfId="29132"/>
    <cellStyle name="Normal 3 4 6 9 14 2" xfId="29133"/>
    <cellStyle name="Normal 3 4 6 9 15" xfId="29134"/>
    <cellStyle name="Normal 3 4 6 9 2" xfId="29135"/>
    <cellStyle name="Normal 3 4 6 9 2 2" xfId="29136"/>
    <cellStyle name="Normal 3 4 6 9 3" xfId="29137"/>
    <cellStyle name="Normal 3 4 6 9 3 2" xfId="29138"/>
    <cellStyle name="Normal 3 4 6 9 4" xfId="29139"/>
    <cellStyle name="Normal 3 4 6 9 4 2" xfId="29140"/>
    <cellStyle name="Normal 3 4 6 9 5" xfId="29141"/>
    <cellStyle name="Normal 3 4 6 9 5 2" xfId="29142"/>
    <cellStyle name="Normal 3 4 6 9 6" xfId="29143"/>
    <cellStyle name="Normal 3 4 6 9 6 2" xfId="29144"/>
    <cellStyle name="Normal 3 4 6 9 7" xfId="29145"/>
    <cellStyle name="Normal 3 4 6 9 7 2" xfId="29146"/>
    <cellStyle name="Normal 3 4 6 9 8" xfId="29147"/>
    <cellStyle name="Normal 3 4 6 9 8 2" xfId="29148"/>
    <cellStyle name="Normal 3 4 6 9 9" xfId="29149"/>
    <cellStyle name="Normal 3 4 6 9 9 2" xfId="29150"/>
    <cellStyle name="Normal 3 4 7" xfId="29151"/>
    <cellStyle name="Normal 3 4 7 10" xfId="29152"/>
    <cellStyle name="Normal 3 4 7 10 10" xfId="29153"/>
    <cellStyle name="Normal 3 4 7 10 10 2" xfId="29154"/>
    <cellStyle name="Normal 3 4 7 10 11" xfId="29155"/>
    <cellStyle name="Normal 3 4 7 10 11 2" xfId="29156"/>
    <cellStyle name="Normal 3 4 7 10 12" xfId="29157"/>
    <cellStyle name="Normal 3 4 7 10 12 2" xfId="29158"/>
    <cellStyle name="Normal 3 4 7 10 13" xfId="29159"/>
    <cellStyle name="Normal 3 4 7 10 13 2" xfId="29160"/>
    <cellStyle name="Normal 3 4 7 10 14" xfId="29161"/>
    <cellStyle name="Normal 3 4 7 10 14 2" xfId="29162"/>
    <cellStyle name="Normal 3 4 7 10 15" xfId="29163"/>
    <cellStyle name="Normal 3 4 7 10 2" xfId="29164"/>
    <cellStyle name="Normal 3 4 7 10 2 2" xfId="29165"/>
    <cellStyle name="Normal 3 4 7 10 3" xfId="29166"/>
    <cellStyle name="Normal 3 4 7 10 3 2" xfId="29167"/>
    <cellStyle name="Normal 3 4 7 10 4" xfId="29168"/>
    <cellStyle name="Normal 3 4 7 10 4 2" xfId="29169"/>
    <cellStyle name="Normal 3 4 7 10 5" xfId="29170"/>
    <cellStyle name="Normal 3 4 7 10 5 2" xfId="29171"/>
    <cellStyle name="Normal 3 4 7 10 6" xfId="29172"/>
    <cellStyle name="Normal 3 4 7 10 6 2" xfId="29173"/>
    <cellStyle name="Normal 3 4 7 10 7" xfId="29174"/>
    <cellStyle name="Normal 3 4 7 10 7 2" xfId="29175"/>
    <cellStyle name="Normal 3 4 7 10 8" xfId="29176"/>
    <cellStyle name="Normal 3 4 7 10 8 2" xfId="29177"/>
    <cellStyle name="Normal 3 4 7 10 9" xfId="29178"/>
    <cellStyle name="Normal 3 4 7 10 9 2" xfId="29179"/>
    <cellStyle name="Normal 3 4 7 11" xfId="29180"/>
    <cellStyle name="Normal 3 4 7 11 2" xfId="29181"/>
    <cellStyle name="Normal 3 4 7 12" xfId="29182"/>
    <cellStyle name="Normal 3 4 7 12 2" xfId="29183"/>
    <cellStyle name="Normal 3 4 7 13" xfId="29184"/>
    <cellStyle name="Normal 3 4 7 13 2" xfId="29185"/>
    <cellStyle name="Normal 3 4 7 14" xfId="29186"/>
    <cellStyle name="Normal 3 4 7 14 2" xfId="29187"/>
    <cellStyle name="Normal 3 4 7 15" xfId="29188"/>
    <cellStyle name="Normal 3 4 7 15 2" xfId="29189"/>
    <cellStyle name="Normal 3 4 7 16" xfId="29190"/>
    <cellStyle name="Normal 3 4 7 16 2" xfId="29191"/>
    <cellStyle name="Normal 3 4 7 17" xfId="29192"/>
    <cellStyle name="Normal 3 4 7 17 2" xfId="29193"/>
    <cellStyle name="Normal 3 4 7 18" xfId="29194"/>
    <cellStyle name="Normal 3 4 7 18 2" xfId="29195"/>
    <cellStyle name="Normal 3 4 7 19" xfId="29196"/>
    <cellStyle name="Normal 3 4 7 19 2" xfId="29197"/>
    <cellStyle name="Normal 3 4 7 2" xfId="29198"/>
    <cellStyle name="Normal 3 4 7 2 10" xfId="29199"/>
    <cellStyle name="Normal 3 4 7 2 10 2" xfId="29200"/>
    <cellStyle name="Normal 3 4 7 2 11" xfId="29201"/>
    <cellStyle name="Normal 3 4 7 2 11 2" xfId="29202"/>
    <cellStyle name="Normal 3 4 7 2 12" xfId="29203"/>
    <cellStyle name="Normal 3 4 7 2 12 2" xfId="29204"/>
    <cellStyle name="Normal 3 4 7 2 13" xfId="29205"/>
    <cellStyle name="Normal 3 4 7 2 13 2" xfId="29206"/>
    <cellStyle name="Normal 3 4 7 2 14" xfId="29207"/>
    <cellStyle name="Normal 3 4 7 2 14 2" xfId="29208"/>
    <cellStyle name="Normal 3 4 7 2 15" xfId="29209"/>
    <cellStyle name="Normal 3 4 7 2 15 2" xfId="29210"/>
    <cellStyle name="Normal 3 4 7 2 16" xfId="29211"/>
    <cellStyle name="Normal 3 4 7 2 2" xfId="29212"/>
    <cellStyle name="Normal 3 4 7 2 2 10" xfId="29213"/>
    <cellStyle name="Normal 3 4 7 2 2 10 2" xfId="29214"/>
    <cellStyle name="Normal 3 4 7 2 2 11" xfId="29215"/>
    <cellStyle name="Normal 3 4 7 2 2 11 2" xfId="29216"/>
    <cellStyle name="Normal 3 4 7 2 2 12" xfId="29217"/>
    <cellStyle name="Normal 3 4 7 2 2 12 2" xfId="29218"/>
    <cellStyle name="Normal 3 4 7 2 2 13" xfId="29219"/>
    <cellStyle name="Normal 3 4 7 2 2 13 2" xfId="29220"/>
    <cellStyle name="Normal 3 4 7 2 2 14" xfId="29221"/>
    <cellStyle name="Normal 3 4 7 2 2 14 2" xfId="29222"/>
    <cellStyle name="Normal 3 4 7 2 2 15" xfId="29223"/>
    <cellStyle name="Normal 3 4 7 2 2 2" xfId="29224"/>
    <cellStyle name="Normal 3 4 7 2 2 2 2" xfId="29225"/>
    <cellStyle name="Normal 3 4 7 2 2 3" xfId="29226"/>
    <cellStyle name="Normal 3 4 7 2 2 3 2" xfId="29227"/>
    <cellStyle name="Normal 3 4 7 2 2 4" xfId="29228"/>
    <cellStyle name="Normal 3 4 7 2 2 4 2" xfId="29229"/>
    <cellStyle name="Normal 3 4 7 2 2 5" xfId="29230"/>
    <cellStyle name="Normal 3 4 7 2 2 5 2" xfId="29231"/>
    <cellStyle name="Normal 3 4 7 2 2 6" xfId="29232"/>
    <cellStyle name="Normal 3 4 7 2 2 6 2" xfId="29233"/>
    <cellStyle name="Normal 3 4 7 2 2 7" xfId="29234"/>
    <cellStyle name="Normal 3 4 7 2 2 7 2" xfId="29235"/>
    <cellStyle name="Normal 3 4 7 2 2 8" xfId="29236"/>
    <cellStyle name="Normal 3 4 7 2 2 8 2" xfId="29237"/>
    <cellStyle name="Normal 3 4 7 2 2 9" xfId="29238"/>
    <cellStyle name="Normal 3 4 7 2 2 9 2" xfId="29239"/>
    <cellStyle name="Normal 3 4 7 2 3" xfId="29240"/>
    <cellStyle name="Normal 3 4 7 2 3 2" xfId="29241"/>
    <cellStyle name="Normal 3 4 7 2 4" xfId="29242"/>
    <cellStyle name="Normal 3 4 7 2 4 2" xfId="29243"/>
    <cellStyle name="Normal 3 4 7 2 5" xfId="29244"/>
    <cellStyle name="Normal 3 4 7 2 5 2" xfId="29245"/>
    <cellStyle name="Normal 3 4 7 2 6" xfId="29246"/>
    <cellStyle name="Normal 3 4 7 2 6 2" xfId="29247"/>
    <cellStyle name="Normal 3 4 7 2 7" xfId="29248"/>
    <cellStyle name="Normal 3 4 7 2 7 2" xfId="29249"/>
    <cellStyle name="Normal 3 4 7 2 8" xfId="29250"/>
    <cellStyle name="Normal 3 4 7 2 8 2" xfId="29251"/>
    <cellStyle name="Normal 3 4 7 2 9" xfId="29252"/>
    <cellStyle name="Normal 3 4 7 2 9 2" xfId="29253"/>
    <cellStyle name="Normal 3 4 7 20" xfId="29254"/>
    <cellStyle name="Normal 3 4 7 20 2" xfId="29255"/>
    <cellStyle name="Normal 3 4 7 21" xfId="29256"/>
    <cellStyle name="Normal 3 4 7 21 2" xfId="29257"/>
    <cellStyle name="Normal 3 4 7 22" xfId="29258"/>
    <cellStyle name="Normal 3 4 7 22 2" xfId="29259"/>
    <cellStyle name="Normal 3 4 7 23" xfId="29260"/>
    <cellStyle name="Normal 3 4 7 23 2" xfId="29261"/>
    <cellStyle name="Normal 3 4 7 24" xfId="29262"/>
    <cellStyle name="Normal 3 4 7 3" xfId="29263"/>
    <cellStyle name="Normal 3 4 7 3 10" xfId="29264"/>
    <cellStyle name="Normal 3 4 7 3 10 2" xfId="29265"/>
    <cellStyle name="Normal 3 4 7 3 11" xfId="29266"/>
    <cellStyle name="Normal 3 4 7 3 11 2" xfId="29267"/>
    <cellStyle name="Normal 3 4 7 3 12" xfId="29268"/>
    <cellStyle name="Normal 3 4 7 3 12 2" xfId="29269"/>
    <cellStyle name="Normal 3 4 7 3 13" xfId="29270"/>
    <cellStyle name="Normal 3 4 7 3 13 2" xfId="29271"/>
    <cellStyle name="Normal 3 4 7 3 14" xfId="29272"/>
    <cellStyle name="Normal 3 4 7 3 14 2" xfId="29273"/>
    <cellStyle name="Normal 3 4 7 3 15" xfId="29274"/>
    <cellStyle name="Normal 3 4 7 3 15 2" xfId="29275"/>
    <cellStyle name="Normal 3 4 7 3 16" xfId="29276"/>
    <cellStyle name="Normal 3 4 7 3 2" xfId="29277"/>
    <cellStyle name="Normal 3 4 7 3 2 10" xfId="29278"/>
    <cellStyle name="Normal 3 4 7 3 2 10 2" xfId="29279"/>
    <cellStyle name="Normal 3 4 7 3 2 11" xfId="29280"/>
    <cellStyle name="Normal 3 4 7 3 2 11 2" xfId="29281"/>
    <cellStyle name="Normal 3 4 7 3 2 12" xfId="29282"/>
    <cellStyle name="Normal 3 4 7 3 2 12 2" xfId="29283"/>
    <cellStyle name="Normal 3 4 7 3 2 13" xfId="29284"/>
    <cellStyle name="Normal 3 4 7 3 2 13 2" xfId="29285"/>
    <cellStyle name="Normal 3 4 7 3 2 14" xfId="29286"/>
    <cellStyle name="Normal 3 4 7 3 2 14 2" xfId="29287"/>
    <cellStyle name="Normal 3 4 7 3 2 15" xfId="29288"/>
    <cellStyle name="Normal 3 4 7 3 2 2" xfId="29289"/>
    <cellStyle name="Normal 3 4 7 3 2 2 2" xfId="29290"/>
    <cellStyle name="Normal 3 4 7 3 2 3" xfId="29291"/>
    <cellStyle name="Normal 3 4 7 3 2 3 2" xfId="29292"/>
    <cellStyle name="Normal 3 4 7 3 2 4" xfId="29293"/>
    <cellStyle name="Normal 3 4 7 3 2 4 2" xfId="29294"/>
    <cellStyle name="Normal 3 4 7 3 2 5" xfId="29295"/>
    <cellStyle name="Normal 3 4 7 3 2 5 2" xfId="29296"/>
    <cellStyle name="Normal 3 4 7 3 2 6" xfId="29297"/>
    <cellStyle name="Normal 3 4 7 3 2 6 2" xfId="29298"/>
    <cellStyle name="Normal 3 4 7 3 2 7" xfId="29299"/>
    <cellStyle name="Normal 3 4 7 3 2 7 2" xfId="29300"/>
    <cellStyle name="Normal 3 4 7 3 2 8" xfId="29301"/>
    <cellStyle name="Normal 3 4 7 3 2 8 2" xfId="29302"/>
    <cellStyle name="Normal 3 4 7 3 2 9" xfId="29303"/>
    <cellStyle name="Normal 3 4 7 3 2 9 2" xfId="29304"/>
    <cellStyle name="Normal 3 4 7 3 3" xfId="29305"/>
    <cellStyle name="Normal 3 4 7 3 3 2" xfId="29306"/>
    <cellStyle name="Normal 3 4 7 3 4" xfId="29307"/>
    <cellStyle name="Normal 3 4 7 3 4 2" xfId="29308"/>
    <cellStyle name="Normal 3 4 7 3 5" xfId="29309"/>
    <cellStyle name="Normal 3 4 7 3 5 2" xfId="29310"/>
    <cellStyle name="Normal 3 4 7 3 6" xfId="29311"/>
    <cellStyle name="Normal 3 4 7 3 6 2" xfId="29312"/>
    <cellStyle name="Normal 3 4 7 3 7" xfId="29313"/>
    <cellStyle name="Normal 3 4 7 3 7 2" xfId="29314"/>
    <cellStyle name="Normal 3 4 7 3 8" xfId="29315"/>
    <cellStyle name="Normal 3 4 7 3 8 2" xfId="29316"/>
    <cellStyle name="Normal 3 4 7 3 9" xfId="29317"/>
    <cellStyle name="Normal 3 4 7 3 9 2" xfId="29318"/>
    <cellStyle name="Normal 3 4 7 4" xfId="29319"/>
    <cellStyle name="Normal 3 4 7 4 10" xfId="29320"/>
    <cellStyle name="Normal 3 4 7 4 10 2" xfId="29321"/>
    <cellStyle name="Normal 3 4 7 4 11" xfId="29322"/>
    <cellStyle name="Normal 3 4 7 4 11 2" xfId="29323"/>
    <cellStyle name="Normal 3 4 7 4 12" xfId="29324"/>
    <cellStyle name="Normal 3 4 7 4 12 2" xfId="29325"/>
    <cellStyle name="Normal 3 4 7 4 13" xfId="29326"/>
    <cellStyle name="Normal 3 4 7 4 13 2" xfId="29327"/>
    <cellStyle name="Normal 3 4 7 4 14" xfId="29328"/>
    <cellStyle name="Normal 3 4 7 4 14 2" xfId="29329"/>
    <cellStyle name="Normal 3 4 7 4 15" xfId="29330"/>
    <cellStyle name="Normal 3 4 7 4 15 2" xfId="29331"/>
    <cellStyle name="Normal 3 4 7 4 16" xfId="29332"/>
    <cellStyle name="Normal 3 4 7 4 2" xfId="29333"/>
    <cellStyle name="Normal 3 4 7 4 2 10" xfId="29334"/>
    <cellStyle name="Normal 3 4 7 4 2 10 2" xfId="29335"/>
    <cellStyle name="Normal 3 4 7 4 2 11" xfId="29336"/>
    <cellStyle name="Normal 3 4 7 4 2 11 2" xfId="29337"/>
    <cellStyle name="Normal 3 4 7 4 2 12" xfId="29338"/>
    <cellStyle name="Normal 3 4 7 4 2 12 2" xfId="29339"/>
    <cellStyle name="Normal 3 4 7 4 2 13" xfId="29340"/>
    <cellStyle name="Normal 3 4 7 4 2 13 2" xfId="29341"/>
    <cellStyle name="Normal 3 4 7 4 2 14" xfId="29342"/>
    <cellStyle name="Normal 3 4 7 4 2 14 2" xfId="29343"/>
    <cellStyle name="Normal 3 4 7 4 2 15" xfId="29344"/>
    <cellStyle name="Normal 3 4 7 4 2 2" xfId="29345"/>
    <cellStyle name="Normal 3 4 7 4 2 2 2" xfId="29346"/>
    <cellStyle name="Normal 3 4 7 4 2 3" xfId="29347"/>
    <cellStyle name="Normal 3 4 7 4 2 3 2" xfId="29348"/>
    <cellStyle name="Normal 3 4 7 4 2 4" xfId="29349"/>
    <cellStyle name="Normal 3 4 7 4 2 4 2" xfId="29350"/>
    <cellStyle name="Normal 3 4 7 4 2 5" xfId="29351"/>
    <cellStyle name="Normal 3 4 7 4 2 5 2" xfId="29352"/>
    <cellStyle name="Normal 3 4 7 4 2 6" xfId="29353"/>
    <cellStyle name="Normal 3 4 7 4 2 6 2" xfId="29354"/>
    <cellStyle name="Normal 3 4 7 4 2 7" xfId="29355"/>
    <cellStyle name="Normal 3 4 7 4 2 7 2" xfId="29356"/>
    <cellStyle name="Normal 3 4 7 4 2 8" xfId="29357"/>
    <cellStyle name="Normal 3 4 7 4 2 8 2" xfId="29358"/>
    <cellStyle name="Normal 3 4 7 4 2 9" xfId="29359"/>
    <cellStyle name="Normal 3 4 7 4 2 9 2" xfId="29360"/>
    <cellStyle name="Normal 3 4 7 4 3" xfId="29361"/>
    <cellStyle name="Normal 3 4 7 4 3 2" xfId="29362"/>
    <cellStyle name="Normal 3 4 7 4 4" xfId="29363"/>
    <cellStyle name="Normal 3 4 7 4 4 2" xfId="29364"/>
    <cellStyle name="Normal 3 4 7 4 5" xfId="29365"/>
    <cellStyle name="Normal 3 4 7 4 5 2" xfId="29366"/>
    <cellStyle name="Normal 3 4 7 4 6" xfId="29367"/>
    <cellStyle name="Normal 3 4 7 4 6 2" xfId="29368"/>
    <cellStyle name="Normal 3 4 7 4 7" xfId="29369"/>
    <cellStyle name="Normal 3 4 7 4 7 2" xfId="29370"/>
    <cellStyle name="Normal 3 4 7 4 8" xfId="29371"/>
    <cellStyle name="Normal 3 4 7 4 8 2" xfId="29372"/>
    <cellStyle name="Normal 3 4 7 4 9" xfId="29373"/>
    <cellStyle name="Normal 3 4 7 4 9 2" xfId="29374"/>
    <cellStyle name="Normal 3 4 7 5" xfId="29375"/>
    <cellStyle name="Normal 3 4 7 5 10" xfId="29376"/>
    <cellStyle name="Normal 3 4 7 5 10 2" xfId="29377"/>
    <cellStyle name="Normal 3 4 7 5 11" xfId="29378"/>
    <cellStyle name="Normal 3 4 7 5 11 2" xfId="29379"/>
    <cellStyle name="Normal 3 4 7 5 12" xfId="29380"/>
    <cellStyle name="Normal 3 4 7 5 12 2" xfId="29381"/>
    <cellStyle name="Normal 3 4 7 5 13" xfId="29382"/>
    <cellStyle name="Normal 3 4 7 5 13 2" xfId="29383"/>
    <cellStyle name="Normal 3 4 7 5 14" xfId="29384"/>
    <cellStyle name="Normal 3 4 7 5 14 2" xfId="29385"/>
    <cellStyle name="Normal 3 4 7 5 15" xfId="29386"/>
    <cellStyle name="Normal 3 4 7 5 2" xfId="29387"/>
    <cellStyle name="Normal 3 4 7 5 2 2" xfId="29388"/>
    <cellStyle name="Normal 3 4 7 5 3" xfId="29389"/>
    <cellStyle name="Normal 3 4 7 5 3 2" xfId="29390"/>
    <cellStyle name="Normal 3 4 7 5 4" xfId="29391"/>
    <cellStyle name="Normal 3 4 7 5 4 2" xfId="29392"/>
    <cellStyle name="Normal 3 4 7 5 5" xfId="29393"/>
    <cellStyle name="Normal 3 4 7 5 5 2" xfId="29394"/>
    <cellStyle name="Normal 3 4 7 5 6" xfId="29395"/>
    <cellStyle name="Normal 3 4 7 5 6 2" xfId="29396"/>
    <cellStyle name="Normal 3 4 7 5 7" xfId="29397"/>
    <cellStyle name="Normal 3 4 7 5 7 2" xfId="29398"/>
    <cellStyle name="Normal 3 4 7 5 8" xfId="29399"/>
    <cellStyle name="Normal 3 4 7 5 8 2" xfId="29400"/>
    <cellStyle name="Normal 3 4 7 5 9" xfId="29401"/>
    <cellStyle name="Normal 3 4 7 5 9 2" xfId="29402"/>
    <cellStyle name="Normal 3 4 7 6" xfId="29403"/>
    <cellStyle name="Normal 3 4 7 6 10" xfId="29404"/>
    <cellStyle name="Normal 3 4 7 6 10 2" xfId="29405"/>
    <cellStyle name="Normal 3 4 7 6 11" xfId="29406"/>
    <cellStyle name="Normal 3 4 7 6 11 2" xfId="29407"/>
    <cellStyle name="Normal 3 4 7 6 12" xfId="29408"/>
    <cellStyle name="Normal 3 4 7 6 12 2" xfId="29409"/>
    <cellStyle name="Normal 3 4 7 6 13" xfId="29410"/>
    <cellStyle name="Normal 3 4 7 6 13 2" xfId="29411"/>
    <cellStyle name="Normal 3 4 7 6 14" xfId="29412"/>
    <cellStyle name="Normal 3 4 7 6 14 2" xfId="29413"/>
    <cellStyle name="Normal 3 4 7 6 15" xfId="29414"/>
    <cellStyle name="Normal 3 4 7 6 2" xfId="29415"/>
    <cellStyle name="Normal 3 4 7 6 2 2" xfId="29416"/>
    <cellStyle name="Normal 3 4 7 6 3" xfId="29417"/>
    <cellStyle name="Normal 3 4 7 6 3 2" xfId="29418"/>
    <cellStyle name="Normal 3 4 7 6 4" xfId="29419"/>
    <cellStyle name="Normal 3 4 7 6 4 2" xfId="29420"/>
    <cellStyle name="Normal 3 4 7 6 5" xfId="29421"/>
    <cellStyle name="Normal 3 4 7 6 5 2" xfId="29422"/>
    <cellStyle name="Normal 3 4 7 6 6" xfId="29423"/>
    <cellStyle name="Normal 3 4 7 6 6 2" xfId="29424"/>
    <cellStyle name="Normal 3 4 7 6 7" xfId="29425"/>
    <cellStyle name="Normal 3 4 7 6 7 2" xfId="29426"/>
    <cellStyle name="Normal 3 4 7 6 8" xfId="29427"/>
    <cellStyle name="Normal 3 4 7 6 8 2" xfId="29428"/>
    <cellStyle name="Normal 3 4 7 6 9" xfId="29429"/>
    <cellStyle name="Normal 3 4 7 6 9 2" xfId="29430"/>
    <cellStyle name="Normal 3 4 7 7" xfId="29431"/>
    <cellStyle name="Normal 3 4 7 7 10" xfId="29432"/>
    <cellStyle name="Normal 3 4 7 7 10 2" xfId="29433"/>
    <cellStyle name="Normal 3 4 7 7 11" xfId="29434"/>
    <cellStyle name="Normal 3 4 7 7 11 2" xfId="29435"/>
    <cellStyle name="Normal 3 4 7 7 12" xfId="29436"/>
    <cellStyle name="Normal 3 4 7 7 12 2" xfId="29437"/>
    <cellStyle name="Normal 3 4 7 7 13" xfId="29438"/>
    <cellStyle name="Normal 3 4 7 7 13 2" xfId="29439"/>
    <cellStyle name="Normal 3 4 7 7 14" xfId="29440"/>
    <cellStyle name="Normal 3 4 7 7 14 2" xfId="29441"/>
    <cellStyle name="Normal 3 4 7 7 15" xfId="29442"/>
    <cellStyle name="Normal 3 4 7 7 2" xfId="29443"/>
    <cellStyle name="Normal 3 4 7 7 2 2" xfId="29444"/>
    <cellStyle name="Normal 3 4 7 7 3" xfId="29445"/>
    <cellStyle name="Normal 3 4 7 7 3 2" xfId="29446"/>
    <cellStyle name="Normal 3 4 7 7 4" xfId="29447"/>
    <cellStyle name="Normal 3 4 7 7 4 2" xfId="29448"/>
    <cellStyle name="Normal 3 4 7 7 5" xfId="29449"/>
    <cellStyle name="Normal 3 4 7 7 5 2" xfId="29450"/>
    <cellStyle name="Normal 3 4 7 7 6" xfId="29451"/>
    <cellStyle name="Normal 3 4 7 7 6 2" xfId="29452"/>
    <cellStyle name="Normal 3 4 7 7 7" xfId="29453"/>
    <cellStyle name="Normal 3 4 7 7 7 2" xfId="29454"/>
    <cellStyle name="Normal 3 4 7 7 8" xfId="29455"/>
    <cellStyle name="Normal 3 4 7 7 8 2" xfId="29456"/>
    <cellStyle name="Normal 3 4 7 7 9" xfId="29457"/>
    <cellStyle name="Normal 3 4 7 7 9 2" xfId="29458"/>
    <cellStyle name="Normal 3 4 7 8" xfId="29459"/>
    <cellStyle name="Normal 3 4 7 8 10" xfId="29460"/>
    <cellStyle name="Normal 3 4 7 8 10 2" xfId="29461"/>
    <cellStyle name="Normal 3 4 7 8 11" xfId="29462"/>
    <cellStyle name="Normal 3 4 7 8 11 2" xfId="29463"/>
    <cellStyle name="Normal 3 4 7 8 12" xfId="29464"/>
    <cellStyle name="Normal 3 4 7 8 12 2" xfId="29465"/>
    <cellStyle name="Normal 3 4 7 8 13" xfId="29466"/>
    <cellStyle name="Normal 3 4 7 8 13 2" xfId="29467"/>
    <cellStyle name="Normal 3 4 7 8 14" xfId="29468"/>
    <cellStyle name="Normal 3 4 7 8 14 2" xfId="29469"/>
    <cellStyle name="Normal 3 4 7 8 15" xfId="29470"/>
    <cellStyle name="Normal 3 4 7 8 2" xfId="29471"/>
    <cellStyle name="Normal 3 4 7 8 2 2" xfId="29472"/>
    <cellStyle name="Normal 3 4 7 8 3" xfId="29473"/>
    <cellStyle name="Normal 3 4 7 8 3 2" xfId="29474"/>
    <cellStyle name="Normal 3 4 7 8 4" xfId="29475"/>
    <cellStyle name="Normal 3 4 7 8 4 2" xfId="29476"/>
    <cellStyle name="Normal 3 4 7 8 5" xfId="29477"/>
    <cellStyle name="Normal 3 4 7 8 5 2" xfId="29478"/>
    <cellStyle name="Normal 3 4 7 8 6" xfId="29479"/>
    <cellStyle name="Normal 3 4 7 8 6 2" xfId="29480"/>
    <cellStyle name="Normal 3 4 7 8 7" xfId="29481"/>
    <cellStyle name="Normal 3 4 7 8 7 2" xfId="29482"/>
    <cellStyle name="Normal 3 4 7 8 8" xfId="29483"/>
    <cellStyle name="Normal 3 4 7 8 8 2" xfId="29484"/>
    <cellStyle name="Normal 3 4 7 8 9" xfId="29485"/>
    <cellStyle name="Normal 3 4 7 8 9 2" xfId="29486"/>
    <cellStyle name="Normal 3 4 7 9" xfId="29487"/>
    <cellStyle name="Normal 3 4 7 9 10" xfId="29488"/>
    <cellStyle name="Normal 3 4 7 9 10 2" xfId="29489"/>
    <cellStyle name="Normal 3 4 7 9 11" xfId="29490"/>
    <cellStyle name="Normal 3 4 7 9 11 2" xfId="29491"/>
    <cellStyle name="Normal 3 4 7 9 12" xfId="29492"/>
    <cellStyle name="Normal 3 4 7 9 12 2" xfId="29493"/>
    <cellStyle name="Normal 3 4 7 9 13" xfId="29494"/>
    <cellStyle name="Normal 3 4 7 9 13 2" xfId="29495"/>
    <cellStyle name="Normal 3 4 7 9 14" xfId="29496"/>
    <cellStyle name="Normal 3 4 7 9 14 2" xfId="29497"/>
    <cellStyle name="Normal 3 4 7 9 15" xfId="29498"/>
    <cellStyle name="Normal 3 4 7 9 2" xfId="29499"/>
    <cellStyle name="Normal 3 4 7 9 2 2" xfId="29500"/>
    <cellStyle name="Normal 3 4 7 9 3" xfId="29501"/>
    <cellStyle name="Normal 3 4 7 9 3 2" xfId="29502"/>
    <cellStyle name="Normal 3 4 7 9 4" xfId="29503"/>
    <cellStyle name="Normal 3 4 7 9 4 2" xfId="29504"/>
    <cellStyle name="Normal 3 4 7 9 5" xfId="29505"/>
    <cellStyle name="Normal 3 4 7 9 5 2" xfId="29506"/>
    <cellStyle name="Normal 3 4 7 9 6" xfId="29507"/>
    <cellStyle name="Normal 3 4 7 9 6 2" xfId="29508"/>
    <cellStyle name="Normal 3 4 7 9 7" xfId="29509"/>
    <cellStyle name="Normal 3 4 7 9 7 2" xfId="29510"/>
    <cellStyle name="Normal 3 4 7 9 8" xfId="29511"/>
    <cellStyle name="Normal 3 4 7 9 8 2" xfId="29512"/>
    <cellStyle name="Normal 3 4 7 9 9" xfId="29513"/>
    <cellStyle name="Normal 3 4 7 9 9 2" xfId="29514"/>
    <cellStyle name="Normal 3 4 8" xfId="29515"/>
    <cellStyle name="Normal 3 4 8 10" xfId="29516"/>
    <cellStyle name="Normal 3 4 8 10 10" xfId="29517"/>
    <cellStyle name="Normal 3 4 8 10 10 2" xfId="29518"/>
    <cellStyle name="Normal 3 4 8 10 11" xfId="29519"/>
    <cellStyle name="Normal 3 4 8 10 11 2" xfId="29520"/>
    <cellStyle name="Normal 3 4 8 10 12" xfId="29521"/>
    <cellStyle name="Normal 3 4 8 10 12 2" xfId="29522"/>
    <cellStyle name="Normal 3 4 8 10 13" xfId="29523"/>
    <cellStyle name="Normal 3 4 8 10 13 2" xfId="29524"/>
    <cellStyle name="Normal 3 4 8 10 14" xfId="29525"/>
    <cellStyle name="Normal 3 4 8 10 14 2" xfId="29526"/>
    <cellStyle name="Normal 3 4 8 10 15" xfId="29527"/>
    <cellStyle name="Normal 3 4 8 10 2" xfId="29528"/>
    <cellStyle name="Normal 3 4 8 10 2 2" xfId="29529"/>
    <cellStyle name="Normal 3 4 8 10 3" xfId="29530"/>
    <cellStyle name="Normal 3 4 8 10 3 2" xfId="29531"/>
    <cellStyle name="Normal 3 4 8 10 4" xfId="29532"/>
    <cellStyle name="Normal 3 4 8 10 4 2" xfId="29533"/>
    <cellStyle name="Normal 3 4 8 10 5" xfId="29534"/>
    <cellStyle name="Normal 3 4 8 10 5 2" xfId="29535"/>
    <cellStyle name="Normal 3 4 8 10 6" xfId="29536"/>
    <cellStyle name="Normal 3 4 8 10 6 2" xfId="29537"/>
    <cellStyle name="Normal 3 4 8 10 7" xfId="29538"/>
    <cellStyle name="Normal 3 4 8 10 7 2" xfId="29539"/>
    <cellStyle name="Normal 3 4 8 10 8" xfId="29540"/>
    <cellStyle name="Normal 3 4 8 10 8 2" xfId="29541"/>
    <cellStyle name="Normal 3 4 8 10 9" xfId="29542"/>
    <cellStyle name="Normal 3 4 8 10 9 2" xfId="29543"/>
    <cellStyle name="Normal 3 4 8 11" xfId="29544"/>
    <cellStyle name="Normal 3 4 8 11 2" xfId="29545"/>
    <cellStyle name="Normal 3 4 8 12" xfId="29546"/>
    <cellStyle name="Normal 3 4 8 12 2" xfId="29547"/>
    <cellStyle name="Normal 3 4 8 13" xfId="29548"/>
    <cellStyle name="Normal 3 4 8 13 2" xfId="29549"/>
    <cellStyle name="Normal 3 4 8 14" xfId="29550"/>
    <cellStyle name="Normal 3 4 8 14 2" xfId="29551"/>
    <cellStyle name="Normal 3 4 8 15" xfId="29552"/>
    <cellStyle name="Normal 3 4 8 15 2" xfId="29553"/>
    <cellStyle name="Normal 3 4 8 16" xfId="29554"/>
    <cellStyle name="Normal 3 4 8 16 2" xfId="29555"/>
    <cellStyle name="Normal 3 4 8 17" xfId="29556"/>
    <cellStyle name="Normal 3 4 8 17 2" xfId="29557"/>
    <cellStyle name="Normal 3 4 8 18" xfId="29558"/>
    <cellStyle name="Normal 3 4 8 18 2" xfId="29559"/>
    <cellStyle name="Normal 3 4 8 19" xfId="29560"/>
    <cellStyle name="Normal 3 4 8 19 2" xfId="29561"/>
    <cellStyle name="Normal 3 4 8 2" xfId="29562"/>
    <cellStyle name="Normal 3 4 8 2 10" xfId="29563"/>
    <cellStyle name="Normal 3 4 8 2 10 2" xfId="29564"/>
    <cellStyle name="Normal 3 4 8 2 11" xfId="29565"/>
    <cellStyle name="Normal 3 4 8 2 11 2" xfId="29566"/>
    <cellStyle name="Normal 3 4 8 2 12" xfId="29567"/>
    <cellStyle name="Normal 3 4 8 2 12 2" xfId="29568"/>
    <cellStyle name="Normal 3 4 8 2 13" xfId="29569"/>
    <cellStyle name="Normal 3 4 8 2 13 2" xfId="29570"/>
    <cellStyle name="Normal 3 4 8 2 14" xfId="29571"/>
    <cellStyle name="Normal 3 4 8 2 14 2" xfId="29572"/>
    <cellStyle name="Normal 3 4 8 2 15" xfId="29573"/>
    <cellStyle name="Normal 3 4 8 2 15 2" xfId="29574"/>
    <cellStyle name="Normal 3 4 8 2 16" xfId="29575"/>
    <cellStyle name="Normal 3 4 8 2 2" xfId="29576"/>
    <cellStyle name="Normal 3 4 8 2 2 10" xfId="29577"/>
    <cellStyle name="Normal 3 4 8 2 2 10 2" xfId="29578"/>
    <cellStyle name="Normal 3 4 8 2 2 11" xfId="29579"/>
    <cellStyle name="Normal 3 4 8 2 2 11 2" xfId="29580"/>
    <cellStyle name="Normal 3 4 8 2 2 12" xfId="29581"/>
    <cellStyle name="Normal 3 4 8 2 2 12 2" xfId="29582"/>
    <cellStyle name="Normal 3 4 8 2 2 13" xfId="29583"/>
    <cellStyle name="Normal 3 4 8 2 2 13 2" xfId="29584"/>
    <cellStyle name="Normal 3 4 8 2 2 14" xfId="29585"/>
    <cellStyle name="Normal 3 4 8 2 2 14 2" xfId="29586"/>
    <cellStyle name="Normal 3 4 8 2 2 15" xfId="29587"/>
    <cellStyle name="Normal 3 4 8 2 2 2" xfId="29588"/>
    <cellStyle name="Normal 3 4 8 2 2 2 2" xfId="29589"/>
    <cellStyle name="Normal 3 4 8 2 2 3" xfId="29590"/>
    <cellStyle name="Normal 3 4 8 2 2 3 2" xfId="29591"/>
    <cellStyle name="Normal 3 4 8 2 2 4" xfId="29592"/>
    <cellStyle name="Normal 3 4 8 2 2 4 2" xfId="29593"/>
    <cellStyle name="Normal 3 4 8 2 2 5" xfId="29594"/>
    <cellStyle name="Normal 3 4 8 2 2 5 2" xfId="29595"/>
    <cellStyle name="Normal 3 4 8 2 2 6" xfId="29596"/>
    <cellStyle name="Normal 3 4 8 2 2 6 2" xfId="29597"/>
    <cellStyle name="Normal 3 4 8 2 2 7" xfId="29598"/>
    <cellStyle name="Normal 3 4 8 2 2 7 2" xfId="29599"/>
    <cellStyle name="Normal 3 4 8 2 2 8" xfId="29600"/>
    <cellStyle name="Normal 3 4 8 2 2 8 2" xfId="29601"/>
    <cellStyle name="Normal 3 4 8 2 2 9" xfId="29602"/>
    <cellStyle name="Normal 3 4 8 2 2 9 2" xfId="29603"/>
    <cellStyle name="Normal 3 4 8 2 3" xfId="29604"/>
    <cellStyle name="Normal 3 4 8 2 3 2" xfId="29605"/>
    <cellStyle name="Normal 3 4 8 2 4" xfId="29606"/>
    <cellStyle name="Normal 3 4 8 2 4 2" xfId="29607"/>
    <cellStyle name="Normal 3 4 8 2 5" xfId="29608"/>
    <cellStyle name="Normal 3 4 8 2 5 2" xfId="29609"/>
    <cellStyle name="Normal 3 4 8 2 6" xfId="29610"/>
    <cellStyle name="Normal 3 4 8 2 6 2" xfId="29611"/>
    <cellStyle name="Normal 3 4 8 2 7" xfId="29612"/>
    <cellStyle name="Normal 3 4 8 2 7 2" xfId="29613"/>
    <cellStyle name="Normal 3 4 8 2 8" xfId="29614"/>
    <cellStyle name="Normal 3 4 8 2 8 2" xfId="29615"/>
    <cellStyle name="Normal 3 4 8 2 9" xfId="29616"/>
    <cellStyle name="Normal 3 4 8 2 9 2" xfId="29617"/>
    <cellStyle name="Normal 3 4 8 20" xfId="29618"/>
    <cellStyle name="Normal 3 4 8 20 2" xfId="29619"/>
    <cellStyle name="Normal 3 4 8 21" xfId="29620"/>
    <cellStyle name="Normal 3 4 8 21 2" xfId="29621"/>
    <cellStyle name="Normal 3 4 8 22" xfId="29622"/>
    <cellStyle name="Normal 3 4 8 22 2" xfId="29623"/>
    <cellStyle name="Normal 3 4 8 23" xfId="29624"/>
    <cellStyle name="Normal 3 4 8 23 2" xfId="29625"/>
    <cellStyle name="Normal 3 4 8 24" xfId="29626"/>
    <cellStyle name="Normal 3 4 8 3" xfId="29627"/>
    <cellStyle name="Normal 3 4 8 3 10" xfId="29628"/>
    <cellStyle name="Normal 3 4 8 3 10 2" xfId="29629"/>
    <cellStyle name="Normal 3 4 8 3 11" xfId="29630"/>
    <cellStyle name="Normal 3 4 8 3 11 2" xfId="29631"/>
    <cellStyle name="Normal 3 4 8 3 12" xfId="29632"/>
    <cellStyle name="Normal 3 4 8 3 12 2" xfId="29633"/>
    <cellStyle name="Normal 3 4 8 3 13" xfId="29634"/>
    <cellStyle name="Normal 3 4 8 3 13 2" xfId="29635"/>
    <cellStyle name="Normal 3 4 8 3 14" xfId="29636"/>
    <cellStyle name="Normal 3 4 8 3 14 2" xfId="29637"/>
    <cellStyle name="Normal 3 4 8 3 15" xfId="29638"/>
    <cellStyle name="Normal 3 4 8 3 15 2" xfId="29639"/>
    <cellStyle name="Normal 3 4 8 3 16" xfId="29640"/>
    <cellStyle name="Normal 3 4 8 3 2" xfId="29641"/>
    <cellStyle name="Normal 3 4 8 3 2 10" xfId="29642"/>
    <cellStyle name="Normal 3 4 8 3 2 10 2" xfId="29643"/>
    <cellStyle name="Normal 3 4 8 3 2 11" xfId="29644"/>
    <cellStyle name="Normal 3 4 8 3 2 11 2" xfId="29645"/>
    <cellStyle name="Normal 3 4 8 3 2 12" xfId="29646"/>
    <cellStyle name="Normal 3 4 8 3 2 12 2" xfId="29647"/>
    <cellStyle name="Normal 3 4 8 3 2 13" xfId="29648"/>
    <cellStyle name="Normal 3 4 8 3 2 13 2" xfId="29649"/>
    <cellStyle name="Normal 3 4 8 3 2 14" xfId="29650"/>
    <cellStyle name="Normal 3 4 8 3 2 14 2" xfId="29651"/>
    <cellStyle name="Normal 3 4 8 3 2 15" xfId="29652"/>
    <cellStyle name="Normal 3 4 8 3 2 2" xfId="29653"/>
    <cellStyle name="Normal 3 4 8 3 2 2 2" xfId="29654"/>
    <cellStyle name="Normal 3 4 8 3 2 3" xfId="29655"/>
    <cellStyle name="Normal 3 4 8 3 2 3 2" xfId="29656"/>
    <cellStyle name="Normal 3 4 8 3 2 4" xfId="29657"/>
    <cellStyle name="Normal 3 4 8 3 2 4 2" xfId="29658"/>
    <cellStyle name="Normal 3 4 8 3 2 5" xfId="29659"/>
    <cellStyle name="Normal 3 4 8 3 2 5 2" xfId="29660"/>
    <cellStyle name="Normal 3 4 8 3 2 6" xfId="29661"/>
    <cellStyle name="Normal 3 4 8 3 2 6 2" xfId="29662"/>
    <cellStyle name="Normal 3 4 8 3 2 7" xfId="29663"/>
    <cellStyle name="Normal 3 4 8 3 2 7 2" xfId="29664"/>
    <cellStyle name="Normal 3 4 8 3 2 8" xfId="29665"/>
    <cellStyle name="Normal 3 4 8 3 2 8 2" xfId="29666"/>
    <cellStyle name="Normal 3 4 8 3 2 9" xfId="29667"/>
    <cellStyle name="Normal 3 4 8 3 2 9 2" xfId="29668"/>
    <cellStyle name="Normal 3 4 8 3 3" xfId="29669"/>
    <cellStyle name="Normal 3 4 8 3 3 2" xfId="29670"/>
    <cellStyle name="Normal 3 4 8 3 4" xfId="29671"/>
    <cellStyle name="Normal 3 4 8 3 4 2" xfId="29672"/>
    <cellStyle name="Normal 3 4 8 3 5" xfId="29673"/>
    <cellStyle name="Normal 3 4 8 3 5 2" xfId="29674"/>
    <cellStyle name="Normal 3 4 8 3 6" xfId="29675"/>
    <cellStyle name="Normal 3 4 8 3 6 2" xfId="29676"/>
    <cellStyle name="Normal 3 4 8 3 7" xfId="29677"/>
    <cellStyle name="Normal 3 4 8 3 7 2" xfId="29678"/>
    <cellStyle name="Normal 3 4 8 3 8" xfId="29679"/>
    <cellStyle name="Normal 3 4 8 3 8 2" xfId="29680"/>
    <cellStyle name="Normal 3 4 8 3 9" xfId="29681"/>
    <cellStyle name="Normal 3 4 8 3 9 2" xfId="29682"/>
    <cellStyle name="Normal 3 4 8 4" xfId="29683"/>
    <cellStyle name="Normal 3 4 8 4 10" xfId="29684"/>
    <cellStyle name="Normal 3 4 8 4 10 2" xfId="29685"/>
    <cellStyle name="Normal 3 4 8 4 11" xfId="29686"/>
    <cellStyle name="Normal 3 4 8 4 11 2" xfId="29687"/>
    <cellStyle name="Normal 3 4 8 4 12" xfId="29688"/>
    <cellStyle name="Normal 3 4 8 4 12 2" xfId="29689"/>
    <cellStyle name="Normal 3 4 8 4 13" xfId="29690"/>
    <cellStyle name="Normal 3 4 8 4 13 2" xfId="29691"/>
    <cellStyle name="Normal 3 4 8 4 14" xfId="29692"/>
    <cellStyle name="Normal 3 4 8 4 14 2" xfId="29693"/>
    <cellStyle name="Normal 3 4 8 4 15" xfId="29694"/>
    <cellStyle name="Normal 3 4 8 4 15 2" xfId="29695"/>
    <cellStyle name="Normal 3 4 8 4 16" xfId="29696"/>
    <cellStyle name="Normal 3 4 8 4 2" xfId="29697"/>
    <cellStyle name="Normal 3 4 8 4 2 10" xfId="29698"/>
    <cellStyle name="Normal 3 4 8 4 2 10 2" xfId="29699"/>
    <cellStyle name="Normal 3 4 8 4 2 11" xfId="29700"/>
    <cellStyle name="Normal 3 4 8 4 2 11 2" xfId="29701"/>
    <cellStyle name="Normal 3 4 8 4 2 12" xfId="29702"/>
    <cellStyle name="Normal 3 4 8 4 2 12 2" xfId="29703"/>
    <cellStyle name="Normal 3 4 8 4 2 13" xfId="29704"/>
    <cellStyle name="Normal 3 4 8 4 2 13 2" xfId="29705"/>
    <cellStyle name="Normal 3 4 8 4 2 14" xfId="29706"/>
    <cellStyle name="Normal 3 4 8 4 2 14 2" xfId="29707"/>
    <cellStyle name="Normal 3 4 8 4 2 15" xfId="29708"/>
    <cellStyle name="Normal 3 4 8 4 2 2" xfId="29709"/>
    <cellStyle name="Normal 3 4 8 4 2 2 2" xfId="29710"/>
    <cellStyle name="Normal 3 4 8 4 2 3" xfId="29711"/>
    <cellStyle name="Normal 3 4 8 4 2 3 2" xfId="29712"/>
    <cellStyle name="Normal 3 4 8 4 2 4" xfId="29713"/>
    <cellStyle name="Normal 3 4 8 4 2 4 2" xfId="29714"/>
    <cellStyle name="Normal 3 4 8 4 2 5" xfId="29715"/>
    <cellStyle name="Normal 3 4 8 4 2 5 2" xfId="29716"/>
    <cellStyle name="Normal 3 4 8 4 2 6" xfId="29717"/>
    <cellStyle name="Normal 3 4 8 4 2 6 2" xfId="29718"/>
    <cellStyle name="Normal 3 4 8 4 2 7" xfId="29719"/>
    <cellStyle name="Normal 3 4 8 4 2 7 2" xfId="29720"/>
    <cellStyle name="Normal 3 4 8 4 2 8" xfId="29721"/>
    <cellStyle name="Normal 3 4 8 4 2 8 2" xfId="29722"/>
    <cellStyle name="Normal 3 4 8 4 2 9" xfId="29723"/>
    <cellStyle name="Normal 3 4 8 4 2 9 2" xfId="29724"/>
    <cellStyle name="Normal 3 4 8 4 3" xfId="29725"/>
    <cellStyle name="Normal 3 4 8 4 3 2" xfId="29726"/>
    <cellStyle name="Normal 3 4 8 4 4" xfId="29727"/>
    <cellStyle name="Normal 3 4 8 4 4 2" xfId="29728"/>
    <cellStyle name="Normal 3 4 8 4 5" xfId="29729"/>
    <cellStyle name="Normal 3 4 8 4 5 2" xfId="29730"/>
    <cellStyle name="Normal 3 4 8 4 6" xfId="29731"/>
    <cellStyle name="Normal 3 4 8 4 6 2" xfId="29732"/>
    <cellStyle name="Normal 3 4 8 4 7" xfId="29733"/>
    <cellStyle name="Normal 3 4 8 4 7 2" xfId="29734"/>
    <cellStyle name="Normal 3 4 8 4 8" xfId="29735"/>
    <cellStyle name="Normal 3 4 8 4 8 2" xfId="29736"/>
    <cellStyle name="Normal 3 4 8 4 9" xfId="29737"/>
    <cellStyle name="Normal 3 4 8 4 9 2" xfId="29738"/>
    <cellStyle name="Normal 3 4 8 5" xfId="29739"/>
    <cellStyle name="Normal 3 4 8 5 10" xfId="29740"/>
    <cellStyle name="Normal 3 4 8 5 10 2" xfId="29741"/>
    <cellStyle name="Normal 3 4 8 5 11" xfId="29742"/>
    <cellStyle name="Normal 3 4 8 5 11 2" xfId="29743"/>
    <cellStyle name="Normal 3 4 8 5 12" xfId="29744"/>
    <cellStyle name="Normal 3 4 8 5 12 2" xfId="29745"/>
    <cellStyle name="Normal 3 4 8 5 13" xfId="29746"/>
    <cellStyle name="Normal 3 4 8 5 13 2" xfId="29747"/>
    <cellStyle name="Normal 3 4 8 5 14" xfId="29748"/>
    <cellStyle name="Normal 3 4 8 5 14 2" xfId="29749"/>
    <cellStyle name="Normal 3 4 8 5 15" xfId="29750"/>
    <cellStyle name="Normal 3 4 8 5 2" xfId="29751"/>
    <cellStyle name="Normal 3 4 8 5 2 2" xfId="29752"/>
    <cellStyle name="Normal 3 4 8 5 3" xfId="29753"/>
    <cellStyle name="Normal 3 4 8 5 3 2" xfId="29754"/>
    <cellStyle name="Normal 3 4 8 5 4" xfId="29755"/>
    <cellStyle name="Normal 3 4 8 5 4 2" xfId="29756"/>
    <cellStyle name="Normal 3 4 8 5 5" xfId="29757"/>
    <cellStyle name="Normal 3 4 8 5 5 2" xfId="29758"/>
    <cellStyle name="Normal 3 4 8 5 6" xfId="29759"/>
    <cellStyle name="Normal 3 4 8 5 6 2" xfId="29760"/>
    <cellStyle name="Normal 3 4 8 5 7" xfId="29761"/>
    <cellStyle name="Normal 3 4 8 5 7 2" xfId="29762"/>
    <cellStyle name="Normal 3 4 8 5 8" xfId="29763"/>
    <cellStyle name="Normal 3 4 8 5 8 2" xfId="29764"/>
    <cellStyle name="Normal 3 4 8 5 9" xfId="29765"/>
    <cellStyle name="Normal 3 4 8 5 9 2" xfId="29766"/>
    <cellStyle name="Normal 3 4 8 6" xfId="29767"/>
    <cellStyle name="Normal 3 4 8 6 10" xfId="29768"/>
    <cellStyle name="Normal 3 4 8 6 10 2" xfId="29769"/>
    <cellStyle name="Normal 3 4 8 6 11" xfId="29770"/>
    <cellStyle name="Normal 3 4 8 6 11 2" xfId="29771"/>
    <cellStyle name="Normal 3 4 8 6 12" xfId="29772"/>
    <cellStyle name="Normal 3 4 8 6 12 2" xfId="29773"/>
    <cellStyle name="Normal 3 4 8 6 13" xfId="29774"/>
    <cellStyle name="Normal 3 4 8 6 13 2" xfId="29775"/>
    <cellStyle name="Normal 3 4 8 6 14" xfId="29776"/>
    <cellStyle name="Normal 3 4 8 6 14 2" xfId="29777"/>
    <cellStyle name="Normal 3 4 8 6 15" xfId="29778"/>
    <cellStyle name="Normal 3 4 8 6 2" xfId="29779"/>
    <cellStyle name="Normal 3 4 8 6 2 2" xfId="29780"/>
    <cellStyle name="Normal 3 4 8 6 3" xfId="29781"/>
    <cellStyle name="Normal 3 4 8 6 3 2" xfId="29782"/>
    <cellStyle name="Normal 3 4 8 6 4" xfId="29783"/>
    <cellStyle name="Normal 3 4 8 6 4 2" xfId="29784"/>
    <cellStyle name="Normal 3 4 8 6 5" xfId="29785"/>
    <cellStyle name="Normal 3 4 8 6 5 2" xfId="29786"/>
    <cellStyle name="Normal 3 4 8 6 6" xfId="29787"/>
    <cellStyle name="Normal 3 4 8 6 6 2" xfId="29788"/>
    <cellStyle name="Normal 3 4 8 6 7" xfId="29789"/>
    <cellStyle name="Normal 3 4 8 6 7 2" xfId="29790"/>
    <cellStyle name="Normal 3 4 8 6 8" xfId="29791"/>
    <cellStyle name="Normal 3 4 8 6 8 2" xfId="29792"/>
    <cellStyle name="Normal 3 4 8 6 9" xfId="29793"/>
    <cellStyle name="Normal 3 4 8 6 9 2" xfId="29794"/>
    <cellStyle name="Normal 3 4 8 7" xfId="29795"/>
    <cellStyle name="Normal 3 4 8 7 10" xfId="29796"/>
    <cellStyle name="Normal 3 4 8 7 10 2" xfId="29797"/>
    <cellStyle name="Normal 3 4 8 7 11" xfId="29798"/>
    <cellStyle name="Normal 3 4 8 7 11 2" xfId="29799"/>
    <cellStyle name="Normal 3 4 8 7 12" xfId="29800"/>
    <cellStyle name="Normal 3 4 8 7 12 2" xfId="29801"/>
    <cellStyle name="Normal 3 4 8 7 13" xfId="29802"/>
    <cellStyle name="Normal 3 4 8 7 13 2" xfId="29803"/>
    <cellStyle name="Normal 3 4 8 7 14" xfId="29804"/>
    <cellStyle name="Normal 3 4 8 7 14 2" xfId="29805"/>
    <cellStyle name="Normal 3 4 8 7 15" xfId="29806"/>
    <cellStyle name="Normal 3 4 8 7 2" xfId="29807"/>
    <cellStyle name="Normal 3 4 8 7 2 2" xfId="29808"/>
    <cellStyle name="Normal 3 4 8 7 3" xfId="29809"/>
    <cellStyle name="Normal 3 4 8 7 3 2" xfId="29810"/>
    <cellStyle name="Normal 3 4 8 7 4" xfId="29811"/>
    <cellStyle name="Normal 3 4 8 7 4 2" xfId="29812"/>
    <cellStyle name="Normal 3 4 8 7 5" xfId="29813"/>
    <cellStyle name="Normal 3 4 8 7 5 2" xfId="29814"/>
    <cellStyle name="Normal 3 4 8 7 6" xfId="29815"/>
    <cellStyle name="Normal 3 4 8 7 6 2" xfId="29816"/>
    <cellStyle name="Normal 3 4 8 7 7" xfId="29817"/>
    <cellStyle name="Normal 3 4 8 7 7 2" xfId="29818"/>
    <cellStyle name="Normal 3 4 8 7 8" xfId="29819"/>
    <cellStyle name="Normal 3 4 8 7 8 2" xfId="29820"/>
    <cellStyle name="Normal 3 4 8 7 9" xfId="29821"/>
    <cellStyle name="Normal 3 4 8 7 9 2" xfId="29822"/>
    <cellStyle name="Normal 3 4 8 8" xfId="29823"/>
    <cellStyle name="Normal 3 4 8 8 10" xfId="29824"/>
    <cellStyle name="Normal 3 4 8 8 10 2" xfId="29825"/>
    <cellStyle name="Normal 3 4 8 8 11" xfId="29826"/>
    <cellStyle name="Normal 3 4 8 8 11 2" xfId="29827"/>
    <cellStyle name="Normal 3 4 8 8 12" xfId="29828"/>
    <cellStyle name="Normal 3 4 8 8 12 2" xfId="29829"/>
    <cellStyle name="Normal 3 4 8 8 13" xfId="29830"/>
    <cellStyle name="Normal 3 4 8 8 13 2" xfId="29831"/>
    <cellStyle name="Normal 3 4 8 8 14" xfId="29832"/>
    <cellStyle name="Normal 3 4 8 8 14 2" xfId="29833"/>
    <cellStyle name="Normal 3 4 8 8 15" xfId="29834"/>
    <cellStyle name="Normal 3 4 8 8 2" xfId="29835"/>
    <cellStyle name="Normal 3 4 8 8 2 2" xfId="29836"/>
    <cellStyle name="Normal 3 4 8 8 3" xfId="29837"/>
    <cellStyle name="Normal 3 4 8 8 3 2" xfId="29838"/>
    <cellStyle name="Normal 3 4 8 8 4" xfId="29839"/>
    <cellStyle name="Normal 3 4 8 8 4 2" xfId="29840"/>
    <cellStyle name="Normal 3 4 8 8 5" xfId="29841"/>
    <cellStyle name="Normal 3 4 8 8 5 2" xfId="29842"/>
    <cellStyle name="Normal 3 4 8 8 6" xfId="29843"/>
    <cellStyle name="Normal 3 4 8 8 6 2" xfId="29844"/>
    <cellStyle name="Normal 3 4 8 8 7" xfId="29845"/>
    <cellStyle name="Normal 3 4 8 8 7 2" xfId="29846"/>
    <cellStyle name="Normal 3 4 8 8 8" xfId="29847"/>
    <cellStyle name="Normal 3 4 8 8 8 2" xfId="29848"/>
    <cellStyle name="Normal 3 4 8 8 9" xfId="29849"/>
    <cellStyle name="Normal 3 4 8 8 9 2" xfId="29850"/>
    <cellStyle name="Normal 3 4 8 9" xfId="29851"/>
    <cellStyle name="Normal 3 4 8 9 10" xfId="29852"/>
    <cellStyle name="Normal 3 4 8 9 10 2" xfId="29853"/>
    <cellStyle name="Normal 3 4 8 9 11" xfId="29854"/>
    <cellStyle name="Normal 3 4 8 9 11 2" xfId="29855"/>
    <cellStyle name="Normal 3 4 8 9 12" xfId="29856"/>
    <cellStyle name="Normal 3 4 8 9 12 2" xfId="29857"/>
    <cellStyle name="Normal 3 4 8 9 13" xfId="29858"/>
    <cellStyle name="Normal 3 4 8 9 13 2" xfId="29859"/>
    <cellStyle name="Normal 3 4 8 9 14" xfId="29860"/>
    <cellStyle name="Normal 3 4 8 9 14 2" xfId="29861"/>
    <cellStyle name="Normal 3 4 8 9 15" xfId="29862"/>
    <cellStyle name="Normal 3 4 8 9 2" xfId="29863"/>
    <cellStyle name="Normal 3 4 8 9 2 2" xfId="29864"/>
    <cellStyle name="Normal 3 4 8 9 3" xfId="29865"/>
    <cellStyle name="Normal 3 4 8 9 3 2" xfId="29866"/>
    <cellStyle name="Normal 3 4 8 9 4" xfId="29867"/>
    <cellStyle name="Normal 3 4 8 9 4 2" xfId="29868"/>
    <cellStyle name="Normal 3 4 8 9 5" xfId="29869"/>
    <cellStyle name="Normal 3 4 8 9 5 2" xfId="29870"/>
    <cellStyle name="Normal 3 4 8 9 6" xfId="29871"/>
    <cellStyle name="Normal 3 4 8 9 6 2" xfId="29872"/>
    <cellStyle name="Normal 3 4 8 9 7" xfId="29873"/>
    <cellStyle name="Normal 3 4 8 9 7 2" xfId="29874"/>
    <cellStyle name="Normal 3 4 8 9 8" xfId="29875"/>
    <cellStyle name="Normal 3 4 8 9 8 2" xfId="29876"/>
    <cellStyle name="Normal 3 4 8 9 9" xfId="29877"/>
    <cellStyle name="Normal 3 4 8 9 9 2" xfId="29878"/>
    <cellStyle name="Normal 3 4 9" xfId="29879"/>
    <cellStyle name="Normal 3 4 9 10" xfId="29880"/>
    <cellStyle name="Normal 3 4 9 10 10" xfId="29881"/>
    <cellStyle name="Normal 3 4 9 10 10 2" xfId="29882"/>
    <cellStyle name="Normal 3 4 9 10 11" xfId="29883"/>
    <cellStyle name="Normal 3 4 9 10 11 2" xfId="29884"/>
    <cellStyle name="Normal 3 4 9 10 12" xfId="29885"/>
    <cellStyle name="Normal 3 4 9 10 12 2" xfId="29886"/>
    <cellStyle name="Normal 3 4 9 10 13" xfId="29887"/>
    <cellStyle name="Normal 3 4 9 10 13 2" xfId="29888"/>
    <cellStyle name="Normal 3 4 9 10 14" xfId="29889"/>
    <cellStyle name="Normal 3 4 9 10 14 2" xfId="29890"/>
    <cellStyle name="Normal 3 4 9 10 15" xfId="29891"/>
    <cellStyle name="Normal 3 4 9 10 2" xfId="29892"/>
    <cellStyle name="Normal 3 4 9 10 2 2" xfId="29893"/>
    <cellStyle name="Normal 3 4 9 10 3" xfId="29894"/>
    <cellStyle name="Normal 3 4 9 10 3 2" xfId="29895"/>
    <cellStyle name="Normal 3 4 9 10 4" xfId="29896"/>
    <cellStyle name="Normal 3 4 9 10 4 2" xfId="29897"/>
    <cellStyle name="Normal 3 4 9 10 5" xfId="29898"/>
    <cellStyle name="Normal 3 4 9 10 5 2" xfId="29899"/>
    <cellStyle name="Normal 3 4 9 10 6" xfId="29900"/>
    <cellStyle name="Normal 3 4 9 10 6 2" xfId="29901"/>
    <cellStyle name="Normal 3 4 9 10 7" xfId="29902"/>
    <cellStyle name="Normal 3 4 9 10 7 2" xfId="29903"/>
    <cellStyle name="Normal 3 4 9 10 8" xfId="29904"/>
    <cellStyle name="Normal 3 4 9 10 8 2" xfId="29905"/>
    <cellStyle name="Normal 3 4 9 10 9" xfId="29906"/>
    <cellStyle name="Normal 3 4 9 10 9 2" xfId="29907"/>
    <cellStyle name="Normal 3 4 9 11" xfId="29908"/>
    <cellStyle name="Normal 3 4 9 11 2" xfId="29909"/>
    <cellStyle name="Normal 3 4 9 12" xfId="29910"/>
    <cellStyle name="Normal 3 4 9 12 2" xfId="29911"/>
    <cellStyle name="Normal 3 4 9 13" xfId="29912"/>
    <cellStyle name="Normal 3 4 9 13 2" xfId="29913"/>
    <cellStyle name="Normal 3 4 9 14" xfId="29914"/>
    <cellStyle name="Normal 3 4 9 14 2" xfId="29915"/>
    <cellStyle name="Normal 3 4 9 15" xfId="29916"/>
    <cellStyle name="Normal 3 4 9 15 2" xfId="29917"/>
    <cellStyle name="Normal 3 4 9 16" xfId="29918"/>
    <cellStyle name="Normal 3 4 9 16 2" xfId="29919"/>
    <cellStyle name="Normal 3 4 9 17" xfId="29920"/>
    <cellStyle name="Normal 3 4 9 17 2" xfId="29921"/>
    <cellStyle name="Normal 3 4 9 18" xfId="29922"/>
    <cellStyle name="Normal 3 4 9 18 2" xfId="29923"/>
    <cellStyle name="Normal 3 4 9 19" xfId="29924"/>
    <cellStyle name="Normal 3 4 9 19 2" xfId="29925"/>
    <cellStyle name="Normal 3 4 9 2" xfId="29926"/>
    <cellStyle name="Normal 3 4 9 2 10" xfId="29927"/>
    <cellStyle name="Normal 3 4 9 2 10 2" xfId="29928"/>
    <cellStyle name="Normal 3 4 9 2 11" xfId="29929"/>
    <cellStyle name="Normal 3 4 9 2 11 2" xfId="29930"/>
    <cellStyle name="Normal 3 4 9 2 12" xfId="29931"/>
    <cellStyle name="Normal 3 4 9 2 12 2" xfId="29932"/>
    <cellStyle name="Normal 3 4 9 2 13" xfId="29933"/>
    <cellStyle name="Normal 3 4 9 2 13 2" xfId="29934"/>
    <cellStyle name="Normal 3 4 9 2 14" xfId="29935"/>
    <cellStyle name="Normal 3 4 9 2 14 2" xfId="29936"/>
    <cellStyle name="Normal 3 4 9 2 15" xfId="29937"/>
    <cellStyle name="Normal 3 4 9 2 15 2" xfId="29938"/>
    <cellStyle name="Normal 3 4 9 2 16" xfId="29939"/>
    <cellStyle name="Normal 3 4 9 2 2" xfId="29940"/>
    <cellStyle name="Normal 3 4 9 2 2 10" xfId="29941"/>
    <cellStyle name="Normal 3 4 9 2 2 10 2" xfId="29942"/>
    <cellStyle name="Normal 3 4 9 2 2 11" xfId="29943"/>
    <cellStyle name="Normal 3 4 9 2 2 11 2" xfId="29944"/>
    <cellStyle name="Normal 3 4 9 2 2 12" xfId="29945"/>
    <cellStyle name="Normal 3 4 9 2 2 12 2" xfId="29946"/>
    <cellStyle name="Normal 3 4 9 2 2 13" xfId="29947"/>
    <cellStyle name="Normal 3 4 9 2 2 13 2" xfId="29948"/>
    <cellStyle name="Normal 3 4 9 2 2 14" xfId="29949"/>
    <cellStyle name="Normal 3 4 9 2 2 14 2" xfId="29950"/>
    <cellStyle name="Normal 3 4 9 2 2 15" xfId="29951"/>
    <cellStyle name="Normal 3 4 9 2 2 2" xfId="29952"/>
    <cellStyle name="Normal 3 4 9 2 2 2 2" xfId="29953"/>
    <cellStyle name="Normal 3 4 9 2 2 3" xfId="29954"/>
    <cellStyle name="Normal 3 4 9 2 2 3 2" xfId="29955"/>
    <cellStyle name="Normal 3 4 9 2 2 4" xfId="29956"/>
    <cellStyle name="Normal 3 4 9 2 2 4 2" xfId="29957"/>
    <cellStyle name="Normal 3 4 9 2 2 5" xfId="29958"/>
    <cellStyle name="Normal 3 4 9 2 2 5 2" xfId="29959"/>
    <cellStyle name="Normal 3 4 9 2 2 6" xfId="29960"/>
    <cellStyle name="Normal 3 4 9 2 2 6 2" xfId="29961"/>
    <cellStyle name="Normal 3 4 9 2 2 7" xfId="29962"/>
    <cellStyle name="Normal 3 4 9 2 2 7 2" xfId="29963"/>
    <cellStyle name="Normal 3 4 9 2 2 8" xfId="29964"/>
    <cellStyle name="Normal 3 4 9 2 2 8 2" xfId="29965"/>
    <cellStyle name="Normal 3 4 9 2 2 9" xfId="29966"/>
    <cellStyle name="Normal 3 4 9 2 2 9 2" xfId="29967"/>
    <cellStyle name="Normal 3 4 9 2 3" xfId="29968"/>
    <cellStyle name="Normal 3 4 9 2 3 2" xfId="29969"/>
    <cellStyle name="Normal 3 4 9 2 4" xfId="29970"/>
    <cellStyle name="Normal 3 4 9 2 4 2" xfId="29971"/>
    <cellStyle name="Normal 3 4 9 2 5" xfId="29972"/>
    <cellStyle name="Normal 3 4 9 2 5 2" xfId="29973"/>
    <cellStyle name="Normal 3 4 9 2 6" xfId="29974"/>
    <cellStyle name="Normal 3 4 9 2 6 2" xfId="29975"/>
    <cellStyle name="Normal 3 4 9 2 7" xfId="29976"/>
    <cellStyle name="Normal 3 4 9 2 7 2" xfId="29977"/>
    <cellStyle name="Normal 3 4 9 2 8" xfId="29978"/>
    <cellStyle name="Normal 3 4 9 2 8 2" xfId="29979"/>
    <cellStyle name="Normal 3 4 9 2 9" xfId="29980"/>
    <cellStyle name="Normal 3 4 9 2 9 2" xfId="29981"/>
    <cellStyle name="Normal 3 4 9 20" xfId="29982"/>
    <cellStyle name="Normal 3 4 9 20 2" xfId="29983"/>
    <cellStyle name="Normal 3 4 9 21" xfId="29984"/>
    <cellStyle name="Normal 3 4 9 21 2" xfId="29985"/>
    <cellStyle name="Normal 3 4 9 22" xfId="29986"/>
    <cellStyle name="Normal 3 4 9 22 2" xfId="29987"/>
    <cellStyle name="Normal 3 4 9 23" xfId="29988"/>
    <cellStyle name="Normal 3 4 9 23 2" xfId="29989"/>
    <cellStyle name="Normal 3 4 9 24" xfId="29990"/>
    <cellStyle name="Normal 3 4 9 3" xfId="29991"/>
    <cellStyle name="Normal 3 4 9 3 10" xfId="29992"/>
    <cellStyle name="Normal 3 4 9 3 10 2" xfId="29993"/>
    <cellStyle name="Normal 3 4 9 3 11" xfId="29994"/>
    <cellStyle name="Normal 3 4 9 3 11 2" xfId="29995"/>
    <cellStyle name="Normal 3 4 9 3 12" xfId="29996"/>
    <cellStyle name="Normal 3 4 9 3 12 2" xfId="29997"/>
    <cellStyle name="Normal 3 4 9 3 13" xfId="29998"/>
    <cellStyle name="Normal 3 4 9 3 13 2" xfId="29999"/>
    <cellStyle name="Normal 3 4 9 3 14" xfId="30000"/>
    <cellStyle name="Normal 3 4 9 3 14 2" xfId="30001"/>
    <cellStyle name="Normal 3 4 9 3 15" xfId="30002"/>
    <cellStyle name="Normal 3 4 9 3 15 2" xfId="30003"/>
    <cellStyle name="Normal 3 4 9 3 16" xfId="30004"/>
    <cellStyle name="Normal 3 4 9 3 2" xfId="30005"/>
    <cellStyle name="Normal 3 4 9 3 2 10" xfId="30006"/>
    <cellStyle name="Normal 3 4 9 3 2 10 2" xfId="30007"/>
    <cellStyle name="Normal 3 4 9 3 2 11" xfId="30008"/>
    <cellStyle name="Normal 3 4 9 3 2 11 2" xfId="30009"/>
    <cellStyle name="Normal 3 4 9 3 2 12" xfId="30010"/>
    <cellStyle name="Normal 3 4 9 3 2 12 2" xfId="30011"/>
    <cellStyle name="Normal 3 4 9 3 2 13" xfId="30012"/>
    <cellStyle name="Normal 3 4 9 3 2 13 2" xfId="30013"/>
    <cellStyle name="Normal 3 4 9 3 2 14" xfId="30014"/>
    <cellStyle name="Normal 3 4 9 3 2 14 2" xfId="30015"/>
    <cellStyle name="Normal 3 4 9 3 2 15" xfId="30016"/>
    <cellStyle name="Normal 3 4 9 3 2 2" xfId="30017"/>
    <cellStyle name="Normal 3 4 9 3 2 2 2" xfId="30018"/>
    <cellStyle name="Normal 3 4 9 3 2 3" xfId="30019"/>
    <cellStyle name="Normal 3 4 9 3 2 3 2" xfId="30020"/>
    <cellStyle name="Normal 3 4 9 3 2 4" xfId="30021"/>
    <cellStyle name="Normal 3 4 9 3 2 4 2" xfId="30022"/>
    <cellStyle name="Normal 3 4 9 3 2 5" xfId="30023"/>
    <cellStyle name="Normal 3 4 9 3 2 5 2" xfId="30024"/>
    <cellStyle name="Normal 3 4 9 3 2 6" xfId="30025"/>
    <cellStyle name="Normal 3 4 9 3 2 6 2" xfId="30026"/>
    <cellStyle name="Normal 3 4 9 3 2 7" xfId="30027"/>
    <cellStyle name="Normal 3 4 9 3 2 7 2" xfId="30028"/>
    <cellStyle name="Normal 3 4 9 3 2 8" xfId="30029"/>
    <cellStyle name="Normal 3 4 9 3 2 8 2" xfId="30030"/>
    <cellStyle name="Normal 3 4 9 3 2 9" xfId="30031"/>
    <cellStyle name="Normal 3 4 9 3 2 9 2" xfId="30032"/>
    <cellStyle name="Normal 3 4 9 3 3" xfId="30033"/>
    <cellStyle name="Normal 3 4 9 3 3 2" xfId="30034"/>
    <cellStyle name="Normal 3 4 9 3 4" xfId="30035"/>
    <cellStyle name="Normal 3 4 9 3 4 2" xfId="30036"/>
    <cellStyle name="Normal 3 4 9 3 5" xfId="30037"/>
    <cellStyle name="Normal 3 4 9 3 5 2" xfId="30038"/>
    <cellStyle name="Normal 3 4 9 3 6" xfId="30039"/>
    <cellStyle name="Normal 3 4 9 3 6 2" xfId="30040"/>
    <cellStyle name="Normal 3 4 9 3 7" xfId="30041"/>
    <cellStyle name="Normal 3 4 9 3 7 2" xfId="30042"/>
    <cellStyle name="Normal 3 4 9 3 8" xfId="30043"/>
    <cellStyle name="Normal 3 4 9 3 8 2" xfId="30044"/>
    <cellStyle name="Normal 3 4 9 3 9" xfId="30045"/>
    <cellStyle name="Normal 3 4 9 3 9 2" xfId="30046"/>
    <cellStyle name="Normal 3 4 9 4" xfId="30047"/>
    <cellStyle name="Normal 3 4 9 4 10" xfId="30048"/>
    <cellStyle name="Normal 3 4 9 4 10 2" xfId="30049"/>
    <cellStyle name="Normal 3 4 9 4 11" xfId="30050"/>
    <cellStyle name="Normal 3 4 9 4 11 2" xfId="30051"/>
    <cellStyle name="Normal 3 4 9 4 12" xfId="30052"/>
    <cellStyle name="Normal 3 4 9 4 12 2" xfId="30053"/>
    <cellStyle name="Normal 3 4 9 4 13" xfId="30054"/>
    <cellStyle name="Normal 3 4 9 4 13 2" xfId="30055"/>
    <cellStyle name="Normal 3 4 9 4 14" xfId="30056"/>
    <cellStyle name="Normal 3 4 9 4 14 2" xfId="30057"/>
    <cellStyle name="Normal 3 4 9 4 15" xfId="30058"/>
    <cellStyle name="Normal 3 4 9 4 15 2" xfId="30059"/>
    <cellStyle name="Normal 3 4 9 4 16" xfId="30060"/>
    <cellStyle name="Normal 3 4 9 4 2" xfId="30061"/>
    <cellStyle name="Normal 3 4 9 4 2 10" xfId="30062"/>
    <cellStyle name="Normal 3 4 9 4 2 10 2" xfId="30063"/>
    <cellStyle name="Normal 3 4 9 4 2 11" xfId="30064"/>
    <cellStyle name="Normal 3 4 9 4 2 11 2" xfId="30065"/>
    <cellStyle name="Normal 3 4 9 4 2 12" xfId="30066"/>
    <cellStyle name="Normal 3 4 9 4 2 12 2" xfId="30067"/>
    <cellStyle name="Normal 3 4 9 4 2 13" xfId="30068"/>
    <cellStyle name="Normal 3 4 9 4 2 13 2" xfId="30069"/>
    <cellStyle name="Normal 3 4 9 4 2 14" xfId="30070"/>
    <cellStyle name="Normal 3 4 9 4 2 14 2" xfId="30071"/>
    <cellStyle name="Normal 3 4 9 4 2 15" xfId="30072"/>
    <cellStyle name="Normal 3 4 9 4 2 2" xfId="30073"/>
    <cellStyle name="Normal 3 4 9 4 2 2 2" xfId="30074"/>
    <cellStyle name="Normal 3 4 9 4 2 3" xfId="30075"/>
    <cellStyle name="Normal 3 4 9 4 2 3 2" xfId="30076"/>
    <cellStyle name="Normal 3 4 9 4 2 4" xfId="30077"/>
    <cellStyle name="Normal 3 4 9 4 2 4 2" xfId="30078"/>
    <cellStyle name="Normal 3 4 9 4 2 5" xfId="30079"/>
    <cellStyle name="Normal 3 4 9 4 2 5 2" xfId="30080"/>
    <cellStyle name="Normal 3 4 9 4 2 6" xfId="30081"/>
    <cellStyle name="Normal 3 4 9 4 2 6 2" xfId="30082"/>
    <cellStyle name="Normal 3 4 9 4 2 7" xfId="30083"/>
    <cellStyle name="Normal 3 4 9 4 2 7 2" xfId="30084"/>
    <cellStyle name="Normal 3 4 9 4 2 8" xfId="30085"/>
    <cellStyle name="Normal 3 4 9 4 2 8 2" xfId="30086"/>
    <cellStyle name="Normal 3 4 9 4 2 9" xfId="30087"/>
    <cellStyle name="Normal 3 4 9 4 2 9 2" xfId="30088"/>
    <cellStyle name="Normal 3 4 9 4 3" xfId="30089"/>
    <cellStyle name="Normal 3 4 9 4 3 2" xfId="30090"/>
    <cellStyle name="Normal 3 4 9 4 4" xfId="30091"/>
    <cellStyle name="Normal 3 4 9 4 4 2" xfId="30092"/>
    <cellStyle name="Normal 3 4 9 4 5" xfId="30093"/>
    <cellStyle name="Normal 3 4 9 4 5 2" xfId="30094"/>
    <cellStyle name="Normal 3 4 9 4 6" xfId="30095"/>
    <cellStyle name="Normal 3 4 9 4 6 2" xfId="30096"/>
    <cellStyle name="Normal 3 4 9 4 7" xfId="30097"/>
    <cellStyle name="Normal 3 4 9 4 7 2" xfId="30098"/>
    <cellStyle name="Normal 3 4 9 4 8" xfId="30099"/>
    <cellStyle name="Normal 3 4 9 4 8 2" xfId="30100"/>
    <cellStyle name="Normal 3 4 9 4 9" xfId="30101"/>
    <cellStyle name="Normal 3 4 9 4 9 2" xfId="30102"/>
    <cellStyle name="Normal 3 4 9 5" xfId="30103"/>
    <cellStyle name="Normal 3 4 9 5 10" xfId="30104"/>
    <cellStyle name="Normal 3 4 9 5 10 2" xfId="30105"/>
    <cellStyle name="Normal 3 4 9 5 11" xfId="30106"/>
    <cellStyle name="Normal 3 4 9 5 11 2" xfId="30107"/>
    <cellStyle name="Normal 3 4 9 5 12" xfId="30108"/>
    <cellStyle name="Normal 3 4 9 5 12 2" xfId="30109"/>
    <cellStyle name="Normal 3 4 9 5 13" xfId="30110"/>
    <cellStyle name="Normal 3 4 9 5 13 2" xfId="30111"/>
    <cellStyle name="Normal 3 4 9 5 14" xfId="30112"/>
    <cellStyle name="Normal 3 4 9 5 14 2" xfId="30113"/>
    <cellStyle name="Normal 3 4 9 5 15" xfId="30114"/>
    <cellStyle name="Normal 3 4 9 5 2" xfId="30115"/>
    <cellStyle name="Normal 3 4 9 5 2 2" xfId="30116"/>
    <cellStyle name="Normal 3 4 9 5 3" xfId="30117"/>
    <cellStyle name="Normal 3 4 9 5 3 2" xfId="30118"/>
    <cellStyle name="Normal 3 4 9 5 4" xfId="30119"/>
    <cellStyle name="Normal 3 4 9 5 4 2" xfId="30120"/>
    <cellStyle name="Normal 3 4 9 5 5" xfId="30121"/>
    <cellStyle name="Normal 3 4 9 5 5 2" xfId="30122"/>
    <cellStyle name="Normal 3 4 9 5 6" xfId="30123"/>
    <cellStyle name="Normal 3 4 9 5 6 2" xfId="30124"/>
    <cellStyle name="Normal 3 4 9 5 7" xfId="30125"/>
    <cellStyle name="Normal 3 4 9 5 7 2" xfId="30126"/>
    <cellStyle name="Normal 3 4 9 5 8" xfId="30127"/>
    <cellStyle name="Normal 3 4 9 5 8 2" xfId="30128"/>
    <cellStyle name="Normal 3 4 9 5 9" xfId="30129"/>
    <cellStyle name="Normal 3 4 9 5 9 2" xfId="30130"/>
    <cellStyle name="Normal 3 4 9 6" xfId="30131"/>
    <cellStyle name="Normal 3 4 9 6 10" xfId="30132"/>
    <cellStyle name="Normal 3 4 9 6 10 2" xfId="30133"/>
    <cellStyle name="Normal 3 4 9 6 11" xfId="30134"/>
    <cellStyle name="Normal 3 4 9 6 11 2" xfId="30135"/>
    <cellStyle name="Normal 3 4 9 6 12" xfId="30136"/>
    <cellStyle name="Normal 3 4 9 6 12 2" xfId="30137"/>
    <cellStyle name="Normal 3 4 9 6 13" xfId="30138"/>
    <cellStyle name="Normal 3 4 9 6 13 2" xfId="30139"/>
    <cellStyle name="Normal 3 4 9 6 14" xfId="30140"/>
    <cellStyle name="Normal 3 4 9 6 14 2" xfId="30141"/>
    <cellStyle name="Normal 3 4 9 6 15" xfId="30142"/>
    <cellStyle name="Normal 3 4 9 6 2" xfId="30143"/>
    <cellStyle name="Normal 3 4 9 6 2 2" xfId="30144"/>
    <cellStyle name="Normal 3 4 9 6 3" xfId="30145"/>
    <cellStyle name="Normal 3 4 9 6 3 2" xfId="30146"/>
    <cellStyle name="Normal 3 4 9 6 4" xfId="30147"/>
    <cellStyle name="Normal 3 4 9 6 4 2" xfId="30148"/>
    <cellStyle name="Normal 3 4 9 6 5" xfId="30149"/>
    <cellStyle name="Normal 3 4 9 6 5 2" xfId="30150"/>
    <cellStyle name="Normal 3 4 9 6 6" xfId="30151"/>
    <cellStyle name="Normal 3 4 9 6 6 2" xfId="30152"/>
    <cellStyle name="Normal 3 4 9 6 7" xfId="30153"/>
    <cellStyle name="Normal 3 4 9 6 7 2" xfId="30154"/>
    <cellStyle name="Normal 3 4 9 6 8" xfId="30155"/>
    <cellStyle name="Normal 3 4 9 6 8 2" xfId="30156"/>
    <cellStyle name="Normal 3 4 9 6 9" xfId="30157"/>
    <cellStyle name="Normal 3 4 9 6 9 2" xfId="30158"/>
    <cellStyle name="Normal 3 4 9 7" xfId="30159"/>
    <cellStyle name="Normal 3 4 9 7 10" xfId="30160"/>
    <cellStyle name="Normal 3 4 9 7 10 2" xfId="30161"/>
    <cellStyle name="Normal 3 4 9 7 11" xfId="30162"/>
    <cellStyle name="Normal 3 4 9 7 11 2" xfId="30163"/>
    <cellStyle name="Normal 3 4 9 7 12" xfId="30164"/>
    <cellStyle name="Normal 3 4 9 7 12 2" xfId="30165"/>
    <cellStyle name="Normal 3 4 9 7 13" xfId="30166"/>
    <cellStyle name="Normal 3 4 9 7 13 2" xfId="30167"/>
    <cellStyle name="Normal 3 4 9 7 14" xfId="30168"/>
    <cellStyle name="Normal 3 4 9 7 14 2" xfId="30169"/>
    <cellStyle name="Normal 3 4 9 7 15" xfId="30170"/>
    <cellStyle name="Normal 3 4 9 7 2" xfId="30171"/>
    <cellStyle name="Normal 3 4 9 7 2 2" xfId="30172"/>
    <cellStyle name="Normal 3 4 9 7 3" xfId="30173"/>
    <cellStyle name="Normal 3 4 9 7 3 2" xfId="30174"/>
    <cellStyle name="Normal 3 4 9 7 4" xfId="30175"/>
    <cellStyle name="Normal 3 4 9 7 4 2" xfId="30176"/>
    <cellStyle name="Normal 3 4 9 7 5" xfId="30177"/>
    <cellStyle name="Normal 3 4 9 7 5 2" xfId="30178"/>
    <cellStyle name="Normal 3 4 9 7 6" xfId="30179"/>
    <cellStyle name="Normal 3 4 9 7 6 2" xfId="30180"/>
    <cellStyle name="Normal 3 4 9 7 7" xfId="30181"/>
    <cellStyle name="Normal 3 4 9 7 7 2" xfId="30182"/>
    <cellStyle name="Normal 3 4 9 7 8" xfId="30183"/>
    <cellStyle name="Normal 3 4 9 7 8 2" xfId="30184"/>
    <cellStyle name="Normal 3 4 9 7 9" xfId="30185"/>
    <cellStyle name="Normal 3 4 9 7 9 2" xfId="30186"/>
    <cellStyle name="Normal 3 4 9 8" xfId="30187"/>
    <cellStyle name="Normal 3 4 9 8 10" xfId="30188"/>
    <cellStyle name="Normal 3 4 9 8 10 2" xfId="30189"/>
    <cellStyle name="Normal 3 4 9 8 11" xfId="30190"/>
    <cellStyle name="Normal 3 4 9 8 11 2" xfId="30191"/>
    <cellStyle name="Normal 3 4 9 8 12" xfId="30192"/>
    <cellStyle name="Normal 3 4 9 8 12 2" xfId="30193"/>
    <cellStyle name="Normal 3 4 9 8 13" xfId="30194"/>
    <cellStyle name="Normal 3 4 9 8 13 2" xfId="30195"/>
    <cellStyle name="Normal 3 4 9 8 14" xfId="30196"/>
    <cellStyle name="Normal 3 4 9 8 14 2" xfId="30197"/>
    <cellStyle name="Normal 3 4 9 8 15" xfId="30198"/>
    <cellStyle name="Normal 3 4 9 8 2" xfId="30199"/>
    <cellStyle name="Normal 3 4 9 8 2 2" xfId="30200"/>
    <cellStyle name="Normal 3 4 9 8 3" xfId="30201"/>
    <cellStyle name="Normal 3 4 9 8 3 2" xfId="30202"/>
    <cellStyle name="Normal 3 4 9 8 4" xfId="30203"/>
    <cellStyle name="Normal 3 4 9 8 4 2" xfId="30204"/>
    <cellStyle name="Normal 3 4 9 8 5" xfId="30205"/>
    <cellStyle name="Normal 3 4 9 8 5 2" xfId="30206"/>
    <cellStyle name="Normal 3 4 9 8 6" xfId="30207"/>
    <cellStyle name="Normal 3 4 9 8 6 2" xfId="30208"/>
    <cellStyle name="Normal 3 4 9 8 7" xfId="30209"/>
    <cellStyle name="Normal 3 4 9 8 7 2" xfId="30210"/>
    <cellStyle name="Normal 3 4 9 8 8" xfId="30211"/>
    <cellStyle name="Normal 3 4 9 8 8 2" xfId="30212"/>
    <cellStyle name="Normal 3 4 9 8 9" xfId="30213"/>
    <cellStyle name="Normal 3 4 9 8 9 2" xfId="30214"/>
    <cellStyle name="Normal 3 4 9 9" xfId="30215"/>
    <cellStyle name="Normal 3 4 9 9 10" xfId="30216"/>
    <cellStyle name="Normal 3 4 9 9 10 2" xfId="30217"/>
    <cellStyle name="Normal 3 4 9 9 11" xfId="30218"/>
    <cellStyle name="Normal 3 4 9 9 11 2" xfId="30219"/>
    <cellStyle name="Normal 3 4 9 9 12" xfId="30220"/>
    <cellStyle name="Normal 3 4 9 9 12 2" xfId="30221"/>
    <cellStyle name="Normal 3 4 9 9 13" xfId="30222"/>
    <cellStyle name="Normal 3 4 9 9 13 2" xfId="30223"/>
    <cellStyle name="Normal 3 4 9 9 14" xfId="30224"/>
    <cellStyle name="Normal 3 4 9 9 14 2" xfId="30225"/>
    <cellStyle name="Normal 3 4 9 9 15" xfId="30226"/>
    <cellStyle name="Normal 3 4 9 9 2" xfId="30227"/>
    <cellStyle name="Normal 3 4 9 9 2 2" xfId="30228"/>
    <cellStyle name="Normal 3 4 9 9 3" xfId="30229"/>
    <cellStyle name="Normal 3 4 9 9 3 2" xfId="30230"/>
    <cellStyle name="Normal 3 4 9 9 4" xfId="30231"/>
    <cellStyle name="Normal 3 4 9 9 4 2" xfId="30232"/>
    <cellStyle name="Normal 3 4 9 9 5" xfId="30233"/>
    <cellStyle name="Normal 3 4 9 9 5 2" xfId="30234"/>
    <cellStyle name="Normal 3 4 9 9 6" xfId="30235"/>
    <cellStyle name="Normal 3 4 9 9 6 2" xfId="30236"/>
    <cellStyle name="Normal 3 4 9 9 7" xfId="30237"/>
    <cellStyle name="Normal 3 4 9 9 7 2" xfId="30238"/>
    <cellStyle name="Normal 3 4 9 9 8" xfId="30239"/>
    <cellStyle name="Normal 3 4 9 9 8 2" xfId="30240"/>
    <cellStyle name="Normal 3 4 9 9 9" xfId="30241"/>
    <cellStyle name="Normal 3 4 9 9 9 2" xfId="30242"/>
    <cellStyle name="Normal 3 40" xfId="62"/>
    <cellStyle name="Normal 3 40 10" xfId="30243"/>
    <cellStyle name="Normal 3 40 10 2" xfId="30244"/>
    <cellStyle name="Normal 3 40 11" xfId="30245"/>
    <cellStyle name="Normal 3 40 11 2" xfId="30246"/>
    <cellStyle name="Normal 3 40 12" xfId="30247"/>
    <cellStyle name="Normal 3 40 12 2" xfId="30248"/>
    <cellStyle name="Normal 3 40 13" xfId="30249"/>
    <cellStyle name="Normal 3 40 13 2" xfId="30250"/>
    <cellStyle name="Normal 3 40 14" xfId="30251"/>
    <cellStyle name="Normal 3 40 14 2" xfId="30252"/>
    <cellStyle name="Normal 3 40 15" xfId="30253"/>
    <cellStyle name="Normal 3 40 16" xfId="30254"/>
    <cellStyle name="Normal 3 40 2" xfId="30255"/>
    <cellStyle name="Normal 3 40 2 2" xfId="30256"/>
    <cellStyle name="Normal 3 40 2 3" xfId="30257"/>
    <cellStyle name="Normal 3 40 2 4" xfId="30258"/>
    <cellStyle name="Normal 3 40 3" xfId="30259"/>
    <cellStyle name="Normal 3 40 3 2" xfId="30260"/>
    <cellStyle name="Normal 3 40 3 3" xfId="30261"/>
    <cellStyle name="Normal 3 40 4" xfId="30262"/>
    <cellStyle name="Normal 3 40 4 2" xfId="30263"/>
    <cellStyle name="Normal 3 40 5" xfId="30264"/>
    <cellStyle name="Normal 3 40 5 2" xfId="30265"/>
    <cellStyle name="Normal 3 40 6" xfId="30266"/>
    <cellStyle name="Normal 3 40 6 2" xfId="30267"/>
    <cellStyle name="Normal 3 40 7" xfId="30268"/>
    <cellStyle name="Normal 3 40 7 2" xfId="30269"/>
    <cellStyle name="Normal 3 40 8" xfId="30270"/>
    <cellStyle name="Normal 3 40 8 2" xfId="30271"/>
    <cellStyle name="Normal 3 40 9" xfId="30272"/>
    <cellStyle name="Normal 3 40 9 2" xfId="30273"/>
    <cellStyle name="Normal 3 41" xfId="30274"/>
    <cellStyle name="Normal 3 41 2" xfId="30275"/>
    <cellStyle name="Normal 3 42" xfId="30276"/>
    <cellStyle name="Normal 3 42 2" xfId="30277"/>
    <cellStyle name="Normal 3 43" xfId="30278"/>
    <cellStyle name="Normal 3 43 2" xfId="30279"/>
    <cellStyle name="Normal 3 44" xfId="30280"/>
    <cellStyle name="Normal 3 44 2" xfId="30281"/>
    <cellStyle name="Normal 3 45" xfId="30282"/>
    <cellStyle name="Normal 3 45 2" xfId="30283"/>
    <cellStyle name="Normal 3 46" xfId="30284"/>
    <cellStyle name="Normal 3 46 2" xfId="30285"/>
    <cellStyle name="Normal 3 47" xfId="30286"/>
    <cellStyle name="Normal 3 47 2" xfId="30287"/>
    <cellStyle name="Normal 3 48" xfId="30288"/>
    <cellStyle name="Normal 3 48 2" xfId="30289"/>
    <cellStyle name="Normal 3 49" xfId="30290"/>
    <cellStyle name="Normal 3 49 2" xfId="30291"/>
    <cellStyle name="Normal 3 5" xfId="30292"/>
    <cellStyle name="Normal 3 5 10" xfId="30293"/>
    <cellStyle name="Normal 3 5 10 10" xfId="30294"/>
    <cellStyle name="Normal 3 5 10 10 2" xfId="30295"/>
    <cellStyle name="Normal 3 5 10 11" xfId="30296"/>
    <cellStyle name="Normal 3 5 10 11 2" xfId="30297"/>
    <cellStyle name="Normal 3 5 10 12" xfId="30298"/>
    <cellStyle name="Normal 3 5 10 12 2" xfId="30299"/>
    <cellStyle name="Normal 3 5 10 13" xfId="30300"/>
    <cellStyle name="Normal 3 5 10 13 2" xfId="30301"/>
    <cellStyle name="Normal 3 5 10 14" xfId="30302"/>
    <cellStyle name="Normal 3 5 10 14 2" xfId="30303"/>
    <cellStyle name="Normal 3 5 10 15" xfId="30304"/>
    <cellStyle name="Normal 3 5 10 2" xfId="30305"/>
    <cellStyle name="Normal 3 5 10 2 2" xfId="30306"/>
    <cellStyle name="Normal 3 5 10 3" xfId="30307"/>
    <cellStyle name="Normal 3 5 10 3 2" xfId="30308"/>
    <cellStyle name="Normal 3 5 10 4" xfId="30309"/>
    <cellStyle name="Normal 3 5 10 4 2" xfId="30310"/>
    <cellStyle name="Normal 3 5 10 5" xfId="30311"/>
    <cellStyle name="Normal 3 5 10 5 2" xfId="30312"/>
    <cellStyle name="Normal 3 5 10 6" xfId="30313"/>
    <cellStyle name="Normal 3 5 10 6 2" xfId="30314"/>
    <cellStyle name="Normal 3 5 10 7" xfId="30315"/>
    <cellStyle name="Normal 3 5 10 7 2" xfId="30316"/>
    <cellStyle name="Normal 3 5 10 8" xfId="30317"/>
    <cellStyle name="Normal 3 5 10 8 2" xfId="30318"/>
    <cellStyle name="Normal 3 5 10 9" xfId="30319"/>
    <cellStyle name="Normal 3 5 10 9 2" xfId="30320"/>
    <cellStyle name="Normal 3 5 11" xfId="30321"/>
    <cellStyle name="Normal 3 5 11 10" xfId="30322"/>
    <cellStyle name="Normal 3 5 11 10 2" xfId="30323"/>
    <cellStyle name="Normal 3 5 11 11" xfId="30324"/>
    <cellStyle name="Normal 3 5 11 11 2" xfId="30325"/>
    <cellStyle name="Normal 3 5 11 12" xfId="30326"/>
    <cellStyle name="Normal 3 5 11 12 2" xfId="30327"/>
    <cellStyle name="Normal 3 5 11 13" xfId="30328"/>
    <cellStyle name="Normal 3 5 11 13 2" xfId="30329"/>
    <cellStyle name="Normal 3 5 11 14" xfId="30330"/>
    <cellStyle name="Normal 3 5 11 14 2" xfId="30331"/>
    <cellStyle name="Normal 3 5 11 15" xfId="30332"/>
    <cellStyle name="Normal 3 5 11 2" xfId="30333"/>
    <cellStyle name="Normal 3 5 11 2 2" xfId="30334"/>
    <cellStyle name="Normal 3 5 11 3" xfId="30335"/>
    <cellStyle name="Normal 3 5 11 3 2" xfId="30336"/>
    <cellStyle name="Normal 3 5 11 4" xfId="30337"/>
    <cellStyle name="Normal 3 5 11 4 2" xfId="30338"/>
    <cellStyle name="Normal 3 5 11 5" xfId="30339"/>
    <cellStyle name="Normal 3 5 11 5 2" xfId="30340"/>
    <cellStyle name="Normal 3 5 11 6" xfId="30341"/>
    <cellStyle name="Normal 3 5 11 6 2" xfId="30342"/>
    <cellStyle name="Normal 3 5 11 7" xfId="30343"/>
    <cellStyle name="Normal 3 5 11 7 2" xfId="30344"/>
    <cellStyle name="Normal 3 5 11 8" xfId="30345"/>
    <cellStyle name="Normal 3 5 11 8 2" xfId="30346"/>
    <cellStyle name="Normal 3 5 11 9" xfId="30347"/>
    <cellStyle name="Normal 3 5 11 9 2" xfId="30348"/>
    <cellStyle name="Normal 3 5 12" xfId="30349"/>
    <cellStyle name="Normal 3 5 12 10" xfId="30350"/>
    <cellStyle name="Normal 3 5 12 10 2" xfId="30351"/>
    <cellStyle name="Normal 3 5 12 11" xfId="30352"/>
    <cellStyle name="Normal 3 5 12 11 2" xfId="30353"/>
    <cellStyle name="Normal 3 5 12 12" xfId="30354"/>
    <cellStyle name="Normal 3 5 12 12 2" xfId="30355"/>
    <cellStyle name="Normal 3 5 12 13" xfId="30356"/>
    <cellStyle name="Normal 3 5 12 13 2" xfId="30357"/>
    <cellStyle name="Normal 3 5 12 14" xfId="30358"/>
    <cellStyle name="Normal 3 5 12 14 2" xfId="30359"/>
    <cellStyle name="Normal 3 5 12 15" xfId="30360"/>
    <cellStyle name="Normal 3 5 12 2" xfId="30361"/>
    <cellStyle name="Normal 3 5 12 2 2" xfId="30362"/>
    <cellStyle name="Normal 3 5 12 3" xfId="30363"/>
    <cellStyle name="Normal 3 5 12 3 2" xfId="30364"/>
    <cellStyle name="Normal 3 5 12 4" xfId="30365"/>
    <cellStyle name="Normal 3 5 12 4 2" xfId="30366"/>
    <cellStyle name="Normal 3 5 12 5" xfId="30367"/>
    <cellStyle name="Normal 3 5 12 5 2" xfId="30368"/>
    <cellStyle name="Normal 3 5 12 6" xfId="30369"/>
    <cellStyle name="Normal 3 5 12 6 2" xfId="30370"/>
    <cellStyle name="Normal 3 5 12 7" xfId="30371"/>
    <cellStyle name="Normal 3 5 12 7 2" xfId="30372"/>
    <cellStyle name="Normal 3 5 12 8" xfId="30373"/>
    <cellStyle name="Normal 3 5 12 8 2" xfId="30374"/>
    <cellStyle name="Normal 3 5 12 9" xfId="30375"/>
    <cellStyle name="Normal 3 5 12 9 2" xfId="30376"/>
    <cellStyle name="Normal 3 5 13" xfId="30377"/>
    <cellStyle name="Normal 3 5 13 10" xfId="30378"/>
    <cellStyle name="Normal 3 5 13 10 2" xfId="30379"/>
    <cellStyle name="Normal 3 5 13 11" xfId="30380"/>
    <cellStyle name="Normal 3 5 13 11 2" xfId="30381"/>
    <cellStyle name="Normal 3 5 13 12" xfId="30382"/>
    <cellStyle name="Normal 3 5 13 12 2" xfId="30383"/>
    <cellStyle name="Normal 3 5 13 13" xfId="30384"/>
    <cellStyle name="Normal 3 5 13 13 2" xfId="30385"/>
    <cellStyle name="Normal 3 5 13 14" xfId="30386"/>
    <cellStyle name="Normal 3 5 13 14 2" xfId="30387"/>
    <cellStyle name="Normal 3 5 13 15" xfId="30388"/>
    <cellStyle name="Normal 3 5 13 2" xfId="30389"/>
    <cellStyle name="Normal 3 5 13 2 2" xfId="30390"/>
    <cellStyle name="Normal 3 5 13 3" xfId="30391"/>
    <cellStyle name="Normal 3 5 13 3 2" xfId="30392"/>
    <cellStyle name="Normal 3 5 13 4" xfId="30393"/>
    <cellStyle name="Normal 3 5 13 4 2" xfId="30394"/>
    <cellStyle name="Normal 3 5 13 5" xfId="30395"/>
    <cellStyle name="Normal 3 5 13 5 2" xfId="30396"/>
    <cellStyle name="Normal 3 5 13 6" xfId="30397"/>
    <cellStyle name="Normal 3 5 13 6 2" xfId="30398"/>
    <cellStyle name="Normal 3 5 13 7" xfId="30399"/>
    <cellStyle name="Normal 3 5 13 7 2" xfId="30400"/>
    <cellStyle name="Normal 3 5 13 8" xfId="30401"/>
    <cellStyle name="Normal 3 5 13 8 2" xfId="30402"/>
    <cellStyle name="Normal 3 5 13 9" xfId="30403"/>
    <cellStyle name="Normal 3 5 13 9 2" xfId="30404"/>
    <cellStyle name="Normal 3 5 14" xfId="30405"/>
    <cellStyle name="Normal 3 5 14 10" xfId="30406"/>
    <cellStyle name="Normal 3 5 14 10 2" xfId="30407"/>
    <cellStyle name="Normal 3 5 14 11" xfId="30408"/>
    <cellStyle name="Normal 3 5 14 11 2" xfId="30409"/>
    <cellStyle name="Normal 3 5 14 12" xfId="30410"/>
    <cellStyle name="Normal 3 5 14 12 2" xfId="30411"/>
    <cellStyle name="Normal 3 5 14 13" xfId="30412"/>
    <cellStyle name="Normal 3 5 14 13 2" xfId="30413"/>
    <cellStyle name="Normal 3 5 14 14" xfId="30414"/>
    <cellStyle name="Normal 3 5 14 14 2" xfId="30415"/>
    <cellStyle name="Normal 3 5 14 15" xfId="30416"/>
    <cellStyle name="Normal 3 5 14 2" xfId="30417"/>
    <cellStyle name="Normal 3 5 14 2 2" xfId="30418"/>
    <cellStyle name="Normal 3 5 14 3" xfId="30419"/>
    <cellStyle name="Normal 3 5 14 3 2" xfId="30420"/>
    <cellStyle name="Normal 3 5 14 4" xfId="30421"/>
    <cellStyle name="Normal 3 5 14 4 2" xfId="30422"/>
    <cellStyle name="Normal 3 5 14 5" xfId="30423"/>
    <cellStyle name="Normal 3 5 14 5 2" xfId="30424"/>
    <cellStyle name="Normal 3 5 14 6" xfId="30425"/>
    <cellStyle name="Normal 3 5 14 6 2" xfId="30426"/>
    <cellStyle name="Normal 3 5 14 7" xfId="30427"/>
    <cellStyle name="Normal 3 5 14 7 2" xfId="30428"/>
    <cellStyle name="Normal 3 5 14 8" xfId="30429"/>
    <cellStyle name="Normal 3 5 14 8 2" xfId="30430"/>
    <cellStyle name="Normal 3 5 14 9" xfId="30431"/>
    <cellStyle name="Normal 3 5 14 9 2" xfId="30432"/>
    <cellStyle name="Normal 3 5 15" xfId="30433"/>
    <cellStyle name="Normal 3 5 16" xfId="30434"/>
    <cellStyle name="Normal 3 5 17" xfId="30435"/>
    <cellStyle name="Normal 3 5 17 10" xfId="30436"/>
    <cellStyle name="Normal 3 5 17 10 2" xfId="30437"/>
    <cellStyle name="Normal 3 5 17 11" xfId="30438"/>
    <cellStyle name="Normal 3 5 17 11 2" xfId="30439"/>
    <cellStyle name="Normal 3 5 17 12" xfId="30440"/>
    <cellStyle name="Normal 3 5 17 12 2" xfId="30441"/>
    <cellStyle name="Normal 3 5 17 13" xfId="30442"/>
    <cellStyle name="Normal 3 5 17 13 2" xfId="30443"/>
    <cellStyle name="Normal 3 5 17 14" xfId="30444"/>
    <cellStyle name="Normal 3 5 17 14 2" xfId="30445"/>
    <cellStyle name="Normal 3 5 17 15" xfId="30446"/>
    <cellStyle name="Normal 3 5 17 2" xfId="30447"/>
    <cellStyle name="Normal 3 5 17 2 2" xfId="30448"/>
    <cellStyle name="Normal 3 5 17 3" xfId="30449"/>
    <cellStyle name="Normal 3 5 17 3 2" xfId="30450"/>
    <cellStyle name="Normal 3 5 17 4" xfId="30451"/>
    <cellStyle name="Normal 3 5 17 4 2" xfId="30452"/>
    <cellStyle name="Normal 3 5 17 5" xfId="30453"/>
    <cellStyle name="Normal 3 5 17 5 2" xfId="30454"/>
    <cellStyle name="Normal 3 5 17 6" xfId="30455"/>
    <cellStyle name="Normal 3 5 17 6 2" xfId="30456"/>
    <cellStyle name="Normal 3 5 17 7" xfId="30457"/>
    <cellStyle name="Normal 3 5 17 7 2" xfId="30458"/>
    <cellStyle name="Normal 3 5 17 8" xfId="30459"/>
    <cellStyle name="Normal 3 5 17 8 2" xfId="30460"/>
    <cellStyle name="Normal 3 5 17 9" xfId="30461"/>
    <cellStyle name="Normal 3 5 17 9 2" xfId="30462"/>
    <cellStyle name="Normal 3 5 18" xfId="30463"/>
    <cellStyle name="Normal 3 5 18 10" xfId="30464"/>
    <cellStyle name="Normal 3 5 18 10 2" xfId="30465"/>
    <cellStyle name="Normal 3 5 18 11" xfId="30466"/>
    <cellStyle name="Normal 3 5 18 11 2" xfId="30467"/>
    <cellStyle name="Normal 3 5 18 12" xfId="30468"/>
    <cellStyle name="Normal 3 5 18 12 2" xfId="30469"/>
    <cellStyle name="Normal 3 5 18 13" xfId="30470"/>
    <cellStyle name="Normal 3 5 18 13 2" xfId="30471"/>
    <cellStyle name="Normal 3 5 18 14" xfId="30472"/>
    <cellStyle name="Normal 3 5 18 14 2" xfId="30473"/>
    <cellStyle name="Normal 3 5 18 15" xfId="30474"/>
    <cellStyle name="Normal 3 5 18 2" xfId="30475"/>
    <cellStyle name="Normal 3 5 18 2 2" xfId="30476"/>
    <cellStyle name="Normal 3 5 18 3" xfId="30477"/>
    <cellStyle name="Normal 3 5 18 3 2" xfId="30478"/>
    <cellStyle name="Normal 3 5 18 4" xfId="30479"/>
    <cellStyle name="Normal 3 5 18 4 2" xfId="30480"/>
    <cellStyle name="Normal 3 5 18 5" xfId="30481"/>
    <cellStyle name="Normal 3 5 18 5 2" xfId="30482"/>
    <cellStyle name="Normal 3 5 18 6" xfId="30483"/>
    <cellStyle name="Normal 3 5 18 6 2" xfId="30484"/>
    <cellStyle name="Normal 3 5 18 7" xfId="30485"/>
    <cellStyle name="Normal 3 5 18 7 2" xfId="30486"/>
    <cellStyle name="Normal 3 5 18 8" xfId="30487"/>
    <cellStyle name="Normal 3 5 18 8 2" xfId="30488"/>
    <cellStyle name="Normal 3 5 18 9" xfId="30489"/>
    <cellStyle name="Normal 3 5 18 9 2" xfId="30490"/>
    <cellStyle name="Normal 3 5 2" xfId="30491"/>
    <cellStyle name="Normal 3 5 3" xfId="30492"/>
    <cellStyle name="Normal 3 5 3 10" xfId="30493"/>
    <cellStyle name="Normal 3 5 3 10 2" xfId="30494"/>
    <cellStyle name="Normal 3 5 3 11" xfId="30495"/>
    <cellStyle name="Normal 3 5 3 11 2" xfId="30496"/>
    <cellStyle name="Normal 3 5 3 12" xfId="30497"/>
    <cellStyle name="Normal 3 5 3 12 2" xfId="30498"/>
    <cellStyle name="Normal 3 5 3 13" xfId="30499"/>
    <cellStyle name="Normal 3 5 3 13 2" xfId="30500"/>
    <cellStyle name="Normal 3 5 3 14" xfId="30501"/>
    <cellStyle name="Normal 3 5 3 14 2" xfId="30502"/>
    <cellStyle name="Normal 3 5 3 15" xfId="30503"/>
    <cellStyle name="Normal 3 5 3 15 2" xfId="30504"/>
    <cellStyle name="Normal 3 5 3 16" xfId="30505"/>
    <cellStyle name="Normal 3 5 3 16 2" xfId="30506"/>
    <cellStyle name="Normal 3 5 3 17" xfId="30507"/>
    <cellStyle name="Normal 3 5 3 17 2" xfId="30508"/>
    <cellStyle name="Normal 3 5 3 18" xfId="30509"/>
    <cellStyle name="Normal 3 5 3 2" xfId="30510"/>
    <cellStyle name="Normal 3 5 3 3" xfId="30511"/>
    <cellStyle name="Normal 3 5 3 4" xfId="30512"/>
    <cellStyle name="Normal 3 5 3 5" xfId="30513"/>
    <cellStyle name="Normal 3 5 3 5 2" xfId="30514"/>
    <cellStyle name="Normal 3 5 3 6" xfId="30515"/>
    <cellStyle name="Normal 3 5 3 6 2" xfId="30516"/>
    <cellStyle name="Normal 3 5 3 7" xfId="30517"/>
    <cellStyle name="Normal 3 5 3 7 2" xfId="30518"/>
    <cellStyle name="Normal 3 5 3 8" xfId="30519"/>
    <cellStyle name="Normal 3 5 3 8 2" xfId="30520"/>
    <cellStyle name="Normal 3 5 3 9" xfId="30521"/>
    <cellStyle name="Normal 3 5 3 9 2" xfId="30522"/>
    <cellStyle name="Normal 3 5 4" xfId="30523"/>
    <cellStyle name="Normal 3 5 5" xfId="30524"/>
    <cellStyle name="Normal 3 5 6" xfId="30525"/>
    <cellStyle name="Normal 3 5 6 10" xfId="30526"/>
    <cellStyle name="Normal 3 5 6 10 2" xfId="30527"/>
    <cellStyle name="Normal 3 5 6 11" xfId="30528"/>
    <cellStyle name="Normal 3 5 6 11 2" xfId="30529"/>
    <cellStyle name="Normal 3 5 6 12" xfId="30530"/>
    <cellStyle name="Normal 3 5 6 12 2" xfId="30531"/>
    <cellStyle name="Normal 3 5 6 13" xfId="30532"/>
    <cellStyle name="Normal 3 5 6 13 2" xfId="30533"/>
    <cellStyle name="Normal 3 5 6 14" xfId="30534"/>
    <cellStyle name="Normal 3 5 6 14 2" xfId="30535"/>
    <cellStyle name="Normal 3 5 6 15" xfId="30536"/>
    <cellStyle name="Normal 3 5 6 15 2" xfId="30537"/>
    <cellStyle name="Normal 3 5 6 16" xfId="30538"/>
    <cellStyle name="Normal 3 5 6 2" xfId="30539"/>
    <cellStyle name="Normal 3 5 6 2 10" xfId="30540"/>
    <cellStyle name="Normal 3 5 6 2 10 2" xfId="30541"/>
    <cellStyle name="Normal 3 5 6 2 11" xfId="30542"/>
    <cellStyle name="Normal 3 5 6 2 11 2" xfId="30543"/>
    <cellStyle name="Normal 3 5 6 2 12" xfId="30544"/>
    <cellStyle name="Normal 3 5 6 2 12 2" xfId="30545"/>
    <cellStyle name="Normal 3 5 6 2 13" xfId="30546"/>
    <cellStyle name="Normal 3 5 6 2 13 2" xfId="30547"/>
    <cellStyle name="Normal 3 5 6 2 14" xfId="30548"/>
    <cellStyle name="Normal 3 5 6 2 14 2" xfId="30549"/>
    <cellStyle name="Normal 3 5 6 2 15" xfId="30550"/>
    <cellStyle name="Normal 3 5 6 2 2" xfId="30551"/>
    <cellStyle name="Normal 3 5 6 2 2 2" xfId="30552"/>
    <cellStyle name="Normal 3 5 6 2 3" xfId="30553"/>
    <cellStyle name="Normal 3 5 6 2 3 2" xfId="30554"/>
    <cellStyle name="Normal 3 5 6 2 4" xfId="30555"/>
    <cellStyle name="Normal 3 5 6 2 4 2" xfId="30556"/>
    <cellStyle name="Normal 3 5 6 2 5" xfId="30557"/>
    <cellStyle name="Normal 3 5 6 2 5 2" xfId="30558"/>
    <cellStyle name="Normal 3 5 6 2 6" xfId="30559"/>
    <cellStyle name="Normal 3 5 6 2 6 2" xfId="30560"/>
    <cellStyle name="Normal 3 5 6 2 7" xfId="30561"/>
    <cellStyle name="Normal 3 5 6 2 7 2" xfId="30562"/>
    <cellStyle name="Normal 3 5 6 2 8" xfId="30563"/>
    <cellStyle name="Normal 3 5 6 2 8 2" xfId="30564"/>
    <cellStyle name="Normal 3 5 6 2 9" xfId="30565"/>
    <cellStyle name="Normal 3 5 6 2 9 2" xfId="30566"/>
    <cellStyle name="Normal 3 5 6 3" xfId="30567"/>
    <cellStyle name="Normal 3 5 6 3 2" xfId="30568"/>
    <cellStyle name="Normal 3 5 6 4" xfId="30569"/>
    <cellStyle name="Normal 3 5 6 4 2" xfId="30570"/>
    <cellStyle name="Normal 3 5 6 5" xfId="30571"/>
    <cellStyle name="Normal 3 5 6 5 2" xfId="30572"/>
    <cellStyle name="Normal 3 5 6 6" xfId="30573"/>
    <cellStyle name="Normal 3 5 6 6 2" xfId="30574"/>
    <cellStyle name="Normal 3 5 6 7" xfId="30575"/>
    <cellStyle name="Normal 3 5 6 7 2" xfId="30576"/>
    <cellStyle name="Normal 3 5 6 8" xfId="30577"/>
    <cellStyle name="Normal 3 5 6 8 2" xfId="30578"/>
    <cellStyle name="Normal 3 5 6 9" xfId="30579"/>
    <cellStyle name="Normal 3 5 6 9 2" xfId="30580"/>
    <cellStyle name="Normal 3 5 7" xfId="30581"/>
    <cellStyle name="Normal 3 5 7 10" xfId="30582"/>
    <cellStyle name="Normal 3 5 7 10 2" xfId="30583"/>
    <cellStyle name="Normal 3 5 7 11" xfId="30584"/>
    <cellStyle name="Normal 3 5 7 11 2" xfId="30585"/>
    <cellStyle name="Normal 3 5 7 12" xfId="30586"/>
    <cellStyle name="Normal 3 5 7 12 2" xfId="30587"/>
    <cellStyle name="Normal 3 5 7 13" xfId="30588"/>
    <cellStyle name="Normal 3 5 7 13 2" xfId="30589"/>
    <cellStyle name="Normal 3 5 7 14" xfId="30590"/>
    <cellStyle name="Normal 3 5 7 14 2" xfId="30591"/>
    <cellStyle name="Normal 3 5 7 15" xfId="30592"/>
    <cellStyle name="Normal 3 5 7 15 2" xfId="30593"/>
    <cellStyle name="Normal 3 5 7 16" xfId="30594"/>
    <cellStyle name="Normal 3 5 7 2" xfId="30595"/>
    <cellStyle name="Normal 3 5 7 2 10" xfId="30596"/>
    <cellStyle name="Normal 3 5 7 2 10 2" xfId="30597"/>
    <cellStyle name="Normal 3 5 7 2 11" xfId="30598"/>
    <cellStyle name="Normal 3 5 7 2 11 2" xfId="30599"/>
    <cellStyle name="Normal 3 5 7 2 12" xfId="30600"/>
    <cellStyle name="Normal 3 5 7 2 12 2" xfId="30601"/>
    <cellStyle name="Normal 3 5 7 2 13" xfId="30602"/>
    <cellStyle name="Normal 3 5 7 2 13 2" xfId="30603"/>
    <cellStyle name="Normal 3 5 7 2 14" xfId="30604"/>
    <cellStyle name="Normal 3 5 7 2 14 2" xfId="30605"/>
    <cellStyle name="Normal 3 5 7 2 15" xfId="30606"/>
    <cellStyle name="Normal 3 5 7 2 2" xfId="30607"/>
    <cellStyle name="Normal 3 5 7 2 2 2" xfId="30608"/>
    <cellStyle name="Normal 3 5 7 2 3" xfId="30609"/>
    <cellStyle name="Normal 3 5 7 2 3 2" xfId="30610"/>
    <cellStyle name="Normal 3 5 7 2 4" xfId="30611"/>
    <cellStyle name="Normal 3 5 7 2 4 2" xfId="30612"/>
    <cellStyle name="Normal 3 5 7 2 5" xfId="30613"/>
    <cellStyle name="Normal 3 5 7 2 5 2" xfId="30614"/>
    <cellStyle name="Normal 3 5 7 2 6" xfId="30615"/>
    <cellStyle name="Normal 3 5 7 2 6 2" xfId="30616"/>
    <cellStyle name="Normal 3 5 7 2 7" xfId="30617"/>
    <cellStyle name="Normal 3 5 7 2 7 2" xfId="30618"/>
    <cellStyle name="Normal 3 5 7 2 8" xfId="30619"/>
    <cellStyle name="Normal 3 5 7 2 8 2" xfId="30620"/>
    <cellStyle name="Normal 3 5 7 2 9" xfId="30621"/>
    <cellStyle name="Normal 3 5 7 2 9 2" xfId="30622"/>
    <cellStyle name="Normal 3 5 7 3" xfId="30623"/>
    <cellStyle name="Normal 3 5 7 3 2" xfId="30624"/>
    <cellStyle name="Normal 3 5 7 4" xfId="30625"/>
    <cellStyle name="Normal 3 5 7 4 2" xfId="30626"/>
    <cellStyle name="Normal 3 5 7 5" xfId="30627"/>
    <cellStyle name="Normal 3 5 7 5 2" xfId="30628"/>
    <cellStyle name="Normal 3 5 7 6" xfId="30629"/>
    <cellStyle name="Normal 3 5 7 6 2" xfId="30630"/>
    <cellStyle name="Normal 3 5 7 7" xfId="30631"/>
    <cellStyle name="Normal 3 5 7 7 2" xfId="30632"/>
    <cellStyle name="Normal 3 5 7 8" xfId="30633"/>
    <cellStyle name="Normal 3 5 7 8 2" xfId="30634"/>
    <cellStyle name="Normal 3 5 7 9" xfId="30635"/>
    <cellStyle name="Normal 3 5 7 9 2" xfId="30636"/>
    <cellStyle name="Normal 3 5 8" xfId="30637"/>
    <cellStyle name="Normal 3 5 8 10" xfId="30638"/>
    <cellStyle name="Normal 3 5 8 10 2" xfId="30639"/>
    <cellStyle name="Normal 3 5 8 11" xfId="30640"/>
    <cellStyle name="Normal 3 5 8 11 2" xfId="30641"/>
    <cellStyle name="Normal 3 5 8 12" xfId="30642"/>
    <cellStyle name="Normal 3 5 8 12 2" xfId="30643"/>
    <cellStyle name="Normal 3 5 8 13" xfId="30644"/>
    <cellStyle name="Normal 3 5 8 13 2" xfId="30645"/>
    <cellStyle name="Normal 3 5 8 14" xfId="30646"/>
    <cellStyle name="Normal 3 5 8 14 2" xfId="30647"/>
    <cellStyle name="Normal 3 5 8 15" xfId="30648"/>
    <cellStyle name="Normal 3 5 8 15 2" xfId="30649"/>
    <cellStyle name="Normal 3 5 8 16" xfId="30650"/>
    <cellStyle name="Normal 3 5 8 2" xfId="30651"/>
    <cellStyle name="Normal 3 5 8 2 10" xfId="30652"/>
    <cellStyle name="Normal 3 5 8 2 10 2" xfId="30653"/>
    <cellStyle name="Normal 3 5 8 2 11" xfId="30654"/>
    <cellStyle name="Normal 3 5 8 2 11 2" xfId="30655"/>
    <cellStyle name="Normal 3 5 8 2 12" xfId="30656"/>
    <cellStyle name="Normal 3 5 8 2 12 2" xfId="30657"/>
    <cellStyle name="Normal 3 5 8 2 13" xfId="30658"/>
    <cellStyle name="Normal 3 5 8 2 13 2" xfId="30659"/>
    <cellStyle name="Normal 3 5 8 2 14" xfId="30660"/>
    <cellStyle name="Normal 3 5 8 2 14 2" xfId="30661"/>
    <cellStyle name="Normal 3 5 8 2 15" xfId="30662"/>
    <cellStyle name="Normal 3 5 8 2 2" xfId="30663"/>
    <cellStyle name="Normal 3 5 8 2 2 2" xfId="30664"/>
    <cellStyle name="Normal 3 5 8 2 3" xfId="30665"/>
    <cellStyle name="Normal 3 5 8 2 3 2" xfId="30666"/>
    <cellStyle name="Normal 3 5 8 2 4" xfId="30667"/>
    <cellStyle name="Normal 3 5 8 2 4 2" xfId="30668"/>
    <cellStyle name="Normal 3 5 8 2 5" xfId="30669"/>
    <cellStyle name="Normal 3 5 8 2 5 2" xfId="30670"/>
    <cellStyle name="Normal 3 5 8 2 6" xfId="30671"/>
    <cellStyle name="Normal 3 5 8 2 6 2" xfId="30672"/>
    <cellStyle name="Normal 3 5 8 2 7" xfId="30673"/>
    <cellStyle name="Normal 3 5 8 2 7 2" xfId="30674"/>
    <cellStyle name="Normal 3 5 8 2 8" xfId="30675"/>
    <cellStyle name="Normal 3 5 8 2 8 2" xfId="30676"/>
    <cellStyle name="Normal 3 5 8 2 9" xfId="30677"/>
    <cellStyle name="Normal 3 5 8 2 9 2" xfId="30678"/>
    <cellStyle name="Normal 3 5 8 3" xfId="30679"/>
    <cellStyle name="Normal 3 5 8 3 2" xfId="30680"/>
    <cellStyle name="Normal 3 5 8 4" xfId="30681"/>
    <cellStyle name="Normal 3 5 8 4 2" xfId="30682"/>
    <cellStyle name="Normal 3 5 8 5" xfId="30683"/>
    <cellStyle name="Normal 3 5 8 5 2" xfId="30684"/>
    <cellStyle name="Normal 3 5 8 6" xfId="30685"/>
    <cellStyle name="Normal 3 5 8 6 2" xfId="30686"/>
    <cellStyle name="Normal 3 5 8 7" xfId="30687"/>
    <cellStyle name="Normal 3 5 8 7 2" xfId="30688"/>
    <cellStyle name="Normal 3 5 8 8" xfId="30689"/>
    <cellStyle name="Normal 3 5 8 8 2" xfId="30690"/>
    <cellStyle name="Normal 3 5 8 9" xfId="30691"/>
    <cellStyle name="Normal 3 5 8 9 2" xfId="30692"/>
    <cellStyle name="Normal 3 5 9" xfId="30693"/>
    <cellStyle name="Normal 3 5 9 10" xfId="30694"/>
    <cellStyle name="Normal 3 5 9 10 2" xfId="30695"/>
    <cellStyle name="Normal 3 5 9 11" xfId="30696"/>
    <cellStyle name="Normal 3 5 9 11 2" xfId="30697"/>
    <cellStyle name="Normal 3 5 9 12" xfId="30698"/>
    <cellStyle name="Normal 3 5 9 12 2" xfId="30699"/>
    <cellStyle name="Normal 3 5 9 13" xfId="30700"/>
    <cellStyle name="Normal 3 5 9 13 2" xfId="30701"/>
    <cellStyle name="Normal 3 5 9 14" xfId="30702"/>
    <cellStyle name="Normal 3 5 9 14 2" xfId="30703"/>
    <cellStyle name="Normal 3 5 9 15" xfId="30704"/>
    <cellStyle name="Normal 3 5 9 2" xfId="30705"/>
    <cellStyle name="Normal 3 5 9 2 2" xfId="30706"/>
    <cellStyle name="Normal 3 5 9 3" xfId="30707"/>
    <cellStyle name="Normal 3 5 9 3 2" xfId="30708"/>
    <cellStyle name="Normal 3 5 9 4" xfId="30709"/>
    <cellStyle name="Normal 3 5 9 4 2" xfId="30710"/>
    <cellStyle name="Normal 3 5 9 5" xfId="30711"/>
    <cellStyle name="Normal 3 5 9 5 2" xfId="30712"/>
    <cellStyle name="Normal 3 5 9 6" xfId="30713"/>
    <cellStyle name="Normal 3 5 9 6 2" xfId="30714"/>
    <cellStyle name="Normal 3 5 9 7" xfId="30715"/>
    <cellStyle name="Normal 3 5 9 7 2" xfId="30716"/>
    <cellStyle name="Normal 3 5 9 8" xfId="30717"/>
    <cellStyle name="Normal 3 5 9 8 2" xfId="30718"/>
    <cellStyle name="Normal 3 5 9 9" xfId="30719"/>
    <cellStyle name="Normal 3 5 9 9 2" xfId="30720"/>
    <cellStyle name="Normal 3 50" xfId="30721"/>
    <cellStyle name="Normal 3 50 2" xfId="30722"/>
    <cellStyle name="Normal 3 51" xfId="30723"/>
    <cellStyle name="Normal 3 51 2" xfId="30724"/>
    <cellStyle name="Normal 3 52" xfId="30725"/>
    <cellStyle name="Normal 3 52 2" xfId="30726"/>
    <cellStyle name="Normal 3 53" xfId="30727"/>
    <cellStyle name="Normal 3 53 2" xfId="30728"/>
    <cellStyle name="Normal 3 54" xfId="30729"/>
    <cellStyle name="Normal 3 54 2" xfId="30730"/>
    <cellStyle name="Normal 3 55" xfId="30731"/>
    <cellStyle name="Normal 3 56" xfId="30732"/>
    <cellStyle name="Normal 3 6" xfId="30733"/>
    <cellStyle name="Normal 3 6 10" xfId="30734"/>
    <cellStyle name="Normal 3 6 11" xfId="30735"/>
    <cellStyle name="Normal 3 6 11 10" xfId="30736"/>
    <cellStyle name="Normal 3 6 11 10 2" xfId="30737"/>
    <cellStyle name="Normal 3 6 11 11" xfId="30738"/>
    <cellStyle name="Normal 3 6 11 11 2" xfId="30739"/>
    <cellStyle name="Normal 3 6 11 12" xfId="30740"/>
    <cellStyle name="Normal 3 6 11 12 2" xfId="30741"/>
    <cellStyle name="Normal 3 6 11 13" xfId="30742"/>
    <cellStyle name="Normal 3 6 11 13 2" xfId="30743"/>
    <cellStyle name="Normal 3 6 11 14" xfId="30744"/>
    <cellStyle name="Normal 3 6 11 14 2" xfId="30745"/>
    <cellStyle name="Normal 3 6 11 15" xfId="30746"/>
    <cellStyle name="Normal 3 6 11 15 2" xfId="30747"/>
    <cellStyle name="Normal 3 6 11 16" xfId="30748"/>
    <cellStyle name="Normal 3 6 11 16 2" xfId="30749"/>
    <cellStyle name="Normal 3 6 11 17" xfId="30750"/>
    <cellStyle name="Normal 3 6 11 17 2" xfId="30751"/>
    <cellStyle name="Normal 3 6 11 18" xfId="30752"/>
    <cellStyle name="Normal 3 6 11 2" xfId="30753"/>
    <cellStyle name="Normal 3 6 11 3" xfId="30754"/>
    <cellStyle name="Normal 3 6 11 4" xfId="30755"/>
    <cellStyle name="Normal 3 6 11 5" xfId="30756"/>
    <cellStyle name="Normal 3 6 11 5 2" xfId="30757"/>
    <cellStyle name="Normal 3 6 11 6" xfId="30758"/>
    <cellStyle name="Normal 3 6 11 6 2" xfId="30759"/>
    <cellStyle name="Normal 3 6 11 7" xfId="30760"/>
    <cellStyle name="Normal 3 6 11 7 2" xfId="30761"/>
    <cellStyle name="Normal 3 6 11 8" xfId="30762"/>
    <cellStyle name="Normal 3 6 11 8 2" xfId="30763"/>
    <cellStyle name="Normal 3 6 11 9" xfId="30764"/>
    <cellStyle name="Normal 3 6 11 9 2" xfId="30765"/>
    <cellStyle name="Normal 3 6 12" xfId="30766"/>
    <cellStyle name="Normal 3 6 13" xfId="30767"/>
    <cellStyle name="Normal 3 6 14" xfId="30768"/>
    <cellStyle name="Normal 3 6 14 10" xfId="30769"/>
    <cellStyle name="Normal 3 6 14 10 2" xfId="30770"/>
    <cellStyle name="Normal 3 6 14 11" xfId="30771"/>
    <cellStyle name="Normal 3 6 14 11 2" xfId="30772"/>
    <cellStyle name="Normal 3 6 14 12" xfId="30773"/>
    <cellStyle name="Normal 3 6 14 12 2" xfId="30774"/>
    <cellStyle name="Normal 3 6 14 13" xfId="30775"/>
    <cellStyle name="Normal 3 6 14 13 2" xfId="30776"/>
    <cellStyle name="Normal 3 6 14 14" xfId="30777"/>
    <cellStyle name="Normal 3 6 14 14 2" xfId="30778"/>
    <cellStyle name="Normal 3 6 14 15" xfId="30779"/>
    <cellStyle name="Normal 3 6 14 15 2" xfId="30780"/>
    <cellStyle name="Normal 3 6 14 16" xfId="30781"/>
    <cellStyle name="Normal 3 6 14 2" xfId="30782"/>
    <cellStyle name="Normal 3 6 14 2 10" xfId="30783"/>
    <cellStyle name="Normal 3 6 14 2 10 2" xfId="30784"/>
    <cellStyle name="Normal 3 6 14 2 11" xfId="30785"/>
    <cellStyle name="Normal 3 6 14 2 11 2" xfId="30786"/>
    <cellStyle name="Normal 3 6 14 2 12" xfId="30787"/>
    <cellStyle name="Normal 3 6 14 2 12 2" xfId="30788"/>
    <cellStyle name="Normal 3 6 14 2 13" xfId="30789"/>
    <cellStyle name="Normal 3 6 14 2 13 2" xfId="30790"/>
    <cellStyle name="Normal 3 6 14 2 14" xfId="30791"/>
    <cellStyle name="Normal 3 6 14 2 14 2" xfId="30792"/>
    <cellStyle name="Normal 3 6 14 2 15" xfId="30793"/>
    <cellStyle name="Normal 3 6 14 2 2" xfId="30794"/>
    <cellStyle name="Normal 3 6 14 2 2 2" xfId="30795"/>
    <cellStyle name="Normal 3 6 14 2 3" xfId="30796"/>
    <cellStyle name="Normal 3 6 14 2 3 2" xfId="30797"/>
    <cellStyle name="Normal 3 6 14 2 4" xfId="30798"/>
    <cellStyle name="Normal 3 6 14 2 4 2" xfId="30799"/>
    <cellStyle name="Normal 3 6 14 2 5" xfId="30800"/>
    <cellStyle name="Normal 3 6 14 2 5 2" xfId="30801"/>
    <cellStyle name="Normal 3 6 14 2 6" xfId="30802"/>
    <cellStyle name="Normal 3 6 14 2 6 2" xfId="30803"/>
    <cellStyle name="Normal 3 6 14 2 7" xfId="30804"/>
    <cellStyle name="Normal 3 6 14 2 7 2" xfId="30805"/>
    <cellStyle name="Normal 3 6 14 2 8" xfId="30806"/>
    <cellStyle name="Normal 3 6 14 2 8 2" xfId="30807"/>
    <cellStyle name="Normal 3 6 14 2 9" xfId="30808"/>
    <cellStyle name="Normal 3 6 14 2 9 2" xfId="30809"/>
    <cellStyle name="Normal 3 6 14 3" xfId="30810"/>
    <cellStyle name="Normal 3 6 14 3 2" xfId="30811"/>
    <cellStyle name="Normal 3 6 14 4" xfId="30812"/>
    <cellStyle name="Normal 3 6 14 4 2" xfId="30813"/>
    <cellStyle name="Normal 3 6 14 5" xfId="30814"/>
    <cellStyle name="Normal 3 6 14 5 2" xfId="30815"/>
    <cellStyle name="Normal 3 6 14 6" xfId="30816"/>
    <cellStyle name="Normal 3 6 14 6 2" xfId="30817"/>
    <cellStyle name="Normal 3 6 14 7" xfId="30818"/>
    <cellStyle name="Normal 3 6 14 7 2" xfId="30819"/>
    <cellStyle name="Normal 3 6 14 8" xfId="30820"/>
    <cellStyle name="Normal 3 6 14 8 2" xfId="30821"/>
    <cellStyle name="Normal 3 6 14 9" xfId="30822"/>
    <cellStyle name="Normal 3 6 14 9 2" xfId="30823"/>
    <cellStyle name="Normal 3 6 15" xfId="30824"/>
    <cellStyle name="Normal 3 6 15 10" xfId="30825"/>
    <cellStyle name="Normal 3 6 15 10 2" xfId="30826"/>
    <cellStyle name="Normal 3 6 15 11" xfId="30827"/>
    <cellStyle name="Normal 3 6 15 11 2" xfId="30828"/>
    <cellStyle name="Normal 3 6 15 12" xfId="30829"/>
    <cellStyle name="Normal 3 6 15 12 2" xfId="30830"/>
    <cellStyle name="Normal 3 6 15 13" xfId="30831"/>
    <cellStyle name="Normal 3 6 15 13 2" xfId="30832"/>
    <cellStyle name="Normal 3 6 15 14" xfId="30833"/>
    <cellStyle name="Normal 3 6 15 14 2" xfId="30834"/>
    <cellStyle name="Normal 3 6 15 15" xfId="30835"/>
    <cellStyle name="Normal 3 6 15 15 2" xfId="30836"/>
    <cellStyle name="Normal 3 6 15 16" xfId="30837"/>
    <cellStyle name="Normal 3 6 15 2" xfId="30838"/>
    <cellStyle name="Normal 3 6 15 2 10" xfId="30839"/>
    <cellStyle name="Normal 3 6 15 2 10 2" xfId="30840"/>
    <cellStyle name="Normal 3 6 15 2 11" xfId="30841"/>
    <cellStyle name="Normal 3 6 15 2 11 2" xfId="30842"/>
    <cellStyle name="Normal 3 6 15 2 12" xfId="30843"/>
    <cellStyle name="Normal 3 6 15 2 12 2" xfId="30844"/>
    <cellStyle name="Normal 3 6 15 2 13" xfId="30845"/>
    <cellStyle name="Normal 3 6 15 2 13 2" xfId="30846"/>
    <cellStyle name="Normal 3 6 15 2 14" xfId="30847"/>
    <cellStyle name="Normal 3 6 15 2 14 2" xfId="30848"/>
    <cellStyle name="Normal 3 6 15 2 15" xfId="30849"/>
    <cellStyle name="Normal 3 6 15 2 2" xfId="30850"/>
    <cellStyle name="Normal 3 6 15 2 2 2" xfId="30851"/>
    <cellStyle name="Normal 3 6 15 2 3" xfId="30852"/>
    <cellStyle name="Normal 3 6 15 2 3 2" xfId="30853"/>
    <cellStyle name="Normal 3 6 15 2 4" xfId="30854"/>
    <cellStyle name="Normal 3 6 15 2 4 2" xfId="30855"/>
    <cellStyle name="Normal 3 6 15 2 5" xfId="30856"/>
    <cellStyle name="Normal 3 6 15 2 5 2" xfId="30857"/>
    <cellStyle name="Normal 3 6 15 2 6" xfId="30858"/>
    <cellStyle name="Normal 3 6 15 2 6 2" xfId="30859"/>
    <cellStyle name="Normal 3 6 15 2 7" xfId="30860"/>
    <cellStyle name="Normal 3 6 15 2 7 2" xfId="30861"/>
    <cellStyle name="Normal 3 6 15 2 8" xfId="30862"/>
    <cellStyle name="Normal 3 6 15 2 8 2" xfId="30863"/>
    <cellStyle name="Normal 3 6 15 2 9" xfId="30864"/>
    <cellStyle name="Normal 3 6 15 2 9 2" xfId="30865"/>
    <cellStyle name="Normal 3 6 15 3" xfId="30866"/>
    <cellStyle name="Normal 3 6 15 3 2" xfId="30867"/>
    <cellStyle name="Normal 3 6 15 4" xfId="30868"/>
    <cellStyle name="Normal 3 6 15 4 2" xfId="30869"/>
    <cellStyle name="Normal 3 6 15 5" xfId="30870"/>
    <cellStyle name="Normal 3 6 15 5 2" xfId="30871"/>
    <cellStyle name="Normal 3 6 15 6" xfId="30872"/>
    <cellStyle name="Normal 3 6 15 6 2" xfId="30873"/>
    <cellStyle name="Normal 3 6 15 7" xfId="30874"/>
    <cellStyle name="Normal 3 6 15 7 2" xfId="30875"/>
    <cellStyle name="Normal 3 6 15 8" xfId="30876"/>
    <cellStyle name="Normal 3 6 15 8 2" xfId="30877"/>
    <cellStyle name="Normal 3 6 15 9" xfId="30878"/>
    <cellStyle name="Normal 3 6 15 9 2" xfId="30879"/>
    <cellStyle name="Normal 3 6 16" xfId="30880"/>
    <cellStyle name="Normal 3 6 16 10" xfId="30881"/>
    <cellStyle name="Normal 3 6 16 10 2" xfId="30882"/>
    <cellStyle name="Normal 3 6 16 11" xfId="30883"/>
    <cellStyle name="Normal 3 6 16 11 2" xfId="30884"/>
    <cellStyle name="Normal 3 6 16 12" xfId="30885"/>
    <cellStyle name="Normal 3 6 16 12 2" xfId="30886"/>
    <cellStyle name="Normal 3 6 16 13" xfId="30887"/>
    <cellStyle name="Normal 3 6 16 13 2" xfId="30888"/>
    <cellStyle name="Normal 3 6 16 14" xfId="30889"/>
    <cellStyle name="Normal 3 6 16 14 2" xfId="30890"/>
    <cellStyle name="Normal 3 6 16 15" xfId="30891"/>
    <cellStyle name="Normal 3 6 16 15 2" xfId="30892"/>
    <cellStyle name="Normal 3 6 16 16" xfId="30893"/>
    <cellStyle name="Normal 3 6 16 2" xfId="30894"/>
    <cellStyle name="Normal 3 6 16 2 10" xfId="30895"/>
    <cellStyle name="Normal 3 6 16 2 10 2" xfId="30896"/>
    <cellStyle name="Normal 3 6 16 2 11" xfId="30897"/>
    <cellStyle name="Normal 3 6 16 2 11 2" xfId="30898"/>
    <cellStyle name="Normal 3 6 16 2 12" xfId="30899"/>
    <cellStyle name="Normal 3 6 16 2 12 2" xfId="30900"/>
    <cellStyle name="Normal 3 6 16 2 13" xfId="30901"/>
    <cellStyle name="Normal 3 6 16 2 13 2" xfId="30902"/>
    <cellStyle name="Normal 3 6 16 2 14" xfId="30903"/>
    <cellStyle name="Normal 3 6 16 2 14 2" xfId="30904"/>
    <cellStyle name="Normal 3 6 16 2 15" xfId="30905"/>
    <cellStyle name="Normal 3 6 16 2 2" xfId="30906"/>
    <cellStyle name="Normal 3 6 16 2 2 2" xfId="30907"/>
    <cellStyle name="Normal 3 6 16 2 3" xfId="30908"/>
    <cellStyle name="Normal 3 6 16 2 3 2" xfId="30909"/>
    <cellStyle name="Normal 3 6 16 2 4" xfId="30910"/>
    <cellStyle name="Normal 3 6 16 2 4 2" xfId="30911"/>
    <cellStyle name="Normal 3 6 16 2 5" xfId="30912"/>
    <cellStyle name="Normal 3 6 16 2 5 2" xfId="30913"/>
    <cellStyle name="Normal 3 6 16 2 6" xfId="30914"/>
    <cellStyle name="Normal 3 6 16 2 6 2" xfId="30915"/>
    <cellStyle name="Normal 3 6 16 2 7" xfId="30916"/>
    <cellStyle name="Normal 3 6 16 2 7 2" xfId="30917"/>
    <cellStyle name="Normal 3 6 16 2 8" xfId="30918"/>
    <cellStyle name="Normal 3 6 16 2 8 2" xfId="30919"/>
    <cellStyle name="Normal 3 6 16 2 9" xfId="30920"/>
    <cellStyle name="Normal 3 6 16 2 9 2" xfId="30921"/>
    <cellStyle name="Normal 3 6 16 3" xfId="30922"/>
    <cellStyle name="Normal 3 6 16 3 2" xfId="30923"/>
    <cellStyle name="Normal 3 6 16 4" xfId="30924"/>
    <cellStyle name="Normal 3 6 16 4 2" xfId="30925"/>
    <cellStyle name="Normal 3 6 16 5" xfId="30926"/>
    <cellStyle name="Normal 3 6 16 5 2" xfId="30927"/>
    <cellStyle name="Normal 3 6 16 6" xfId="30928"/>
    <cellStyle name="Normal 3 6 16 6 2" xfId="30929"/>
    <cellStyle name="Normal 3 6 16 7" xfId="30930"/>
    <cellStyle name="Normal 3 6 16 7 2" xfId="30931"/>
    <cellStyle name="Normal 3 6 16 8" xfId="30932"/>
    <cellStyle name="Normal 3 6 16 8 2" xfId="30933"/>
    <cellStyle name="Normal 3 6 16 9" xfId="30934"/>
    <cellStyle name="Normal 3 6 16 9 2" xfId="30935"/>
    <cellStyle name="Normal 3 6 17" xfId="30936"/>
    <cellStyle name="Normal 3 6 17 10" xfId="30937"/>
    <cellStyle name="Normal 3 6 17 10 2" xfId="30938"/>
    <cellStyle name="Normal 3 6 17 11" xfId="30939"/>
    <cellStyle name="Normal 3 6 17 11 2" xfId="30940"/>
    <cellStyle name="Normal 3 6 17 12" xfId="30941"/>
    <cellStyle name="Normal 3 6 17 12 2" xfId="30942"/>
    <cellStyle name="Normal 3 6 17 13" xfId="30943"/>
    <cellStyle name="Normal 3 6 17 13 2" xfId="30944"/>
    <cellStyle name="Normal 3 6 17 14" xfId="30945"/>
    <cellStyle name="Normal 3 6 17 14 2" xfId="30946"/>
    <cellStyle name="Normal 3 6 17 15" xfId="30947"/>
    <cellStyle name="Normal 3 6 17 2" xfId="30948"/>
    <cellStyle name="Normal 3 6 17 2 2" xfId="30949"/>
    <cellStyle name="Normal 3 6 17 3" xfId="30950"/>
    <cellStyle name="Normal 3 6 17 3 2" xfId="30951"/>
    <cellStyle name="Normal 3 6 17 4" xfId="30952"/>
    <cellStyle name="Normal 3 6 17 4 2" xfId="30953"/>
    <cellStyle name="Normal 3 6 17 5" xfId="30954"/>
    <cellStyle name="Normal 3 6 17 5 2" xfId="30955"/>
    <cellStyle name="Normal 3 6 17 6" xfId="30956"/>
    <cellStyle name="Normal 3 6 17 6 2" xfId="30957"/>
    <cellStyle name="Normal 3 6 17 7" xfId="30958"/>
    <cellStyle name="Normal 3 6 17 7 2" xfId="30959"/>
    <cellStyle name="Normal 3 6 17 8" xfId="30960"/>
    <cellStyle name="Normal 3 6 17 8 2" xfId="30961"/>
    <cellStyle name="Normal 3 6 17 9" xfId="30962"/>
    <cellStyle name="Normal 3 6 17 9 2" xfId="30963"/>
    <cellStyle name="Normal 3 6 18" xfId="30964"/>
    <cellStyle name="Normal 3 6 18 10" xfId="30965"/>
    <cellStyle name="Normal 3 6 18 10 2" xfId="30966"/>
    <cellStyle name="Normal 3 6 18 11" xfId="30967"/>
    <cellStyle name="Normal 3 6 18 11 2" xfId="30968"/>
    <cellStyle name="Normal 3 6 18 12" xfId="30969"/>
    <cellStyle name="Normal 3 6 18 12 2" xfId="30970"/>
    <cellStyle name="Normal 3 6 18 13" xfId="30971"/>
    <cellStyle name="Normal 3 6 18 13 2" xfId="30972"/>
    <cellStyle name="Normal 3 6 18 14" xfId="30973"/>
    <cellStyle name="Normal 3 6 18 14 2" xfId="30974"/>
    <cellStyle name="Normal 3 6 18 15" xfId="30975"/>
    <cellStyle name="Normal 3 6 18 2" xfId="30976"/>
    <cellStyle name="Normal 3 6 18 2 2" xfId="30977"/>
    <cellStyle name="Normal 3 6 18 3" xfId="30978"/>
    <cellStyle name="Normal 3 6 18 3 2" xfId="30979"/>
    <cellStyle name="Normal 3 6 18 4" xfId="30980"/>
    <cellStyle name="Normal 3 6 18 4 2" xfId="30981"/>
    <cellStyle name="Normal 3 6 18 5" xfId="30982"/>
    <cellStyle name="Normal 3 6 18 5 2" xfId="30983"/>
    <cellStyle name="Normal 3 6 18 6" xfId="30984"/>
    <cellStyle name="Normal 3 6 18 6 2" xfId="30985"/>
    <cellStyle name="Normal 3 6 18 7" xfId="30986"/>
    <cellStyle name="Normal 3 6 18 7 2" xfId="30987"/>
    <cellStyle name="Normal 3 6 18 8" xfId="30988"/>
    <cellStyle name="Normal 3 6 18 8 2" xfId="30989"/>
    <cellStyle name="Normal 3 6 18 9" xfId="30990"/>
    <cellStyle name="Normal 3 6 18 9 2" xfId="30991"/>
    <cellStyle name="Normal 3 6 19" xfId="30992"/>
    <cellStyle name="Normal 3 6 19 10" xfId="30993"/>
    <cellStyle name="Normal 3 6 19 10 2" xfId="30994"/>
    <cellStyle name="Normal 3 6 19 11" xfId="30995"/>
    <cellStyle name="Normal 3 6 19 11 2" xfId="30996"/>
    <cellStyle name="Normal 3 6 19 12" xfId="30997"/>
    <cellStyle name="Normal 3 6 19 12 2" xfId="30998"/>
    <cellStyle name="Normal 3 6 19 13" xfId="30999"/>
    <cellStyle name="Normal 3 6 19 13 2" xfId="31000"/>
    <cellStyle name="Normal 3 6 19 14" xfId="31001"/>
    <cellStyle name="Normal 3 6 19 14 2" xfId="31002"/>
    <cellStyle name="Normal 3 6 19 15" xfId="31003"/>
    <cellStyle name="Normal 3 6 19 2" xfId="31004"/>
    <cellStyle name="Normal 3 6 19 2 2" xfId="31005"/>
    <cellStyle name="Normal 3 6 19 3" xfId="31006"/>
    <cellStyle name="Normal 3 6 19 3 2" xfId="31007"/>
    <cellStyle name="Normal 3 6 19 4" xfId="31008"/>
    <cellStyle name="Normal 3 6 19 4 2" xfId="31009"/>
    <cellStyle name="Normal 3 6 19 5" xfId="31010"/>
    <cellStyle name="Normal 3 6 19 5 2" xfId="31011"/>
    <cellStyle name="Normal 3 6 19 6" xfId="31012"/>
    <cellStyle name="Normal 3 6 19 6 2" xfId="31013"/>
    <cellStyle name="Normal 3 6 19 7" xfId="31014"/>
    <cellStyle name="Normal 3 6 19 7 2" xfId="31015"/>
    <cellStyle name="Normal 3 6 19 8" xfId="31016"/>
    <cellStyle name="Normal 3 6 19 8 2" xfId="31017"/>
    <cellStyle name="Normal 3 6 19 9" xfId="31018"/>
    <cellStyle name="Normal 3 6 19 9 2" xfId="31019"/>
    <cellStyle name="Normal 3 6 2" xfId="31020"/>
    <cellStyle name="Normal 3 6 20" xfId="31021"/>
    <cellStyle name="Normal 3 6 20 10" xfId="31022"/>
    <cellStyle name="Normal 3 6 20 10 2" xfId="31023"/>
    <cellStyle name="Normal 3 6 20 11" xfId="31024"/>
    <cellStyle name="Normal 3 6 20 11 2" xfId="31025"/>
    <cellStyle name="Normal 3 6 20 12" xfId="31026"/>
    <cellStyle name="Normal 3 6 20 12 2" xfId="31027"/>
    <cellStyle name="Normal 3 6 20 13" xfId="31028"/>
    <cellStyle name="Normal 3 6 20 13 2" xfId="31029"/>
    <cellStyle name="Normal 3 6 20 14" xfId="31030"/>
    <cellStyle name="Normal 3 6 20 14 2" xfId="31031"/>
    <cellStyle name="Normal 3 6 20 15" xfId="31032"/>
    <cellStyle name="Normal 3 6 20 2" xfId="31033"/>
    <cellStyle name="Normal 3 6 20 2 2" xfId="31034"/>
    <cellStyle name="Normal 3 6 20 3" xfId="31035"/>
    <cellStyle name="Normal 3 6 20 3 2" xfId="31036"/>
    <cellStyle name="Normal 3 6 20 4" xfId="31037"/>
    <cellStyle name="Normal 3 6 20 4 2" xfId="31038"/>
    <cellStyle name="Normal 3 6 20 5" xfId="31039"/>
    <cellStyle name="Normal 3 6 20 5 2" xfId="31040"/>
    <cellStyle name="Normal 3 6 20 6" xfId="31041"/>
    <cellStyle name="Normal 3 6 20 6 2" xfId="31042"/>
    <cellStyle name="Normal 3 6 20 7" xfId="31043"/>
    <cellStyle name="Normal 3 6 20 7 2" xfId="31044"/>
    <cellStyle name="Normal 3 6 20 8" xfId="31045"/>
    <cellStyle name="Normal 3 6 20 8 2" xfId="31046"/>
    <cellStyle name="Normal 3 6 20 9" xfId="31047"/>
    <cellStyle name="Normal 3 6 20 9 2" xfId="31048"/>
    <cellStyle name="Normal 3 6 21" xfId="31049"/>
    <cellStyle name="Normal 3 6 21 10" xfId="31050"/>
    <cellStyle name="Normal 3 6 21 10 2" xfId="31051"/>
    <cellStyle name="Normal 3 6 21 11" xfId="31052"/>
    <cellStyle name="Normal 3 6 21 11 2" xfId="31053"/>
    <cellStyle name="Normal 3 6 21 12" xfId="31054"/>
    <cellStyle name="Normal 3 6 21 12 2" xfId="31055"/>
    <cellStyle name="Normal 3 6 21 13" xfId="31056"/>
    <cellStyle name="Normal 3 6 21 13 2" xfId="31057"/>
    <cellStyle name="Normal 3 6 21 14" xfId="31058"/>
    <cellStyle name="Normal 3 6 21 14 2" xfId="31059"/>
    <cellStyle name="Normal 3 6 21 15" xfId="31060"/>
    <cellStyle name="Normal 3 6 21 2" xfId="31061"/>
    <cellStyle name="Normal 3 6 21 2 2" xfId="31062"/>
    <cellStyle name="Normal 3 6 21 3" xfId="31063"/>
    <cellStyle name="Normal 3 6 21 3 2" xfId="31064"/>
    <cellStyle name="Normal 3 6 21 4" xfId="31065"/>
    <cellStyle name="Normal 3 6 21 4 2" xfId="31066"/>
    <cellStyle name="Normal 3 6 21 5" xfId="31067"/>
    <cellStyle name="Normal 3 6 21 5 2" xfId="31068"/>
    <cellStyle name="Normal 3 6 21 6" xfId="31069"/>
    <cellStyle name="Normal 3 6 21 6 2" xfId="31070"/>
    <cellStyle name="Normal 3 6 21 7" xfId="31071"/>
    <cellStyle name="Normal 3 6 21 7 2" xfId="31072"/>
    <cellStyle name="Normal 3 6 21 8" xfId="31073"/>
    <cellStyle name="Normal 3 6 21 8 2" xfId="31074"/>
    <cellStyle name="Normal 3 6 21 9" xfId="31075"/>
    <cellStyle name="Normal 3 6 21 9 2" xfId="31076"/>
    <cellStyle name="Normal 3 6 22" xfId="31077"/>
    <cellStyle name="Normal 3 6 22 10" xfId="31078"/>
    <cellStyle name="Normal 3 6 22 10 2" xfId="31079"/>
    <cellStyle name="Normal 3 6 22 11" xfId="31080"/>
    <cellStyle name="Normal 3 6 22 11 2" xfId="31081"/>
    <cellStyle name="Normal 3 6 22 12" xfId="31082"/>
    <cellStyle name="Normal 3 6 22 12 2" xfId="31083"/>
    <cellStyle name="Normal 3 6 22 13" xfId="31084"/>
    <cellStyle name="Normal 3 6 22 13 2" xfId="31085"/>
    <cellStyle name="Normal 3 6 22 14" xfId="31086"/>
    <cellStyle name="Normal 3 6 22 14 2" xfId="31087"/>
    <cellStyle name="Normal 3 6 22 15" xfId="31088"/>
    <cellStyle name="Normal 3 6 22 2" xfId="31089"/>
    <cellStyle name="Normal 3 6 22 2 2" xfId="31090"/>
    <cellStyle name="Normal 3 6 22 3" xfId="31091"/>
    <cellStyle name="Normal 3 6 22 3 2" xfId="31092"/>
    <cellStyle name="Normal 3 6 22 4" xfId="31093"/>
    <cellStyle name="Normal 3 6 22 4 2" xfId="31094"/>
    <cellStyle name="Normal 3 6 22 5" xfId="31095"/>
    <cellStyle name="Normal 3 6 22 5 2" xfId="31096"/>
    <cellStyle name="Normal 3 6 22 6" xfId="31097"/>
    <cellStyle name="Normal 3 6 22 6 2" xfId="31098"/>
    <cellStyle name="Normal 3 6 22 7" xfId="31099"/>
    <cellStyle name="Normal 3 6 22 7 2" xfId="31100"/>
    <cellStyle name="Normal 3 6 22 8" xfId="31101"/>
    <cellStyle name="Normal 3 6 22 8 2" xfId="31102"/>
    <cellStyle name="Normal 3 6 22 9" xfId="31103"/>
    <cellStyle name="Normal 3 6 22 9 2" xfId="31104"/>
    <cellStyle name="Normal 3 6 23" xfId="31105"/>
    <cellStyle name="Normal 3 6 24" xfId="31106"/>
    <cellStyle name="Normal 3 6 25" xfId="31107"/>
    <cellStyle name="Normal 3 6 25 10" xfId="31108"/>
    <cellStyle name="Normal 3 6 25 10 2" xfId="31109"/>
    <cellStyle name="Normal 3 6 25 11" xfId="31110"/>
    <cellStyle name="Normal 3 6 25 11 2" xfId="31111"/>
    <cellStyle name="Normal 3 6 25 12" xfId="31112"/>
    <cellStyle name="Normal 3 6 25 12 2" xfId="31113"/>
    <cellStyle name="Normal 3 6 25 13" xfId="31114"/>
    <cellStyle name="Normal 3 6 25 13 2" xfId="31115"/>
    <cellStyle name="Normal 3 6 25 14" xfId="31116"/>
    <cellStyle name="Normal 3 6 25 14 2" xfId="31117"/>
    <cellStyle name="Normal 3 6 25 15" xfId="31118"/>
    <cellStyle name="Normal 3 6 25 2" xfId="31119"/>
    <cellStyle name="Normal 3 6 25 2 2" xfId="31120"/>
    <cellStyle name="Normal 3 6 25 3" xfId="31121"/>
    <cellStyle name="Normal 3 6 25 3 2" xfId="31122"/>
    <cellStyle name="Normal 3 6 25 4" xfId="31123"/>
    <cellStyle name="Normal 3 6 25 4 2" xfId="31124"/>
    <cellStyle name="Normal 3 6 25 5" xfId="31125"/>
    <cellStyle name="Normal 3 6 25 5 2" xfId="31126"/>
    <cellStyle name="Normal 3 6 25 6" xfId="31127"/>
    <cellStyle name="Normal 3 6 25 6 2" xfId="31128"/>
    <cellStyle name="Normal 3 6 25 7" xfId="31129"/>
    <cellStyle name="Normal 3 6 25 7 2" xfId="31130"/>
    <cellStyle name="Normal 3 6 25 8" xfId="31131"/>
    <cellStyle name="Normal 3 6 25 8 2" xfId="31132"/>
    <cellStyle name="Normal 3 6 25 9" xfId="31133"/>
    <cellStyle name="Normal 3 6 25 9 2" xfId="31134"/>
    <cellStyle name="Normal 3 6 26" xfId="31135"/>
    <cellStyle name="Normal 3 6 26 10" xfId="31136"/>
    <cellStyle name="Normal 3 6 26 10 2" xfId="31137"/>
    <cellStyle name="Normal 3 6 26 11" xfId="31138"/>
    <cellStyle name="Normal 3 6 26 11 2" xfId="31139"/>
    <cellStyle name="Normal 3 6 26 12" xfId="31140"/>
    <cellStyle name="Normal 3 6 26 12 2" xfId="31141"/>
    <cellStyle name="Normal 3 6 26 13" xfId="31142"/>
    <cellStyle name="Normal 3 6 26 13 2" xfId="31143"/>
    <cellStyle name="Normal 3 6 26 14" xfId="31144"/>
    <cellStyle name="Normal 3 6 26 14 2" xfId="31145"/>
    <cellStyle name="Normal 3 6 26 15" xfId="31146"/>
    <cellStyle name="Normal 3 6 26 2" xfId="31147"/>
    <cellStyle name="Normal 3 6 26 2 2" xfId="31148"/>
    <cellStyle name="Normal 3 6 26 3" xfId="31149"/>
    <cellStyle name="Normal 3 6 26 3 2" xfId="31150"/>
    <cellStyle name="Normal 3 6 26 4" xfId="31151"/>
    <cellStyle name="Normal 3 6 26 4 2" xfId="31152"/>
    <cellStyle name="Normal 3 6 26 5" xfId="31153"/>
    <cellStyle name="Normal 3 6 26 5 2" xfId="31154"/>
    <cellStyle name="Normal 3 6 26 6" xfId="31155"/>
    <cellStyle name="Normal 3 6 26 6 2" xfId="31156"/>
    <cellStyle name="Normal 3 6 26 7" xfId="31157"/>
    <cellStyle name="Normal 3 6 26 7 2" xfId="31158"/>
    <cellStyle name="Normal 3 6 26 8" xfId="31159"/>
    <cellStyle name="Normal 3 6 26 8 2" xfId="31160"/>
    <cellStyle name="Normal 3 6 26 9" xfId="31161"/>
    <cellStyle name="Normal 3 6 26 9 2" xfId="31162"/>
    <cellStyle name="Normal 3 6 3" xfId="31163"/>
    <cellStyle name="Normal 3 6 4" xfId="31164"/>
    <cellStyle name="Normal 3 6 5" xfId="31165"/>
    <cellStyle name="Normal 3 6 6" xfId="31166"/>
    <cellStyle name="Normal 3 6 7" xfId="31167"/>
    <cellStyle name="Normal 3 6 8" xfId="31168"/>
    <cellStyle name="Normal 3 6 9" xfId="31169"/>
    <cellStyle name="Normal 3 7" xfId="31170"/>
    <cellStyle name="Normal 3 7 10" xfId="31171"/>
    <cellStyle name="Normal 3 7 11" xfId="31172"/>
    <cellStyle name="Normal 3 7 11 10" xfId="31173"/>
    <cellStyle name="Normal 3 7 11 10 2" xfId="31174"/>
    <cellStyle name="Normal 3 7 11 11" xfId="31175"/>
    <cellStyle name="Normal 3 7 11 11 2" xfId="31176"/>
    <cellStyle name="Normal 3 7 11 12" xfId="31177"/>
    <cellStyle name="Normal 3 7 11 12 2" xfId="31178"/>
    <cellStyle name="Normal 3 7 11 13" xfId="31179"/>
    <cellStyle name="Normal 3 7 11 13 2" xfId="31180"/>
    <cellStyle name="Normal 3 7 11 14" xfId="31181"/>
    <cellStyle name="Normal 3 7 11 14 2" xfId="31182"/>
    <cellStyle name="Normal 3 7 11 15" xfId="31183"/>
    <cellStyle name="Normal 3 7 11 15 2" xfId="31184"/>
    <cellStyle name="Normal 3 7 11 16" xfId="31185"/>
    <cellStyle name="Normal 3 7 11 16 2" xfId="31186"/>
    <cellStyle name="Normal 3 7 11 17" xfId="31187"/>
    <cellStyle name="Normal 3 7 11 17 2" xfId="31188"/>
    <cellStyle name="Normal 3 7 11 18" xfId="31189"/>
    <cellStyle name="Normal 3 7 11 2" xfId="31190"/>
    <cellStyle name="Normal 3 7 11 3" xfId="31191"/>
    <cellStyle name="Normal 3 7 11 4" xfId="31192"/>
    <cellStyle name="Normal 3 7 11 5" xfId="31193"/>
    <cellStyle name="Normal 3 7 11 5 2" xfId="31194"/>
    <cellStyle name="Normal 3 7 11 6" xfId="31195"/>
    <cellStyle name="Normal 3 7 11 6 2" xfId="31196"/>
    <cellStyle name="Normal 3 7 11 7" xfId="31197"/>
    <cellStyle name="Normal 3 7 11 7 2" xfId="31198"/>
    <cellStyle name="Normal 3 7 11 8" xfId="31199"/>
    <cellStyle name="Normal 3 7 11 8 2" xfId="31200"/>
    <cellStyle name="Normal 3 7 11 9" xfId="31201"/>
    <cellStyle name="Normal 3 7 11 9 2" xfId="31202"/>
    <cellStyle name="Normal 3 7 12" xfId="31203"/>
    <cellStyle name="Normal 3 7 13" xfId="31204"/>
    <cellStyle name="Normal 3 7 14" xfId="31205"/>
    <cellStyle name="Normal 3 7 14 10" xfId="31206"/>
    <cellStyle name="Normal 3 7 14 10 2" xfId="31207"/>
    <cellStyle name="Normal 3 7 14 11" xfId="31208"/>
    <cellStyle name="Normal 3 7 14 11 2" xfId="31209"/>
    <cellStyle name="Normal 3 7 14 12" xfId="31210"/>
    <cellStyle name="Normal 3 7 14 12 2" xfId="31211"/>
    <cellStyle name="Normal 3 7 14 13" xfId="31212"/>
    <cellStyle name="Normal 3 7 14 13 2" xfId="31213"/>
    <cellStyle name="Normal 3 7 14 14" xfId="31214"/>
    <cellStyle name="Normal 3 7 14 14 2" xfId="31215"/>
    <cellStyle name="Normal 3 7 14 15" xfId="31216"/>
    <cellStyle name="Normal 3 7 14 15 2" xfId="31217"/>
    <cellStyle name="Normal 3 7 14 16" xfId="31218"/>
    <cellStyle name="Normal 3 7 14 2" xfId="31219"/>
    <cellStyle name="Normal 3 7 14 2 10" xfId="31220"/>
    <cellStyle name="Normal 3 7 14 2 10 2" xfId="31221"/>
    <cellStyle name="Normal 3 7 14 2 11" xfId="31222"/>
    <cellStyle name="Normal 3 7 14 2 11 2" xfId="31223"/>
    <cellStyle name="Normal 3 7 14 2 12" xfId="31224"/>
    <cellStyle name="Normal 3 7 14 2 12 2" xfId="31225"/>
    <cellStyle name="Normal 3 7 14 2 13" xfId="31226"/>
    <cellStyle name="Normal 3 7 14 2 13 2" xfId="31227"/>
    <cellStyle name="Normal 3 7 14 2 14" xfId="31228"/>
    <cellStyle name="Normal 3 7 14 2 14 2" xfId="31229"/>
    <cellStyle name="Normal 3 7 14 2 15" xfId="31230"/>
    <cellStyle name="Normal 3 7 14 2 2" xfId="31231"/>
    <cellStyle name="Normal 3 7 14 2 2 2" xfId="31232"/>
    <cellStyle name="Normal 3 7 14 2 3" xfId="31233"/>
    <cellStyle name="Normal 3 7 14 2 3 2" xfId="31234"/>
    <cellStyle name="Normal 3 7 14 2 4" xfId="31235"/>
    <cellStyle name="Normal 3 7 14 2 4 2" xfId="31236"/>
    <cellStyle name="Normal 3 7 14 2 5" xfId="31237"/>
    <cellStyle name="Normal 3 7 14 2 5 2" xfId="31238"/>
    <cellStyle name="Normal 3 7 14 2 6" xfId="31239"/>
    <cellStyle name="Normal 3 7 14 2 6 2" xfId="31240"/>
    <cellStyle name="Normal 3 7 14 2 7" xfId="31241"/>
    <cellStyle name="Normal 3 7 14 2 7 2" xfId="31242"/>
    <cellStyle name="Normal 3 7 14 2 8" xfId="31243"/>
    <cellStyle name="Normal 3 7 14 2 8 2" xfId="31244"/>
    <cellStyle name="Normal 3 7 14 2 9" xfId="31245"/>
    <cellStyle name="Normal 3 7 14 2 9 2" xfId="31246"/>
    <cellStyle name="Normal 3 7 14 3" xfId="31247"/>
    <cellStyle name="Normal 3 7 14 3 2" xfId="31248"/>
    <cellStyle name="Normal 3 7 14 4" xfId="31249"/>
    <cellStyle name="Normal 3 7 14 4 2" xfId="31250"/>
    <cellStyle name="Normal 3 7 14 5" xfId="31251"/>
    <cellStyle name="Normal 3 7 14 5 2" xfId="31252"/>
    <cellStyle name="Normal 3 7 14 6" xfId="31253"/>
    <cellStyle name="Normal 3 7 14 6 2" xfId="31254"/>
    <cellStyle name="Normal 3 7 14 7" xfId="31255"/>
    <cellStyle name="Normal 3 7 14 7 2" xfId="31256"/>
    <cellStyle name="Normal 3 7 14 8" xfId="31257"/>
    <cellStyle name="Normal 3 7 14 8 2" xfId="31258"/>
    <cellStyle name="Normal 3 7 14 9" xfId="31259"/>
    <cellStyle name="Normal 3 7 14 9 2" xfId="31260"/>
    <cellStyle name="Normal 3 7 15" xfId="31261"/>
    <cellStyle name="Normal 3 7 15 10" xfId="31262"/>
    <cellStyle name="Normal 3 7 15 10 2" xfId="31263"/>
    <cellStyle name="Normal 3 7 15 11" xfId="31264"/>
    <cellStyle name="Normal 3 7 15 11 2" xfId="31265"/>
    <cellStyle name="Normal 3 7 15 12" xfId="31266"/>
    <cellStyle name="Normal 3 7 15 12 2" xfId="31267"/>
    <cellStyle name="Normal 3 7 15 13" xfId="31268"/>
    <cellStyle name="Normal 3 7 15 13 2" xfId="31269"/>
    <cellStyle name="Normal 3 7 15 14" xfId="31270"/>
    <cellStyle name="Normal 3 7 15 14 2" xfId="31271"/>
    <cellStyle name="Normal 3 7 15 15" xfId="31272"/>
    <cellStyle name="Normal 3 7 15 15 2" xfId="31273"/>
    <cellStyle name="Normal 3 7 15 16" xfId="31274"/>
    <cellStyle name="Normal 3 7 15 2" xfId="31275"/>
    <cellStyle name="Normal 3 7 15 2 10" xfId="31276"/>
    <cellStyle name="Normal 3 7 15 2 10 2" xfId="31277"/>
    <cellStyle name="Normal 3 7 15 2 11" xfId="31278"/>
    <cellStyle name="Normal 3 7 15 2 11 2" xfId="31279"/>
    <cellStyle name="Normal 3 7 15 2 12" xfId="31280"/>
    <cellStyle name="Normal 3 7 15 2 12 2" xfId="31281"/>
    <cellStyle name="Normal 3 7 15 2 13" xfId="31282"/>
    <cellStyle name="Normal 3 7 15 2 13 2" xfId="31283"/>
    <cellStyle name="Normal 3 7 15 2 14" xfId="31284"/>
    <cellStyle name="Normal 3 7 15 2 14 2" xfId="31285"/>
    <cellStyle name="Normal 3 7 15 2 15" xfId="31286"/>
    <cellStyle name="Normal 3 7 15 2 2" xfId="31287"/>
    <cellStyle name="Normal 3 7 15 2 2 2" xfId="31288"/>
    <cellStyle name="Normal 3 7 15 2 3" xfId="31289"/>
    <cellStyle name="Normal 3 7 15 2 3 2" xfId="31290"/>
    <cellStyle name="Normal 3 7 15 2 4" xfId="31291"/>
    <cellStyle name="Normal 3 7 15 2 4 2" xfId="31292"/>
    <cellStyle name="Normal 3 7 15 2 5" xfId="31293"/>
    <cellStyle name="Normal 3 7 15 2 5 2" xfId="31294"/>
    <cellStyle name="Normal 3 7 15 2 6" xfId="31295"/>
    <cellStyle name="Normal 3 7 15 2 6 2" xfId="31296"/>
    <cellStyle name="Normal 3 7 15 2 7" xfId="31297"/>
    <cellStyle name="Normal 3 7 15 2 7 2" xfId="31298"/>
    <cellStyle name="Normal 3 7 15 2 8" xfId="31299"/>
    <cellStyle name="Normal 3 7 15 2 8 2" xfId="31300"/>
    <cellStyle name="Normal 3 7 15 2 9" xfId="31301"/>
    <cellStyle name="Normal 3 7 15 2 9 2" xfId="31302"/>
    <cellStyle name="Normal 3 7 15 3" xfId="31303"/>
    <cellStyle name="Normal 3 7 15 3 2" xfId="31304"/>
    <cellStyle name="Normal 3 7 15 4" xfId="31305"/>
    <cellStyle name="Normal 3 7 15 4 2" xfId="31306"/>
    <cellStyle name="Normal 3 7 15 5" xfId="31307"/>
    <cellStyle name="Normal 3 7 15 5 2" xfId="31308"/>
    <cellStyle name="Normal 3 7 15 6" xfId="31309"/>
    <cellStyle name="Normal 3 7 15 6 2" xfId="31310"/>
    <cellStyle name="Normal 3 7 15 7" xfId="31311"/>
    <cellStyle name="Normal 3 7 15 7 2" xfId="31312"/>
    <cellStyle name="Normal 3 7 15 8" xfId="31313"/>
    <cellStyle name="Normal 3 7 15 8 2" xfId="31314"/>
    <cellStyle name="Normal 3 7 15 9" xfId="31315"/>
    <cellStyle name="Normal 3 7 15 9 2" xfId="31316"/>
    <cellStyle name="Normal 3 7 16" xfId="31317"/>
    <cellStyle name="Normal 3 7 16 10" xfId="31318"/>
    <cellStyle name="Normal 3 7 16 10 2" xfId="31319"/>
    <cellStyle name="Normal 3 7 16 11" xfId="31320"/>
    <cellStyle name="Normal 3 7 16 11 2" xfId="31321"/>
    <cellStyle name="Normal 3 7 16 12" xfId="31322"/>
    <cellStyle name="Normal 3 7 16 12 2" xfId="31323"/>
    <cellStyle name="Normal 3 7 16 13" xfId="31324"/>
    <cellStyle name="Normal 3 7 16 13 2" xfId="31325"/>
    <cellStyle name="Normal 3 7 16 14" xfId="31326"/>
    <cellStyle name="Normal 3 7 16 14 2" xfId="31327"/>
    <cellStyle name="Normal 3 7 16 15" xfId="31328"/>
    <cellStyle name="Normal 3 7 16 15 2" xfId="31329"/>
    <cellStyle name="Normal 3 7 16 16" xfId="31330"/>
    <cellStyle name="Normal 3 7 16 2" xfId="31331"/>
    <cellStyle name="Normal 3 7 16 2 10" xfId="31332"/>
    <cellStyle name="Normal 3 7 16 2 10 2" xfId="31333"/>
    <cellStyle name="Normal 3 7 16 2 11" xfId="31334"/>
    <cellStyle name="Normal 3 7 16 2 11 2" xfId="31335"/>
    <cellStyle name="Normal 3 7 16 2 12" xfId="31336"/>
    <cellStyle name="Normal 3 7 16 2 12 2" xfId="31337"/>
    <cellStyle name="Normal 3 7 16 2 13" xfId="31338"/>
    <cellStyle name="Normal 3 7 16 2 13 2" xfId="31339"/>
    <cellStyle name="Normal 3 7 16 2 14" xfId="31340"/>
    <cellStyle name="Normal 3 7 16 2 14 2" xfId="31341"/>
    <cellStyle name="Normal 3 7 16 2 15" xfId="31342"/>
    <cellStyle name="Normal 3 7 16 2 2" xfId="31343"/>
    <cellStyle name="Normal 3 7 16 2 2 2" xfId="31344"/>
    <cellStyle name="Normal 3 7 16 2 3" xfId="31345"/>
    <cellStyle name="Normal 3 7 16 2 3 2" xfId="31346"/>
    <cellStyle name="Normal 3 7 16 2 4" xfId="31347"/>
    <cellStyle name="Normal 3 7 16 2 4 2" xfId="31348"/>
    <cellStyle name="Normal 3 7 16 2 5" xfId="31349"/>
    <cellStyle name="Normal 3 7 16 2 5 2" xfId="31350"/>
    <cellStyle name="Normal 3 7 16 2 6" xfId="31351"/>
    <cellStyle name="Normal 3 7 16 2 6 2" xfId="31352"/>
    <cellStyle name="Normal 3 7 16 2 7" xfId="31353"/>
    <cellStyle name="Normal 3 7 16 2 7 2" xfId="31354"/>
    <cellStyle name="Normal 3 7 16 2 8" xfId="31355"/>
    <cellStyle name="Normal 3 7 16 2 8 2" xfId="31356"/>
    <cellStyle name="Normal 3 7 16 2 9" xfId="31357"/>
    <cellStyle name="Normal 3 7 16 2 9 2" xfId="31358"/>
    <cellStyle name="Normal 3 7 16 3" xfId="31359"/>
    <cellStyle name="Normal 3 7 16 3 2" xfId="31360"/>
    <cellStyle name="Normal 3 7 16 4" xfId="31361"/>
    <cellStyle name="Normal 3 7 16 4 2" xfId="31362"/>
    <cellStyle name="Normal 3 7 16 5" xfId="31363"/>
    <cellStyle name="Normal 3 7 16 5 2" xfId="31364"/>
    <cellStyle name="Normal 3 7 16 6" xfId="31365"/>
    <cellStyle name="Normal 3 7 16 6 2" xfId="31366"/>
    <cellStyle name="Normal 3 7 16 7" xfId="31367"/>
    <cellStyle name="Normal 3 7 16 7 2" xfId="31368"/>
    <cellStyle name="Normal 3 7 16 8" xfId="31369"/>
    <cellStyle name="Normal 3 7 16 8 2" xfId="31370"/>
    <cellStyle name="Normal 3 7 16 9" xfId="31371"/>
    <cellStyle name="Normal 3 7 16 9 2" xfId="31372"/>
    <cellStyle name="Normal 3 7 17" xfId="31373"/>
    <cellStyle name="Normal 3 7 17 10" xfId="31374"/>
    <cellStyle name="Normal 3 7 17 10 2" xfId="31375"/>
    <cellStyle name="Normal 3 7 17 11" xfId="31376"/>
    <cellStyle name="Normal 3 7 17 11 2" xfId="31377"/>
    <cellStyle name="Normal 3 7 17 12" xfId="31378"/>
    <cellStyle name="Normal 3 7 17 12 2" xfId="31379"/>
    <cellStyle name="Normal 3 7 17 13" xfId="31380"/>
    <cellStyle name="Normal 3 7 17 13 2" xfId="31381"/>
    <cellStyle name="Normal 3 7 17 14" xfId="31382"/>
    <cellStyle name="Normal 3 7 17 14 2" xfId="31383"/>
    <cellStyle name="Normal 3 7 17 15" xfId="31384"/>
    <cellStyle name="Normal 3 7 17 2" xfId="31385"/>
    <cellStyle name="Normal 3 7 17 2 2" xfId="31386"/>
    <cellStyle name="Normal 3 7 17 3" xfId="31387"/>
    <cellStyle name="Normal 3 7 17 3 2" xfId="31388"/>
    <cellStyle name="Normal 3 7 17 4" xfId="31389"/>
    <cellStyle name="Normal 3 7 17 4 2" xfId="31390"/>
    <cellStyle name="Normal 3 7 17 5" xfId="31391"/>
    <cellStyle name="Normal 3 7 17 5 2" xfId="31392"/>
    <cellStyle name="Normal 3 7 17 6" xfId="31393"/>
    <cellStyle name="Normal 3 7 17 6 2" xfId="31394"/>
    <cellStyle name="Normal 3 7 17 7" xfId="31395"/>
    <cellStyle name="Normal 3 7 17 7 2" xfId="31396"/>
    <cellStyle name="Normal 3 7 17 8" xfId="31397"/>
    <cellStyle name="Normal 3 7 17 8 2" xfId="31398"/>
    <cellStyle name="Normal 3 7 17 9" xfId="31399"/>
    <cellStyle name="Normal 3 7 17 9 2" xfId="31400"/>
    <cellStyle name="Normal 3 7 18" xfId="31401"/>
    <cellStyle name="Normal 3 7 18 10" xfId="31402"/>
    <cellStyle name="Normal 3 7 18 10 2" xfId="31403"/>
    <cellStyle name="Normal 3 7 18 11" xfId="31404"/>
    <cellStyle name="Normal 3 7 18 11 2" xfId="31405"/>
    <cellStyle name="Normal 3 7 18 12" xfId="31406"/>
    <cellStyle name="Normal 3 7 18 12 2" xfId="31407"/>
    <cellStyle name="Normal 3 7 18 13" xfId="31408"/>
    <cellStyle name="Normal 3 7 18 13 2" xfId="31409"/>
    <cellStyle name="Normal 3 7 18 14" xfId="31410"/>
    <cellStyle name="Normal 3 7 18 14 2" xfId="31411"/>
    <cellStyle name="Normal 3 7 18 15" xfId="31412"/>
    <cellStyle name="Normal 3 7 18 2" xfId="31413"/>
    <cellStyle name="Normal 3 7 18 2 2" xfId="31414"/>
    <cellStyle name="Normal 3 7 18 3" xfId="31415"/>
    <cellStyle name="Normal 3 7 18 3 2" xfId="31416"/>
    <cellStyle name="Normal 3 7 18 4" xfId="31417"/>
    <cellStyle name="Normal 3 7 18 4 2" xfId="31418"/>
    <cellStyle name="Normal 3 7 18 5" xfId="31419"/>
    <cellStyle name="Normal 3 7 18 5 2" xfId="31420"/>
    <cellStyle name="Normal 3 7 18 6" xfId="31421"/>
    <cellStyle name="Normal 3 7 18 6 2" xfId="31422"/>
    <cellStyle name="Normal 3 7 18 7" xfId="31423"/>
    <cellStyle name="Normal 3 7 18 7 2" xfId="31424"/>
    <cellStyle name="Normal 3 7 18 8" xfId="31425"/>
    <cellStyle name="Normal 3 7 18 8 2" xfId="31426"/>
    <cellStyle name="Normal 3 7 18 9" xfId="31427"/>
    <cellStyle name="Normal 3 7 18 9 2" xfId="31428"/>
    <cellStyle name="Normal 3 7 19" xfId="31429"/>
    <cellStyle name="Normal 3 7 19 10" xfId="31430"/>
    <cellStyle name="Normal 3 7 19 10 2" xfId="31431"/>
    <cellStyle name="Normal 3 7 19 11" xfId="31432"/>
    <cellStyle name="Normal 3 7 19 11 2" xfId="31433"/>
    <cellStyle name="Normal 3 7 19 12" xfId="31434"/>
    <cellStyle name="Normal 3 7 19 12 2" xfId="31435"/>
    <cellStyle name="Normal 3 7 19 13" xfId="31436"/>
    <cellStyle name="Normal 3 7 19 13 2" xfId="31437"/>
    <cellStyle name="Normal 3 7 19 14" xfId="31438"/>
    <cellStyle name="Normal 3 7 19 14 2" xfId="31439"/>
    <cellStyle name="Normal 3 7 19 15" xfId="31440"/>
    <cellStyle name="Normal 3 7 19 2" xfId="31441"/>
    <cellStyle name="Normal 3 7 19 2 2" xfId="31442"/>
    <cellStyle name="Normal 3 7 19 3" xfId="31443"/>
    <cellStyle name="Normal 3 7 19 3 2" xfId="31444"/>
    <cellStyle name="Normal 3 7 19 4" xfId="31445"/>
    <cellStyle name="Normal 3 7 19 4 2" xfId="31446"/>
    <cellStyle name="Normal 3 7 19 5" xfId="31447"/>
    <cellStyle name="Normal 3 7 19 5 2" xfId="31448"/>
    <cellStyle name="Normal 3 7 19 6" xfId="31449"/>
    <cellStyle name="Normal 3 7 19 6 2" xfId="31450"/>
    <cellStyle name="Normal 3 7 19 7" xfId="31451"/>
    <cellStyle name="Normal 3 7 19 7 2" xfId="31452"/>
    <cellStyle name="Normal 3 7 19 8" xfId="31453"/>
    <cellStyle name="Normal 3 7 19 8 2" xfId="31454"/>
    <cellStyle name="Normal 3 7 19 9" xfId="31455"/>
    <cellStyle name="Normal 3 7 19 9 2" xfId="31456"/>
    <cellStyle name="Normal 3 7 2" xfId="31457"/>
    <cellStyle name="Normal 3 7 20" xfId="31458"/>
    <cellStyle name="Normal 3 7 20 10" xfId="31459"/>
    <cellStyle name="Normal 3 7 20 10 2" xfId="31460"/>
    <cellStyle name="Normal 3 7 20 11" xfId="31461"/>
    <cellStyle name="Normal 3 7 20 11 2" xfId="31462"/>
    <cellStyle name="Normal 3 7 20 12" xfId="31463"/>
    <cellStyle name="Normal 3 7 20 12 2" xfId="31464"/>
    <cellStyle name="Normal 3 7 20 13" xfId="31465"/>
    <cellStyle name="Normal 3 7 20 13 2" xfId="31466"/>
    <cellStyle name="Normal 3 7 20 14" xfId="31467"/>
    <cellStyle name="Normal 3 7 20 14 2" xfId="31468"/>
    <cellStyle name="Normal 3 7 20 15" xfId="31469"/>
    <cellStyle name="Normal 3 7 20 2" xfId="31470"/>
    <cellStyle name="Normal 3 7 20 2 2" xfId="31471"/>
    <cellStyle name="Normal 3 7 20 3" xfId="31472"/>
    <cellStyle name="Normal 3 7 20 3 2" xfId="31473"/>
    <cellStyle name="Normal 3 7 20 4" xfId="31474"/>
    <cellStyle name="Normal 3 7 20 4 2" xfId="31475"/>
    <cellStyle name="Normal 3 7 20 5" xfId="31476"/>
    <cellStyle name="Normal 3 7 20 5 2" xfId="31477"/>
    <cellStyle name="Normal 3 7 20 6" xfId="31478"/>
    <cellStyle name="Normal 3 7 20 6 2" xfId="31479"/>
    <cellStyle name="Normal 3 7 20 7" xfId="31480"/>
    <cellStyle name="Normal 3 7 20 7 2" xfId="31481"/>
    <cellStyle name="Normal 3 7 20 8" xfId="31482"/>
    <cellStyle name="Normal 3 7 20 8 2" xfId="31483"/>
    <cellStyle name="Normal 3 7 20 9" xfId="31484"/>
    <cellStyle name="Normal 3 7 20 9 2" xfId="31485"/>
    <cellStyle name="Normal 3 7 21" xfId="31486"/>
    <cellStyle name="Normal 3 7 21 10" xfId="31487"/>
    <cellStyle name="Normal 3 7 21 10 2" xfId="31488"/>
    <cellStyle name="Normal 3 7 21 11" xfId="31489"/>
    <cellStyle name="Normal 3 7 21 11 2" xfId="31490"/>
    <cellStyle name="Normal 3 7 21 12" xfId="31491"/>
    <cellStyle name="Normal 3 7 21 12 2" xfId="31492"/>
    <cellStyle name="Normal 3 7 21 13" xfId="31493"/>
    <cellStyle name="Normal 3 7 21 13 2" xfId="31494"/>
    <cellStyle name="Normal 3 7 21 14" xfId="31495"/>
    <cellStyle name="Normal 3 7 21 14 2" xfId="31496"/>
    <cellStyle name="Normal 3 7 21 15" xfId="31497"/>
    <cellStyle name="Normal 3 7 21 2" xfId="31498"/>
    <cellStyle name="Normal 3 7 21 2 2" xfId="31499"/>
    <cellStyle name="Normal 3 7 21 3" xfId="31500"/>
    <cellStyle name="Normal 3 7 21 3 2" xfId="31501"/>
    <cellStyle name="Normal 3 7 21 4" xfId="31502"/>
    <cellStyle name="Normal 3 7 21 4 2" xfId="31503"/>
    <cellStyle name="Normal 3 7 21 5" xfId="31504"/>
    <cellStyle name="Normal 3 7 21 5 2" xfId="31505"/>
    <cellStyle name="Normal 3 7 21 6" xfId="31506"/>
    <cellStyle name="Normal 3 7 21 6 2" xfId="31507"/>
    <cellStyle name="Normal 3 7 21 7" xfId="31508"/>
    <cellStyle name="Normal 3 7 21 7 2" xfId="31509"/>
    <cellStyle name="Normal 3 7 21 8" xfId="31510"/>
    <cellStyle name="Normal 3 7 21 8 2" xfId="31511"/>
    <cellStyle name="Normal 3 7 21 9" xfId="31512"/>
    <cellStyle name="Normal 3 7 21 9 2" xfId="31513"/>
    <cellStyle name="Normal 3 7 22" xfId="31514"/>
    <cellStyle name="Normal 3 7 22 10" xfId="31515"/>
    <cellStyle name="Normal 3 7 22 10 2" xfId="31516"/>
    <cellStyle name="Normal 3 7 22 11" xfId="31517"/>
    <cellStyle name="Normal 3 7 22 11 2" xfId="31518"/>
    <cellStyle name="Normal 3 7 22 12" xfId="31519"/>
    <cellStyle name="Normal 3 7 22 12 2" xfId="31520"/>
    <cellStyle name="Normal 3 7 22 13" xfId="31521"/>
    <cellStyle name="Normal 3 7 22 13 2" xfId="31522"/>
    <cellStyle name="Normal 3 7 22 14" xfId="31523"/>
    <cellStyle name="Normal 3 7 22 14 2" xfId="31524"/>
    <cellStyle name="Normal 3 7 22 15" xfId="31525"/>
    <cellStyle name="Normal 3 7 22 2" xfId="31526"/>
    <cellStyle name="Normal 3 7 22 2 2" xfId="31527"/>
    <cellStyle name="Normal 3 7 22 3" xfId="31528"/>
    <cellStyle name="Normal 3 7 22 3 2" xfId="31529"/>
    <cellStyle name="Normal 3 7 22 4" xfId="31530"/>
    <cellStyle name="Normal 3 7 22 4 2" xfId="31531"/>
    <cellStyle name="Normal 3 7 22 5" xfId="31532"/>
    <cellStyle name="Normal 3 7 22 5 2" xfId="31533"/>
    <cellStyle name="Normal 3 7 22 6" xfId="31534"/>
    <cellStyle name="Normal 3 7 22 6 2" xfId="31535"/>
    <cellStyle name="Normal 3 7 22 7" xfId="31536"/>
    <cellStyle name="Normal 3 7 22 7 2" xfId="31537"/>
    <cellStyle name="Normal 3 7 22 8" xfId="31538"/>
    <cellStyle name="Normal 3 7 22 8 2" xfId="31539"/>
    <cellStyle name="Normal 3 7 22 9" xfId="31540"/>
    <cellStyle name="Normal 3 7 22 9 2" xfId="31541"/>
    <cellStyle name="Normal 3 7 23" xfId="31542"/>
    <cellStyle name="Normal 3 7 24" xfId="31543"/>
    <cellStyle name="Normal 3 7 25" xfId="31544"/>
    <cellStyle name="Normal 3 7 25 10" xfId="31545"/>
    <cellStyle name="Normal 3 7 25 10 2" xfId="31546"/>
    <cellStyle name="Normal 3 7 25 11" xfId="31547"/>
    <cellStyle name="Normal 3 7 25 11 2" xfId="31548"/>
    <cellStyle name="Normal 3 7 25 12" xfId="31549"/>
    <cellStyle name="Normal 3 7 25 12 2" xfId="31550"/>
    <cellStyle name="Normal 3 7 25 13" xfId="31551"/>
    <cellStyle name="Normal 3 7 25 13 2" xfId="31552"/>
    <cellStyle name="Normal 3 7 25 14" xfId="31553"/>
    <cellStyle name="Normal 3 7 25 14 2" xfId="31554"/>
    <cellStyle name="Normal 3 7 25 15" xfId="31555"/>
    <cellStyle name="Normal 3 7 25 2" xfId="31556"/>
    <cellStyle name="Normal 3 7 25 2 2" xfId="31557"/>
    <cellStyle name="Normal 3 7 25 3" xfId="31558"/>
    <cellStyle name="Normal 3 7 25 3 2" xfId="31559"/>
    <cellStyle name="Normal 3 7 25 4" xfId="31560"/>
    <cellStyle name="Normal 3 7 25 4 2" xfId="31561"/>
    <cellStyle name="Normal 3 7 25 5" xfId="31562"/>
    <cellStyle name="Normal 3 7 25 5 2" xfId="31563"/>
    <cellStyle name="Normal 3 7 25 6" xfId="31564"/>
    <cellStyle name="Normal 3 7 25 6 2" xfId="31565"/>
    <cellStyle name="Normal 3 7 25 7" xfId="31566"/>
    <cellStyle name="Normal 3 7 25 7 2" xfId="31567"/>
    <cellStyle name="Normal 3 7 25 8" xfId="31568"/>
    <cellStyle name="Normal 3 7 25 8 2" xfId="31569"/>
    <cellStyle name="Normal 3 7 25 9" xfId="31570"/>
    <cellStyle name="Normal 3 7 25 9 2" xfId="31571"/>
    <cellStyle name="Normal 3 7 26" xfId="31572"/>
    <cellStyle name="Normal 3 7 26 10" xfId="31573"/>
    <cellStyle name="Normal 3 7 26 10 2" xfId="31574"/>
    <cellStyle name="Normal 3 7 26 11" xfId="31575"/>
    <cellStyle name="Normal 3 7 26 11 2" xfId="31576"/>
    <cellStyle name="Normal 3 7 26 12" xfId="31577"/>
    <cellStyle name="Normal 3 7 26 12 2" xfId="31578"/>
    <cellStyle name="Normal 3 7 26 13" xfId="31579"/>
    <cellStyle name="Normal 3 7 26 13 2" xfId="31580"/>
    <cellStyle name="Normal 3 7 26 14" xfId="31581"/>
    <cellStyle name="Normal 3 7 26 14 2" xfId="31582"/>
    <cellStyle name="Normal 3 7 26 15" xfId="31583"/>
    <cellStyle name="Normal 3 7 26 2" xfId="31584"/>
    <cellStyle name="Normal 3 7 26 2 2" xfId="31585"/>
    <cellStyle name="Normal 3 7 26 3" xfId="31586"/>
    <cellStyle name="Normal 3 7 26 3 2" xfId="31587"/>
    <cellStyle name="Normal 3 7 26 4" xfId="31588"/>
    <cellStyle name="Normal 3 7 26 4 2" xfId="31589"/>
    <cellStyle name="Normal 3 7 26 5" xfId="31590"/>
    <cellStyle name="Normal 3 7 26 5 2" xfId="31591"/>
    <cellStyle name="Normal 3 7 26 6" xfId="31592"/>
    <cellStyle name="Normal 3 7 26 6 2" xfId="31593"/>
    <cellStyle name="Normal 3 7 26 7" xfId="31594"/>
    <cellStyle name="Normal 3 7 26 7 2" xfId="31595"/>
    <cellStyle name="Normal 3 7 26 8" xfId="31596"/>
    <cellStyle name="Normal 3 7 26 8 2" xfId="31597"/>
    <cellStyle name="Normal 3 7 26 9" xfId="31598"/>
    <cellStyle name="Normal 3 7 26 9 2" xfId="31599"/>
    <cellStyle name="Normal 3 7 3" xfId="31600"/>
    <cellStyle name="Normal 3 7 4" xfId="31601"/>
    <cellStyle name="Normal 3 7 5" xfId="31602"/>
    <cellStyle name="Normal 3 7 6" xfId="31603"/>
    <cellStyle name="Normal 3 7 7" xfId="31604"/>
    <cellStyle name="Normal 3 7 8" xfId="31605"/>
    <cellStyle name="Normal 3 7 9" xfId="31606"/>
    <cellStyle name="Normal 3 8" xfId="31607"/>
    <cellStyle name="Normal 3 8 10" xfId="31608"/>
    <cellStyle name="Normal 3 8 11" xfId="31609"/>
    <cellStyle name="Normal 3 8 11 10" xfId="31610"/>
    <cellStyle name="Normal 3 8 11 10 2" xfId="31611"/>
    <cellStyle name="Normal 3 8 11 11" xfId="31612"/>
    <cellStyle name="Normal 3 8 11 11 2" xfId="31613"/>
    <cellStyle name="Normal 3 8 11 12" xfId="31614"/>
    <cellStyle name="Normal 3 8 11 12 2" xfId="31615"/>
    <cellStyle name="Normal 3 8 11 13" xfId="31616"/>
    <cellStyle name="Normal 3 8 11 13 2" xfId="31617"/>
    <cellStyle name="Normal 3 8 11 14" xfId="31618"/>
    <cellStyle name="Normal 3 8 11 14 2" xfId="31619"/>
    <cellStyle name="Normal 3 8 11 15" xfId="31620"/>
    <cellStyle name="Normal 3 8 11 15 2" xfId="31621"/>
    <cellStyle name="Normal 3 8 11 16" xfId="31622"/>
    <cellStyle name="Normal 3 8 11 16 2" xfId="31623"/>
    <cellStyle name="Normal 3 8 11 17" xfId="31624"/>
    <cellStyle name="Normal 3 8 11 17 2" xfId="31625"/>
    <cellStyle name="Normal 3 8 11 18" xfId="31626"/>
    <cellStyle name="Normal 3 8 11 2" xfId="31627"/>
    <cellStyle name="Normal 3 8 11 3" xfId="31628"/>
    <cellStyle name="Normal 3 8 11 4" xfId="31629"/>
    <cellStyle name="Normal 3 8 11 5" xfId="31630"/>
    <cellStyle name="Normal 3 8 11 5 2" xfId="31631"/>
    <cellStyle name="Normal 3 8 11 6" xfId="31632"/>
    <cellStyle name="Normal 3 8 11 6 2" xfId="31633"/>
    <cellStyle name="Normal 3 8 11 7" xfId="31634"/>
    <cellStyle name="Normal 3 8 11 7 2" xfId="31635"/>
    <cellStyle name="Normal 3 8 11 8" xfId="31636"/>
    <cellStyle name="Normal 3 8 11 8 2" xfId="31637"/>
    <cellStyle name="Normal 3 8 11 9" xfId="31638"/>
    <cellStyle name="Normal 3 8 11 9 2" xfId="31639"/>
    <cellStyle name="Normal 3 8 12" xfId="31640"/>
    <cellStyle name="Normal 3 8 13" xfId="31641"/>
    <cellStyle name="Normal 3 8 14" xfId="31642"/>
    <cellStyle name="Normal 3 8 14 10" xfId="31643"/>
    <cellStyle name="Normal 3 8 14 10 2" xfId="31644"/>
    <cellStyle name="Normal 3 8 14 11" xfId="31645"/>
    <cellStyle name="Normal 3 8 14 11 2" xfId="31646"/>
    <cellStyle name="Normal 3 8 14 12" xfId="31647"/>
    <cellStyle name="Normal 3 8 14 12 2" xfId="31648"/>
    <cellStyle name="Normal 3 8 14 13" xfId="31649"/>
    <cellStyle name="Normal 3 8 14 13 2" xfId="31650"/>
    <cellStyle name="Normal 3 8 14 14" xfId="31651"/>
    <cellStyle name="Normal 3 8 14 14 2" xfId="31652"/>
    <cellStyle name="Normal 3 8 14 15" xfId="31653"/>
    <cellStyle name="Normal 3 8 14 15 2" xfId="31654"/>
    <cellStyle name="Normal 3 8 14 16" xfId="31655"/>
    <cellStyle name="Normal 3 8 14 2" xfId="31656"/>
    <cellStyle name="Normal 3 8 14 2 10" xfId="31657"/>
    <cellStyle name="Normal 3 8 14 2 10 2" xfId="31658"/>
    <cellStyle name="Normal 3 8 14 2 11" xfId="31659"/>
    <cellStyle name="Normal 3 8 14 2 11 2" xfId="31660"/>
    <cellStyle name="Normal 3 8 14 2 12" xfId="31661"/>
    <cellStyle name="Normal 3 8 14 2 12 2" xfId="31662"/>
    <cellStyle name="Normal 3 8 14 2 13" xfId="31663"/>
    <cellStyle name="Normal 3 8 14 2 13 2" xfId="31664"/>
    <cellStyle name="Normal 3 8 14 2 14" xfId="31665"/>
    <cellStyle name="Normal 3 8 14 2 14 2" xfId="31666"/>
    <cellStyle name="Normal 3 8 14 2 15" xfId="31667"/>
    <cellStyle name="Normal 3 8 14 2 2" xfId="31668"/>
    <cellStyle name="Normal 3 8 14 2 2 2" xfId="31669"/>
    <cellStyle name="Normal 3 8 14 2 3" xfId="31670"/>
    <cellStyle name="Normal 3 8 14 2 3 2" xfId="31671"/>
    <cellStyle name="Normal 3 8 14 2 4" xfId="31672"/>
    <cellStyle name="Normal 3 8 14 2 4 2" xfId="31673"/>
    <cellStyle name="Normal 3 8 14 2 5" xfId="31674"/>
    <cellStyle name="Normal 3 8 14 2 5 2" xfId="31675"/>
    <cellStyle name="Normal 3 8 14 2 6" xfId="31676"/>
    <cellStyle name="Normal 3 8 14 2 6 2" xfId="31677"/>
    <cellStyle name="Normal 3 8 14 2 7" xfId="31678"/>
    <cellStyle name="Normal 3 8 14 2 7 2" xfId="31679"/>
    <cellStyle name="Normal 3 8 14 2 8" xfId="31680"/>
    <cellStyle name="Normal 3 8 14 2 8 2" xfId="31681"/>
    <cellStyle name="Normal 3 8 14 2 9" xfId="31682"/>
    <cellStyle name="Normal 3 8 14 2 9 2" xfId="31683"/>
    <cellStyle name="Normal 3 8 14 3" xfId="31684"/>
    <cellStyle name="Normal 3 8 14 3 2" xfId="31685"/>
    <cellStyle name="Normal 3 8 14 4" xfId="31686"/>
    <cellStyle name="Normal 3 8 14 4 2" xfId="31687"/>
    <cellStyle name="Normal 3 8 14 5" xfId="31688"/>
    <cellStyle name="Normal 3 8 14 5 2" xfId="31689"/>
    <cellStyle name="Normal 3 8 14 6" xfId="31690"/>
    <cellStyle name="Normal 3 8 14 6 2" xfId="31691"/>
    <cellStyle name="Normal 3 8 14 7" xfId="31692"/>
    <cellStyle name="Normal 3 8 14 7 2" xfId="31693"/>
    <cellStyle name="Normal 3 8 14 8" xfId="31694"/>
    <cellStyle name="Normal 3 8 14 8 2" xfId="31695"/>
    <cellStyle name="Normal 3 8 14 9" xfId="31696"/>
    <cellStyle name="Normal 3 8 14 9 2" xfId="31697"/>
    <cellStyle name="Normal 3 8 15" xfId="31698"/>
    <cellStyle name="Normal 3 8 15 10" xfId="31699"/>
    <cellStyle name="Normal 3 8 15 10 2" xfId="31700"/>
    <cellStyle name="Normal 3 8 15 11" xfId="31701"/>
    <cellStyle name="Normal 3 8 15 11 2" xfId="31702"/>
    <cellStyle name="Normal 3 8 15 12" xfId="31703"/>
    <cellStyle name="Normal 3 8 15 12 2" xfId="31704"/>
    <cellStyle name="Normal 3 8 15 13" xfId="31705"/>
    <cellStyle name="Normal 3 8 15 13 2" xfId="31706"/>
    <cellStyle name="Normal 3 8 15 14" xfId="31707"/>
    <cellStyle name="Normal 3 8 15 14 2" xfId="31708"/>
    <cellStyle name="Normal 3 8 15 15" xfId="31709"/>
    <cellStyle name="Normal 3 8 15 15 2" xfId="31710"/>
    <cellStyle name="Normal 3 8 15 16" xfId="31711"/>
    <cellStyle name="Normal 3 8 15 2" xfId="31712"/>
    <cellStyle name="Normal 3 8 15 2 10" xfId="31713"/>
    <cellStyle name="Normal 3 8 15 2 10 2" xfId="31714"/>
    <cellStyle name="Normal 3 8 15 2 11" xfId="31715"/>
    <cellStyle name="Normal 3 8 15 2 11 2" xfId="31716"/>
    <cellStyle name="Normal 3 8 15 2 12" xfId="31717"/>
    <cellStyle name="Normal 3 8 15 2 12 2" xfId="31718"/>
    <cellStyle name="Normal 3 8 15 2 13" xfId="31719"/>
    <cellStyle name="Normal 3 8 15 2 13 2" xfId="31720"/>
    <cellStyle name="Normal 3 8 15 2 14" xfId="31721"/>
    <cellStyle name="Normal 3 8 15 2 14 2" xfId="31722"/>
    <cellStyle name="Normal 3 8 15 2 15" xfId="31723"/>
    <cellStyle name="Normal 3 8 15 2 2" xfId="31724"/>
    <cellStyle name="Normal 3 8 15 2 2 2" xfId="31725"/>
    <cellStyle name="Normal 3 8 15 2 3" xfId="31726"/>
    <cellStyle name="Normal 3 8 15 2 3 2" xfId="31727"/>
    <cellStyle name="Normal 3 8 15 2 4" xfId="31728"/>
    <cellStyle name="Normal 3 8 15 2 4 2" xfId="31729"/>
    <cellStyle name="Normal 3 8 15 2 5" xfId="31730"/>
    <cellStyle name="Normal 3 8 15 2 5 2" xfId="31731"/>
    <cellStyle name="Normal 3 8 15 2 6" xfId="31732"/>
    <cellStyle name="Normal 3 8 15 2 6 2" xfId="31733"/>
    <cellStyle name="Normal 3 8 15 2 7" xfId="31734"/>
    <cellStyle name="Normal 3 8 15 2 7 2" xfId="31735"/>
    <cellStyle name="Normal 3 8 15 2 8" xfId="31736"/>
    <cellStyle name="Normal 3 8 15 2 8 2" xfId="31737"/>
    <cellStyle name="Normal 3 8 15 2 9" xfId="31738"/>
    <cellStyle name="Normal 3 8 15 2 9 2" xfId="31739"/>
    <cellStyle name="Normal 3 8 15 3" xfId="31740"/>
    <cellStyle name="Normal 3 8 15 3 2" xfId="31741"/>
    <cellStyle name="Normal 3 8 15 4" xfId="31742"/>
    <cellStyle name="Normal 3 8 15 4 2" xfId="31743"/>
    <cellStyle name="Normal 3 8 15 5" xfId="31744"/>
    <cellStyle name="Normal 3 8 15 5 2" xfId="31745"/>
    <cellStyle name="Normal 3 8 15 6" xfId="31746"/>
    <cellStyle name="Normal 3 8 15 6 2" xfId="31747"/>
    <cellStyle name="Normal 3 8 15 7" xfId="31748"/>
    <cellStyle name="Normal 3 8 15 7 2" xfId="31749"/>
    <cellStyle name="Normal 3 8 15 8" xfId="31750"/>
    <cellStyle name="Normal 3 8 15 8 2" xfId="31751"/>
    <cellStyle name="Normal 3 8 15 9" xfId="31752"/>
    <cellStyle name="Normal 3 8 15 9 2" xfId="31753"/>
    <cellStyle name="Normal 3 8 16" xfId="31754"/>
    <cellStyle name="Normal 3 8 16 10" xfId="31755"/>
    <cellStyle name="Normal 3 8 16 10 2" xfId="31756"/>
    <cellStyle name="Normal 3 8 16 11" xfId="31757"/>
    <cellStyle name="Normal 3 8 16 11 2" xfId="31758"/>
    <cellStyle name="Normal 3 8 16 12" xfId="31759"/>
    <cellStyle name="Normal 3 8 16 12 2" xfId="31760"/>
    <cellStyle name="Normal 3 8 16 13" xfId="31761"/>
    <cellStyle name="Normal 3 8 16 13 2" xfId="31762"/>
    <cellStyle name="Normal 3 8 16 14" xfId="31763"/>
    <cellStyle name="Normal 3 8 16 14 2" xfId="31764"/>
    <cellStyle name="Normal 3 8 16 15" xfId="31765"/>
    <cellStyle name="Normal 3 8 16 15 2" xfId="31766"/>
    <cellStyle name="Normal 3 8 16 16" xfId="31767"/>
    <cellStyle name="Normal 3 8 16 2" xfId="31768"/>
    <cellStyle name="Normal 3 8 16 2 10" xfId="31769"/>
    <cellStyle name="Normal 3 8 16 2 10 2" xfId="31770"/>
    <cellStyle name="Normal 3 8 16 2 11" xfId="31771"/>
    <cellStyle name="Normal 3 8 16 2 11 2" xfId="31772"/>
    <cellStyle name="Normal 3 8 16 2 12" xfId="31773"/>
    <cellStyle name="Normal 3 8 16 2 12 2" xfId="31774"/>
    <cellStyle name="Normal 3 8 16 2 13" xfId="31775"/>
    <cellStyle name="Normal 3 8 16 2 13 2" xfId="31776"/>
    <cellStyle name="Normal 3 8 16 2 14" xfId="31777"/>
    <cellStyle name="Normal 3 8 16 2 14 2" xfId="31778"/>
    <cellStyle name="Normal 3 8 16 2 15" xfId="31779"/>
    <cellStyle name="Normal 3 8 16 2 2" xfId="31780"/>
    <cellStyle name="Normal 3 8 16 2 2 2" xfId="31781"/>
    <cellStyle name="Normal 3 8 16 2 3" xfId="31782"/>
    <cellStyle name="Normal 3 8 16 2 3 2" xfId="31783"/>
    <cellStyle name="Normal 3 8 16 2 4" xfId="31784"/>
    <cellStyle name="Normal 3 8 16 2 4 2" xfId="31785"/>
    <cellStyle name="Normal 3 8 16 2 5" xfId="31786"/>
    <cellStyle name="Normal 3 8 16 2 5 2" xfId="31787"/>
    <cellStyle name="Normal 3 8 16 2 6" xfId="31788"/>
    <cellStyle name="Normal 3 8 16 2 6 2" xfId="31789"/>
    <cellStyle name="Normal 3 8 16 2 7" xfId="31790"/>
    <cellStyle name="Normal 3 8 16 2 7 2" xfId="31791"/>
    <cellStyle name="Normal 3 8 16 2 8" xfId="31792"/>
    <cellStyle name="Normal 3 8 16 2 8 2" xfId="31793"/>
    <cellStyle name="Normal 3 8 16 2 9" xfId="31794"/>
    <cellStyle name="Normal 3 8 16 2 9 2" xfId="31795"/>
    <cellStyle name="Normal 3 8 16 3" xfId="31796"/>
    <cellStyle name="Normal 3 8 16 3 2" xfId="31797"/>
    <cellStyle name="Normal 3 8 16 4" xfId="31798"/>
    <cellStyle name="Normal 3 8 16 4 2" xfId="31799"/>
    <cellStyle name="Normal 3 8 16 5" xfId="31800"/>
    <cellStyle name="Normal 3 8 16 5 2" xfId="31801"/>
    <cellStyle name="Normal 3 8 16 6" xfId="31802"/>
    <cellStyle name="Normal 3 8 16 6 2" xfId="31803"/>
    <cellStyle name="Normal 3 8 16 7" xfId="31804"/>
    <cellStyle name="Normal 3 8 16 7 2" xfId="31805"/>
    <cellStyle name="Normal 3 8 16 8" xfId="31806"/>
    <cellStyle name="Normal 3 8 16 8 2" xfId="31807"/>
    <cellStyle name="Normal 3 8 16 9" xfId="31808"/>
    <cellStyle name="Normal 3 8 16 9 2" xfId="31809"/>
    <cellStyle name="Normal 3 8 17" xfId="31810"/>
    <cellStyle name="Normal 3 8 17 10" xfId="31811"/>
    <cellStyle name="Normal 3 8 17 10 2" xfId="31812"/>
    <cellStyle name="Normal 3 8 17 11" xfId="31813"/>
    <cellStyle name="Normal 3 8 17 11 2" xfId="31814"/>
    <cellStyle name="Normal 3 8 17 12" xfId="31815"/>
    <cellStyle name="Normal 3 8 17 12 2" xfId="31816"/>
    <cellStyle name="Normal 3 8 17 13" xfId="31817"/>
    <cellStyle name="Normal 3 8 17 13 2" xfId="31818"/>
    <cellStyle name="Normal 3 8 17 14" xfId="31819"/>
    <cellStyle name="Normal 3 8 17 14 2" xfId="31820"/>
    <cellStyle name="Normal 3 8 17 15" xfId="31821"/>
    <cellStyle name="Normal 3 8 17 2" xfId="31822"/>
    <cellStyle name="Normal 3 8 17 2 2" xfId="31823"/>
    <cellStyle name="Normal 3 8 17 3" xfId="31824"/>
    <cellStyle name="Normal 3 8 17 3 2" xfId="31825"/>
    <cellStyle name="Normal 3 8 17 4" xfId="31826"/>
    <cellStyle name="Normal 3 8 17 4 2" xfId="31827"/>
    <cellStyle name="Normal 3 8 17 5" xfId="31828"/>
    <cellStyle name="Normal 3 8 17 5 2" xfId="31829"/>
    <cellStyle name="Normal 3 8 17 6" xfId="31830"/>
    <cellStyle name="Normal 3 8 17 6 2" xfId="31831"/>
    <cellStyle name="Normal 3 8 17 7" xfId="31832"/>
    <cellStyle name="Normal 3 8 17 7 2" xfId="31833"/>
    <cellStyle name="Normal 3 8 17 8" xfId="31834"/>
    <cellStyle name="Normal 3 8 17 8 2" xfId="31835"/>
    <cellStyle name="Normal 3 8 17 9" xfId="31836"/>
    <cellStyle name="Normal 3 8 17 9 2" xfId="31837"/>
    <cellStyle name="Normal 3 8 18" xfId="31838"/>
    <cellStyle name="Normal 3 8 18 10" xfId="31839"/>
    <cellStyle name="Normal 3 8 18 10 2" xfId="31840"/>
    <cellStyle name="Normal 3 8 18 11" xfId="31841"/>
    <cellStyle name="Normal 3 8 18 11 2" xfId="31842"/>
    <cellStyle name="Normal 3 8 18 12" xfId="31843"/>
    <cellStyle name="Normal 3 8 18 12 2" xfId="31844"/>
    <cellStyle name="Normal 3 8 18 13" xfId="31845"/>
    <cellStyle name="Normal 3 8 18 13 2" xfId="31846"/>
    <cellStyle name="Normal 3 8 18 14" xfId="31847"/>
    <cellStyle name="Normal 3 8 18 14 2" xfId="31848"/>
    <cellStyle name="Normal 3 8 18 15" xfId="31849"/>
    <cellStyle name="Normal 3 8 18 2" xfId="31850"/>
    <cellStyle name="Normal 3 8 18 2 2" xfId="31851"/>
    <cellStyle name="Normal 3 8 18 3" xfId="31852"/>
    <cellStyle name="Normal 3 8 18 3 2" xfId="31853"/>
    <cellStyle name="Normal 3 8 18 4" xfId="31854"/>
    <cellStyle name="Normal 3 8 18 4 2" xfId="31855"/>
    <cellStyle name="Normal 3 8 18 5" xfId="31856"/>
    <cellStyle name="Normal 3 8 18 5 2" xfId="31857"/>
    <cellStyle name="Normal 3 8 18 6" xfId="31858"/>
    <cellStyle name="Normal 3 8 18 6 2" xfId="31859"/>
    <cellStyle name="Normal 3 8 18 7" xfId="31860"/>
    <cellStyle name="Normal 3 8 18 7 2" xfId="31861"/>
    <cellStyle name="Normal 3 8 18 8" xfId="31862"/>
    <cellStyle name="Normal 3 8 18 8 2" xfId="31863"/>
    <cellStyle name="Normal 3 8 18 9" xfId="31864"/>
    <cellStyle name="Normal 3 8 18 9 2" xfId="31865"/>
    <cellStyle name="Normal 3 8 19" xfId="31866"/>
    <cellStyle name="Normal 3 8 19 10" xfId="31867"/>
    <cellStyle name="Normal 3 8 19 10 2" xfId="31868"/>
    <cellStyle name="Normal 3 8 19 11" xfId="31869"/>
    <cellStyle name="Normal 3 8 19 11 2" xfId="31870"/>
    <cellStyle name="Normal 3 8 19 12" xfId="31871"/>
    <cellStyle name="Normal 3 8 19 12 2" xfId="31872"/>
    <cellStyle name="Normal 3 8 19 13" xfId="31873"/>
    <cellStyle name="Normal 3 8 19 13 2" xfId="31874"/>
    <cellStyle name="Normal 3 8 19 14" xfId="31875"/>
    <cellStyle name="Normal 3 8 19 14 2" xfId="31876"/>
    <cellStyle name="Normal 3 8 19 15" xfId="31877"/>
    <cellStyle name="Normal 3 8 19 2" xfId="31878"/>
    <cellStyle name="Normal 3 8 19 2 2" xfId="31879"/>
    <cellStyle name="Normal 3 8 19 3" xfId="31880"/>
    <cellStyle name="Normal 3 8 19 3 2" xfId="31881"/>
    <cellStyle name="Normal 3 8 19 4" xfId="31882"/>
    <cellStyle name="Normal 3 8 19 4 2" xfId="31883"/>
    <cellStyle name="Normal 3 8 19 5" xfId="31884"/>
    <cellStyle name="Normal 3 8 19 5 2" xfId="31885"/>
    <cellStyle name="Normal 3 8 19 6" xfId="31886"/>
    <cellStyle name="Normal 3 8 19 6 2" xfId="31887"/>
    <cellStyle name="Normal 3 8 19 7" xfId="31888"/>
    <cellStyle name="Normal 3 8 19 7 2" xfId="31889"/>
    <cellStyle name="Normal 3 8 19 8" xfId="31890"/>
    <cellStyle name="Normal 3 8 19 8 2" xfId="31891"/>
    <cellStyle name="Normal 3 8 19 9" xfId="31892"/>
    <cellStyle name="Normal 3 8 19 9 2" xfId="31893"/>
    <cellStyle name="Normal 3 8 2" xfId="31894"/>
    <cellStyle name="Normal 3 8 20" xfId="31895"/>
    <cellStyle name="Normal 3 8 20 10" xfId="31896"/>
    <cellStyle name="Normal 3 8 20 10 2" xfId="31897"/>
    <cellStyle name="Normal 3 8 20 11" xfId="31898"/>
    <cellStyle name="Normal 3 8 20 11 2" xfId="31899"/>
    <cellStyle name="Normal 3 8 20 12" xfId="31900"/>
    <cellStyle name="Normal 3 8 20 12 2" xfId="31901"/>
    <cellStyle name="Normal 3 8 20 13" xfId="31902"/>
    <cellStyle name="Normal 3 8 20 13 2" xfId="31903"/>
    <cellStyle name="Normal 3 8 20 14" xfId="31904"/>
    <cellStyle name="Normal 3 8 20 14 2" xfId="31905"/>
    <cellStyle name="Normal 3 8 20 15" xfId="31906"/>
    <cellStyle name="Normal 3 8 20 2" xfId="31907"/>
    <cellStyle name="Normal 3 8 20 2 2" xfId="31908"/>
    <cellStyle name="Normal 3 8 20 3" xfId="31909"/>
    <cellStyle name="Normal 3 8 20 3 2" xfId="31910"/>
    <cellStyle name="Normal 3 8 20 4" xfId="31911"/>
    <cellStyle name="Normal 3 8 20 4 2" xfId="31912"/>
    <cellStyle name="Normal 3 8 20 5" xfId="31913"/>
    <cellStyle name="Normal 3 8 20 5 2" xfId="31914"/>
    <cellStyle name="Normal 3 8 20 6" xfId="31915"/>
    <cellStyle name="Normal 3 8 20 6 2" xfId="31916"/>
    <cellStyle name="Normal 3 8 20 7" xfId="31917"/>
    <cellStyle name="Normal 3 8 20 7 2" xfId="31918"/>
    <cellStyle name="Normal 3 8 20 8" xfId="31919"/>
    <cellStyle name="Normal 3 8 20 8 2" xfId="31920"/>
    <cellStyle name="Normal 3 8 20 9" xfId="31921"/>
    <cellStyle name="Normal 3 8 20 9 2" xfId="31922"/>
    <cellStyle name="Normal 3 8 21" xfId="31923"/>
    <cellStyle name="Normal 3 8 21 10" xfId="31924"/>
    <cellStyle name="Normal 3 8 21 10 2" xfId="31925"/>
    <cellStyle name="Normal 3 8 21 11" xfId="31926"/>
    <cellStyle name="Normal 3 8 21 11 2" xfId="31927"/>
    <cellStyle name="Normal 3 8 21 12" xfId="31928"/>
    <cellStyle name="Normal 3 8 21 12 2" xfId="31929"/>
    <cellStyle name="Normal 3 8 21 13" xfId="31930"/>
    <cellStyle name="Normal 3 8 21 13 2" xfId="31931"/>
    <cellStyle name="Normal 3 8 21 14" xfId="31932"/>
    <cellStyle name="Normal 3 8 21 14 2" xfId="31933"/>
    <cellStyle name="Normal 3 8 21 15" xfId="31934"/>
    <cellStyle name="Normal 3 8 21 2" xfId="31935"/>
    <cellStyle name="Normal 3 8 21 2 2" xfId="31936"/>
    <cellStyle name="Normal 3 8 21 3" xfId="31937"/>
    <cellStyle name="Normal 3 8 21 3 2" xfId="31938"/>
    <cellStyle name="Normal 3 8 21 4" xfId="31939"/>
    <cellStyle name="Normal 3 8 21 4 2" xfId="31940"/>
    <cellStyle name="Normal 3 8 21 5" xfId="31941"/>
    <cellStyle name="Normal 3 8 21 5 2" xfId="31942"/>
    <cellStyle name="Normal 3 8 21 6" xfId="31943"/>
    <cellStyle name="Normal 3 8 21 6 2" xfId="31944"/>
    <cellStyle name="Normal 3 8 21 7" xfId="31945"/>
    <cellStyle name="Normal 3 8 21 7 2" xfId="31946"/>
    <cellStyle name="Normal 3 8 21 8" xfId="31947"/>
    <cellStyle name="Normal 3 8 21 8 2" xfId="31948"/>
    <cellStyle name="Normal 3 8 21 9" xfId="31949"/>
    <cellStyle name="Normal 3 8 21 9 2" xfId="31950"/>
    <cellStyle name="Normal 3 8 22" xfId="31951"/>
    <cellStyle name="Normal 3 8 22 10" xfId="31952"/>
    <cellStyle name="Normal 3 8 22 10 2" xfId="31953"/>
    <cellStyle name="Normal 3 8 22 11" xfId="31954"/>
    <cellStyle name="Normal 3 8 22 11 2" xfId="31955"/>
    <cellStyle name="Normal 3 8 22 12" xfId="31956"/>
    <cellStyle name="Normal 3 8 22 12 2" xfId="31957"/>
    <cellStyle name="Normal 3 8 22 13" xfId="31958"/>
    <cellStyle name="Normal 3 8 22 13 2" xfId="31959"/>
    <cellStyle name="Normal 3 8 22 14" xfId="31960"/>
    <cellStyle name="Normal 3 8 22 14 2" xfId="31961"/>
    <cellStyle name="Normal 3 8 22 15" xfId="31962"/>
    <cellStyle name="Normal 3 8 22 2" xfId="31963"/>
    <cellStyle name="Normal 3 8 22 2 2" xfId="31964"/>
    <cellStyle name="Normal 3 8 22 3" xfId="31965"/>
    <cellStyle name="Normal 3 8 22 3 2" xfId="31966"/>
    <cellStyle name="Normal 3 8 22 4" xfId="31967"/>
    <cellStyle name="Normal 3 8 22 4 2" xfId="31968"/>
    <cellStyle name="Normal 3 8 22 5" xfId="31969"/>
    <cellStyle name="Normal 3 8 22 5 2" xfId="31970"/>
    <cellStyle name="Normal 3 8 22 6" xfId="31971"/>
    <cellStyle name="Normal 3 8 22 6 2" xfId="31972"/>
    <cellStyle name="Normal 3 8 22 7" xfId="31973"/>
    <cellStyle name="Normal 3 8 22 7 2" xfId="31974"/>
    <cellStyle name="Normal 3 8 22 8" xfId="31975"/>
    <cellStyle name="Normal 3 8 22 8 2" xfId="31976"/>
    <cellStyle name="Normal 3 8 22 9" xfId="31977"/>
    <cellStyle name="Normal 3 8 22 9 2" xfId="31978"/>
    <cellStyle name="Normal 3 8 23" xfId="31979"/>
    <cellStyle name="Normal 3 8 24" xfId="31980"/>
    <cellStyle name="Normal 3 8 25" xfId="31981"/>
    <cellStyle name="Normal 3 8 25 10" xfId="31982"/>
    <cellStyle name="Normal 3 8 25 10 2" xfId="31983"/>
    <cellStyle name="Normal 3 8 25 11" xfId="31984"/>
    <cellStyle name="Normal 3 8 25 11 2" xfId="31985"/>
    <cellStyle name="Normal 3 8 25 12" xfId="31986"/>
    <cellStyle name="Normal 3 8 25 12 2" xfId="31987"/>
    <cellStyle name="Normal 3 8 25 13" xfId="31988"/>
    <cellStyle name="Normal 3 8 25 13 2" xfId="31989"/>
    <cellStyle name="Normal 3 8 25 14" xfId="31990"/>
    <cellStyle name="Normal 3 8 25 14 2" xfId="31991"/>
    <cellStyle name="Normal 3 8 25 15" xfId="31992"/>
    <cellStyle name="Normal 3 8 25 2" xfId="31993"/>
    <cellStyle name="Normal 3 8 25 2 2" xfId="31994"/>
    <cellStyle name="Normal 3 8 25 3" xfId="31995"/>
    <cellStyle name="Normal 3 8 25 3 2" xfId="31996"/>
    <cellStyle name="Normal 3 8 25 4" xfId="31997"/>
    <cellStyle name="Normal 3 8 25 4 2" xfId="31998"/>
    <cellStyle name="Normal 3 8 25 5" xfId="31999"/>
    <cellStyle name="Normal 3 8 25 5 2" xfId="32000"/>
    <cellStyle name="Normal 3 8 25 6" xfId="32001"/>
    <cellStyle name="Normal 3 8 25 6 2" xfId="32002"/>
    <cellStyle name="Normal 3 8 25 7" xfId="32003"/>
    <cellStyle name="Normal 3 8 25 7 2" xfId="32004"/>
    <cellStyle name="Normal 3 8 25 8" xfId="32005"/>
    <cellStyle name="Normal 3 8 25 8 2" xfId="32006"/>
    <cellStyle name="Normal 3 8 25 9" xfId="32007"/>
    <cellStyle name="Normal 3 8 25 9 2" xfId="32008"/>
    <cellStyle name="Normal 3 8 26" xfId="32009"/>
    <cellStyle name="Normal 3 8 26 10" xfId="32010"/>
    <cellStyle name="Normal 3 8 26 10 2" xfId="32011"/>
    <cellStyle name="Normal 3 8 26 11" xfId="32012"/>
    <cellStyle name="Normal 3 8 26 11 2" xfId="32013"/>
    <cellStyle name="Normal 3 8 26 12" xfId="32014"/>
    <cellStyle name="Normal 3 8 26 12 2" xfId="32015"/>
    <cellStyle name="Normal 3 8 26 13" xfId="32016"/>
    <cellStyle name="Normal 3 8 26 13 2" xfId="32017"/>
    <cellStyle name="Normal 3 8 26 14" xfId="32018"/>
    <cellStyle name="Normal 3 8 26 14 2" xfId="32019"/>
    <cellStyle name="Normal 3 8 26 15" xfId="32020"/>
    <cellStyle name="Normal 3 8 26 2" xfId="32021"/>
    <cellStyle name="Normal 3 8 26 2 2" xfId="32022"/>
    <cellStyle name="Normal 3 8 26 3" xfId="32023"/>
    <cellStyle name="Normal 3 8 26 3 2" xfId="32024"/>
    <cellStyle name="Normal 3 8 26 4" xfId="32025"/>
    <cellStyle name="Normal 3 8 26 4 2" xfId="32026"/>
    <cellStyle name="Normal 3 8 26 5" xfId="32027"/>
    <cellStyle name="Normal 3 8 26 5 2" xfId="32028"/>
    <cellStyle name="Normal 3 8 26 6" xfId="32029"/>
    <cellStyle name="Normal 3 8 26 6 2" xfId="32030"/>
    <cellStyle name="Normal 3 8 26 7" xfId="32031"/>
    <cellStyle name="Normal 3 8 26 7 2" xfId="32032"/>
    <cellStyle name="Normal 3 8 26 8" xfId="32033"/>
    <cellStyle name="Normal 3 8 26 8 2" xfId="32034"/>
    <cellStyle name="Normal 3 8 26 9" xfId="32035"/>
    <cellStyle name="Normal 3 8 26 9 2" xfId="32036"/>
    <cellStyle name="Normal 3 8 3" xfId="32037"/>
    <cellStyle name="Normal 3 8 4" xfId="32038"/>
    <cellStyle name="Normal 3 8 5" xfId="32039"/>
    <cellStyle name="Normal 3 8 6" xfId="32040"/>
    <cellStyle name="Normal 3 8 7" xfId="32041"/>
    <cellStyle name="Normal 3 8 8" xfId="32042"/>
    <cellStyle name="Normal 3 8 9" xfId="32043"/>
    <cellStyle name="Normal 3 9" xfId="32044"/>
    <cellStyle name="Normal 3 9 10" xfId="32045"/>
    <cellStyle name="Normal 3 9 11" xfId="32046"/>
    <cellStyle name="Normal 3 9 11 10" xfId="32047"/>
    <cellStyle name="Normal 3 9 11 10 2" xfId="32048"/>
    <cellStyle name="Normal 3 9 11 11" xfId="32049"/>
    <cellStyle name="Normal 3 9 11 11 2" xfId="32050"/>
    <cellStyle name="Normal 3 9 11 12" xfId="32051"/>
    <cellStyle name="Normal 3 9 11 12 2" xfId="32052"/>
    <cellStyle name="Normal 3 9 11 13" xfId="32053"/>
    <cellStyle name="Normal 3 9 11 13 2" xfId="32054"/>
    <cellStyle name="Normal 3 9 11 14" xfId="32055"/>
    <cellStyle name="Normal 3 9 11 14 2" xfId="32056"/>
    <cellStyle name="Normal 3 9 11 15" xfId="32057"/>
    <cellStyle name="Normal 3 9 11 15 2" xfId="32058"/>
    <cellStyle name="Normal 3 9 11 16" xfId="32059"/>
    <cellStyle name="Normal 3 9 11 16 2" xfId="32060"/>
    <cellStyle name="Normal 3 9 11 17" xfId="32061"/>
    <cellStyle name="Normal 3 9 11 17 2" xfId="32062"/>
    <cellStyle name="Normal 3 9 11 18" xfId="32063"/>
    <cellStyle name="Normal 3 9 11 2" xfId="32064"/>
    <cellStyle name="Normal 3 9 11 3" xfId="32065"/>
    <cellStyle name="Normal 3 9 11 4" xfId="32066"/>
    <cellStyle name="Normal 3 9 11 5" xfId="32067"/>
    <cellStyle name="Normal 3 9 11 5 2" xfId="32068"/>
    <cellStyle name="Normal 3 9 11 6" xfId="32069"/>
    <cellStyle name="Normal 3 9 11 6 2" xfId="32070"/>
    <cellStyle name="Normal 3 9 11 7" xfId="32071"/>
    <cellStyle name="Normal 3 9 11 7 2" xfId="32072"/>
    <cellStyle name="Normal 3 9 11 8" xfId="32073"/>
    <cellStyle name="Normal 3 9 11 8 2" xfId="32074"/>
    <cellStyle name="Normal 3 9 11 9" xfId="32075"/>
    <cellStyle name="Normal 3 9 11 9 2" xfId="32076"/>
    <cellStyle name="Normal 3 9 12" xfId="32077"/>
    <cellStyle name="Normal 3 9 13" xfId="32078"/>
    <cellStyle name="Normal 3 9 14" xfId="32079"/>
    <cellStyle name="Normal 3 9 14 10" xfId="32080"/>
    <cellStyle name="Normal 3 9 14 10 2" xfId="32081"/>
    <cellStyle name="Normal 3 9 14 11" xfId="32082"/>
    <cellStyle name="Normal 3 9 14 11 2" xfId="32083"/>
    <cellStyle name="Normal 3 9 14 12" xfId="32084"/>
    <cellStyle name="Normal 3 9 14 12 2" xfId="32085"/>
    <cellStyle name="Normal 3 9 14 13" xfId="32086"/>
    <cellStyle name="Normal 3 9 14 13 2" xfId="32087"/>
    <cellStyle name="Normal 3 9 14 14" xfId="32088"/>
    <cellStyle name="Normal 3 9 14 14 2" xfId="32089"/>
    <cellStyle name="Normal 3 9 14 15" xfId="32090"/>
    <cellStyle name="Normal 3 9 14 15 2" xfId="32091"/>
    <cellStyle name="Normal 3 9 14 16" xfId="32092"/>
    <cellStyle name="Normal 3 9 14 2" xfId="32093"/>
    <cellStyle name="Normal 3 9 14 2 10" xfId="32094"/>
    <cellStyle name="Normal 3 9 14 2 10 2" xfId="32095"/>
    <cellStyle name="Normal 3 9 14 2 11" xfId="32096"/>
    <cellStyle name="Normal 3 9 14 2 11 2" xfId="32097"/>
    <cellStyle name="Normal 3 9 14 2 12" xfId="32098"/>
    <cellStyle name="Normal 3 9 14 2 12 2" xfId="32099"/>
    <cellStyle name="Normal 3 9 14 2 13" xfId="32100"/>
    <cellStyle name="Normal 3 9 14 2 13 2" xfId="32101"/>
    <cellStyle name="Normal 3 9 14 2 14" xfId="32102"/>
    <cellStyle name="Normal 3 9 14 2 14 2" xfId="32103"/>
    <cellStyle name="Normal 3 9 14 2 15" xfId="32104"/>
    <cellStyle name="Normal 3 9 14 2 2" xfId="32105"/>
    <cellStyle name="Normal 3 9 14 2 2 2" xfId="32106"/>
    <cellStyle name="Normal 3 9 14 2 3" xfId="32107"/>
    <cellStyle name="Normal 3 9 14 2 3 2" xfId="32108"/>
    <cellStyle name="Normal 3 9 14 2 4" xfId="32109"/>
    <cellStyle name="Normal 3 9 14 2 4 2" xfId="32110"/>
    <cellStyle name="Normal 3 9 14 2 5" xfId="32111"/>
    <cellStyle name="Normal 3 9 14 2 5 2" xfId="32112"/>
    <cellStyle name="Normal 3 9 14 2 6" xfId="32113"/>
    <cellStyle name="Normal 3 9 14 2 6 2" xfId="32114"/>
    <cellStyle name="Normal 3 9 14 2 7" xfId="32115"/>
    <cellStyle name="Normal 3 9 14 2 7 2" xfId="32116"/>
    <cellStyle name="Normal 3 9 14 2 8" xfId="32117"/>
    <cellStyle name="Normal 3 9 14 2 8 2" xfId="32118"/>
    <cellStyle name="Normal 3 9 14 2 9" xfId="32119"/>
    <cellStyle name="Normal 3 9 14 2 9 2" xfId="32120"/>
    <cellStyle name="Normal 3 9 14 3" xfId="32121"/>
    <cellStyle name="Normal 3 9 14 3 2" xfId="32122"/>
    <cellStyle name="Normal 3 9 14 4" xfId="32123"/>
    <cellStyle name="Normal 3 9 14 4 2" xfId="32124"/>
    <cellStyle name="Normal 3 9 14 5" xfId="32125"/>
    <cellStyle name="Normal 3 9 14 5 2" xfId="32126"/>
    <cellStyle name="Normal 3 9 14 6" xfId="32127"/>
    <cellStyle name="Normal 3 9 14 6 2" xfId="32128"/>
    <cellStyle name="Normal 3 9 14 7" xfId="32129"/>
    <cellStyle name="Normal 3 9 14 7 2" xfId="32130"/>
    <cellStyle name="Normal 3 9 14 8" xfId="32131"/>
    <cellStyle name="Normal 3 9 14 8 2" xfId="32132"/>
    <cellStyle name="Normal 3 9 14 9" xfId="32133"/>
    <cellStyle name="Normal 3 9 14 9 2" xfId="32134"/>
    <cellStyle name="Normal 3 9 15" xfId="32135"/>
    <cellStyle name="Normal 3 9 15 10" xfId="32136"/>
    <cellStyle name="Normal 3 9 15 10 2" xfId="32137"/>
    <cellStyle name="Normal 3 9 15 11" xfId="32138"/>
    <cellStyle name="Normal 3 9 15 11 2" xfId="32139"/>
    <cellStyle name="Normal 3 9 15 12" xfId="32140"/>
    <cellStyle name="Normal 3 9 15 12 2" xfId="32141"/>
    <cellStyle name="Normal 3 9 15 13" xfId="32142"/>
    <cellStyle name="Normal 3 9 15 13 2" xfId="32143"/>
    <cellStyle name="Normal 3 9 15 14" xfId="32144"/>
    <cellStyle name="Normal 3 9 15 14 2" xfId="32145"/>
    <cellStyle name="Normal 3 9 15 15" xfId="32146"/>
    <cellStyle name="Normal 3 9 15 15 2" xfId="32147"/>
    <cellStyle name="Normal 3 9 15 16" xfId="32148"/>
    <cellStyle name="Normal 3 9 15 2" xfId="32149"/>
    <cellStyle name="Normal 3 9 15 2 10" xfId="32150"/>
    <cellStyle name="Normal 3 9 15 2 10 2" xfId="32151"/>
    <cellStyle name="Normal 3 9 15 2 11" xfId="32152"/>
    <cellStyle name="Normal 3 9 15 2 11 2" xfId="32153"/>
    <cellStyle name="Normal 3 9 15 2 12" xfId="32154"/>
    <cellStyle name="Normal 3 9 15 2 12 2" xfId="32155"/>
    <cellStyle name="Normal 3 9 15 2 13" xfId="32156"/>
    <cellStyle name="Normal 3 9 15 2 13 2" xfId="32157"/>
    <cellStyle name="Normal 3 9 15 2 14" xfId="32158"/>
    <cellStyle name="Normal 3 9 15 2 14 2" xfId="32159"/>
    <cellStyle name="Normal 3 9 15 2 15" xfId="32160"/>
    <cellStyle name="Normal 3 9 15 2 2" xfId="32161"/>
    <cellStyle name="Normal 3 9 15 2 2 2" xfId="32162"/>
    <cellStyle name="Normal 3 9 15 2 3" xfId="32163"/>
    <cellStyle name="Normal 3 9 15 2 3 2" xfId="32164"/>
    <cellStyle name="Normal 3 9 15 2 4" xfId="32165"/>
    <cellStyle name="Normal 3 9 15 2 4 2" xfId="32166"/>
    <cellStyle name="Normal 3 9 15 2 5" xfId="32167"/>
    <cellStyle name="Normal 3 9 15 2 5 2" xfId="32168"/>
    <cellStyle name="Normal 3 9 15 2 6" xfId="32169"/>
    <cellStyle name="Normal 3 9 15 2 6 2" xfId="32170"/>
    <cellStyle name="Normal 3 9 15 2 7" xfId="32171"/>
    <cellStyle name="Normal 3 9 15 2 7 2" xfId="32172"/>
    <cellStyle name="Normal 3 9 15 2 8" xfId="32173"/>
    <cellStyle name="Normal 3 9 15 2 8 2" xfId="32174"/>
    <cellStyle name="Normal 3 9 15 2 9" xfId="32175"/>
    <cellStyle name="Normal 3 9 15 2 9 2" xfId="32176"/>
    <cellStyle name="Normal 3 9 15 3" xfId="32177"/>
    <cellStyle name="Normal 3 9 15 3 2" xfId="32178"/>
    <cellStyle name="Normal 3 9 15 4" xfId="32179"/>
    <cellStyle name="Normal 3 9 15 4 2" xfId="32180"/>
    <cellStyle name="Normal 3 9 15 5" xfId="32181"/>
    <cellStyle name="Normal 3 9 15 5 2" xfId="32182"/>
    <cellStyle name="Normal 3 9 15 6" xfId="32183"/>
    <cellStyle name="Normal 3 9 15 6 2" xfId="32184"/>
    <cellStyle name="Normal 3 9 15 7" xfId="32185"/>
    <cellStyle name="Normal 3 9 15 7 2" xfId="32186"/>
    <cellStyle name="Normal 3 9 15 8" xfId="32187"/>
    <cellStyle name="Normal 3 9 15 8 2" xfId="32188"/>
    <cellStyle name="Normal 3 9 15 9" xfId="32189"/>
    <cellStyle name="Normal 3 9 15 9 2" xfId="32190"/>
    <cellStyle name="Normal 3 9 16" xfId="32191"/>
    <cellStyle name="Normal 3 9 16 10" xfId="32192"/>
    <cellStyle name="Normal 3 9 16 10 2" xfId="32193"/>
    <cellStyle name="Normal 3 9 16 11" xfId="32194"/>
    <cellStyle name="Normal 3 9 16 11 2" xfId="32195"/>
    <cellStyle name="Normal 3 9 16 12" xfId="32196"/>
    <cellStyle name="Normal 3 9 16 12 2" xfId="32197"/>
    <cellStyle name="Normal 3 9 16 13" xfId="32198"/>
    <cellStyle name="Normal 3 9 16 13 2" xfId="32199"/>
    <cellStyle name="Normal 3 9 16 14" xfId="32200"/>
    <cellStyle name="Normal 3 9 16 14 2" xfId="32201"/>
    <cellStyle name="Normal 3 9 16 15" xfId="32202"/>
    <cellStyle name="Normal 3 9 16 15 2" xfId="32203"/>
    <cellStyle name="Normal 3 9 16 16" xfId="32204"/>
    <cellStyle name="Normal 3 9 16 2" xfId="32205"/>
    <cellStyle name="Normal 3 9 16 2 10" xfId="32206"/>
    <cellStyle name="Normal 3 9 16 2 10 2" xfId="32207"/>
    <cellStyle name="Normal 3 9 16 2 11" xfId="32208"/>
    <cellStyle name="Normal 3 9 16 2 11 2" xfId="32209"/>
    <cellStyle name="Normal 3 9 16 2 12" xfId="32210"/>
    <cellStyle name="Normal 3 9 16 2 12 2" xfId="32211"/>
    <cellStyle name="Normal 3 9 16 2 13" xfId="32212"/>
    <cellStyle name="Normal 3 9 16 2 13 2" xfId="32213"/>
    <cellStyle name="Normal 3 9 16 2 14" xfId="32214"/>
    <cellStyle name="Normal 3 9 16 2 14 2" xfId="32215"/>
    <cellStyle name="Normal 3 9 16 2 15" xfId="32216"/>
    <cellStyle name="Normal 3 9 16 2 2" xfId="32217"/>
    <cellStyle name="Normal 3 9 16 2 2 2" xfId="32218"/>
    <cellStyle name="Normal 3 9 16 2 3" xfId="32219"/>
    <cellStyle name="Normal 3 9 16 2 3 2" xfId="32220"/>
    <cellStyle name="Normal 3 9 16 2 4" xfId="32221"/>
    <cellStyle name="Normal 3 9 16 2 4 2" xfId="32222"/>
    <cellStyle name="Normal 3 9 16 2 5" xfId="32223"/>
    <cellStyle name="Normal 3 9 16 2 5 2" xfId="32224"/>
    <cellStyle name="Normal 3 9 16 2 6" xfId="32225"/>
    <cellStyle name="Normal 3 9 16 2 6 2" xfId="32226"/>
    <cellStyle name="Normal 3 9 16 2 7" xfId="32227"/>
    <cellStyle name="Normal 3 9 16 2 7 2" xfId="32228"/>
    <cellStyle name="Normal 3 9 16 2 8" xfId="32229"/>
    <cellStyle name="Normal 3 9 16 2 8 2" xfId="32230"/>
    <cellStyle name="Normal 3 9 16 2 9" xfId="32231"/>
    <cellStyle name="Normal 3 9 16 2 9 2" xfId="32232"/>
    <cellStyle name="Normal 3 9 16 3" xfId="32233"/>
    <cellStyle name="Normal 3 9 16 3 2" xfId="32234"/>
    <cellStyle name="Normal 3 9 16 4" xfId="32235"/>
    <cellStyle name="Normal 3 9 16 4 2" xfId="32236"/>
    <cellStyle name="Normal 3 9 16 5" xfId="32237"/>
    <cellStyle name="Normal 3 9 16 5 2" xfId="32238"/>
    <cellStyle name="Normal 3 9 16 6" xfId="32239"/>
    <cellStyle name="Normal 3 9 16 6 2" xfId="32240"/>
    <cellStyle name="Normal 3 9 16 7" xfId="32241"/>
    <cellStyle name="Normal 3 9 16 7 2" xfId="32242"/>
    <cellStyle name="Normal 3 9 16 8" xfId="32243"/>
    <cellStyle name="Normal 3 9 16 8 2" xfId="32244"/>
    <cellStyle name="Normal 3 9 16 9" xfId="32245"/>
    <cellStyle name="Normal 3 9 16 9 2" xfId="32246"/>
    <cellStyle name="Normal 3 9 17" xfId="32247"/>
    <cellStyle name="Normal 3 9 17 10" xfId="32248"/>
    <cellStyle name="Normal 3 9 17 10 2" xfId="32249"/>
    <cellStyle name="Normal 3 9 17 11" xfId="32250"/>
    <cellStyle name="Normal 3 9 17 11 2" xfId="32251"/>
    <cellStyle name="Normal 3 9 17 12" xfId="32252"/>
    <cellStyle name="Normal 3 9 17 12 2" xfId="32253"/>
    <cellStyle name="Normal 3 9 17 13" xfId="32254"/>
    <cellStyle name="Normal 3 9 17 13 2" xfId="32255"/>
    <cellStyle name="Normal 3 9 17 14" xfId="32256"/>
    <cellStyle name="Normal 3 9 17 14 2" xfId="32257"/>
    <cellStyle name="Normal 3 9 17 15" xfId="32258"/>
    <cellStyle name="Normal 3 9 17 2" xfId="32259"/>
    <cellStyle name="Normal 3 9 17 2 2" xfId="32260"/>
    <cellStyle name="Normal 3 9 17 3" xfId="32261"/>
    <cellStyle name="Normal 3 9 17 3 2" xfId="32262"/>
    <cellStyle name="Normal 3 9 17 4" xfId="32263"/>
    <cellStyle name="Normal 3 9 17 4 2" xfId="32264"/>
    <cellStyle name="Normal 3 9 17 5" xfId="32265"/>
    <cellStyle name="Normal 3 9 17 5 2" xfId="32266"/>
    <cellStyle name="Normal 3 9 17 6" xfId="32267"/>
    <cellStyle name="Normal 3 9 17 6 2" xfId="32268"/>
    <cellStyle name="Normal 3 9 17 7" xfId="32269"/>
    <cellStyle name="Normal 3 9 17 7 2" xfId="32270"/>
    <cellStyle name="Normal 3 9 17 8" xfId="32271"/>
    <cellStyle name="Normal 3 9 17 8 2" xfId="32272"/>
    <cellStyle name="Normal 3 9 17 9" xfId="32273"/>
    <cellStyle name="Normal 3 9 17 9 2" xfId="32274"/>
    <cellStyle name="Normal 3 9 18" xfId="32275"/>
    <cellStyle name="Normal 3 9 18 10" xfId="32276"/>
    <cellStyle name="Normal 3 9 18 10 2" xfId="32277"/>
    <cellStyle name="Normal 3 9 18 11" xfId="32278"/>
    <cellStyle name="Normal 3 9 18 11 2" xfId="32279"/>
    <cellStyle name="Normal 3 9 18 12" xfId="32280"/>
    <cellStyle name="Normal 3 9 18 12 2" xfId="32281"/>
    <cellStyle name="Normal 3 9 18 13" xfId="32282"/>
    <cellStyle name="Normal 3 9 18 13 2" xfId="32283"/>
    <cellStyle name="Normal 3 9 18 14" xfId="32284"/>
    <cellStyle name="Normal 3 9 18 14 2" xfId="32285"/>
    <cellStyle name="Normal 3 9 18 15" xfId="32286"/>
    <cellStyle name="Normal 3 9 18 2" xfId="32287"/>
    <cellStyle name="Normal 3 9 18 2 2" xfId="32288"/>
    <cellStyle name="Normal 3 9 18 3" xfId="32289"/>
    <cellStyle name="Normal 3 9 18 3 2" xfId="32290"/>
    <cellStyle name="Normal 3 9 18 4" xfId="32291"/>
    <cellStyle name="Normal 3 9 18 4 2" xfId="32292"/>
    <cellStyle name="Normal 3 9 18 5" xfId="32293"/>
    <cellStyle name="Normal 3 9 18 5 2" xfId="32294"/>
    <cellStyle name="Normal 3 9 18 6" xfId="32295"/>
    <cellStyle name="Normal 3 9 18 6 2" xfId="32296"/>
    <cellStyle name="Normal 3 9 18 7" xfId="32297"/>
    <cellStyle name="Normal 3 9 18 7 2" xfId="32298"/>
    <cellStyle name="Normal 3 9 18 8" xfId="32299"/>
    <cellStyle name="Normal 3 9 18 8 2" xfId="32300"/>
    <cellStyle name="Normal 3 9 18 9" xfId="32301"/>
    <cellStyle name="Normal 3 9 18 9 2" xfId="32302"/>
    <cellStyle name="Normal 3 9 19" xfId="32303"/>
    <cellStyle name="Normal 3 9 19 10" xfId="32304"/>
    <cellStyle name="Normal 3 9 19 10 2" xfId="32305"/>
    <cellStyle name="Normal 3 9 19 11" xfId="32306"/>
    <cellStyle name="Normal 3 9 19 11 2" xfId="32307"/>
    <cellStyle name="Normal 3 9 19 12" xfId="32308"/>
    <cellStyle name="Normal 3 9 19 12 2" xfId="32309"/>
    <cellStyle name="Normal 3 9 19 13" xfId="32310"/>
    <cellStyle name="Normal 3 9 19 13 2" xfId="32311"/>
    <cellStyle name="Normal 3 9 19 14" xfId="32312"/>
    <cellStyle name="Normal 3 9 19 14 2" xfId="32313"/>
    <cellStyle name="Normal 3 9 19 15" xfId="32314"/>
    <cellStyle name="Normal 3 9 19 2" xfId="32315"/>
    <cellStyle name="Normal 3 9 19 2 2" xfId="32316"/>
    <cellStyle name="Normal 3 9 19 3" xfId="32317"/>
    <cellStyle name="Normal 3 9 19 3 2" xfId="32318"/>
    <cellStyle name="Normal 3 9 19 4" xfId="32319"/>
    <cellStyle name="Normal 3 9 19 4 2" xfId="32320"/>
    <cellStyle name="Normal 3 9 19 5" xfId="32321"/>
    <cellStyle name="Normal 3 9 19 5 2" xfId="32322"/>
    <cellStyle name="Normal 3 9 19 6" xfId="32323"/>
    <cellStyle name="Normal 3 9 19 6 2" xfId="32324"/>
    <cellStyle name="Normal 3 9 19 7" xfId="32325"/>
    <cellStyle name="Normal 3 9 19 7 2" xfId="32326"/>
    <cellStyle name="Normal 3 9 19 8" xfId="32327"/>
    <cellStyle name="Normal 3 9 19 8 2" xfId="32328"/>
    <cellStyle name="Normal 3 9 19 9" xfId="32329"/>
    <cellStyle name="Normal 3 9 19 9 2" xfId="32330"/>
    <cellStyle name="Normal 3 9 2" xfId="32331"/>
    <cellStyle name="Normal 3 9 20" xfId="32332"/>
    <cellStyle name="Normal 3 9 20 10" xfId="32333"/>
    <cellStyle name="Normal 3 9 20 10 2" xfId="32334"/>
    <cellStyle name="Normal 3 9 20 11" xfId="32335"/>
    <cellStyle name="Normal 3 9 20 11 2" xfId="32336"/>
    <cellStyle name="Normal 3 9 20 12" xfId="32337"/>
    <cellStyle name="Normal 3 9 20 12 2" xfId="32338"/>
    <cellStyle name="Normal 3 9 20 13" xfId="32339"/>
    <cellStyle name="Normal 3 9 20 13 2" xfId="32340"/>
    <cellStyle name="Normal 3 9 20 14" xfId="32341"/>
    <cellStyle name="Normal 3 9 20 14 2" xfId="32342"/>
    <cellStyle name="Normal 3 9 20 15" xfId="32343"/>
    <cellStyle name="Normal 3 9 20 2" xfId="32344"/>
    <cellStyle name="Normal 3 9 20 2 2" xfId="32345"/>
    <cellStyle name="Normal 3 9 20 3" xfId="32346"/>
    <cellStyle name="Normal 3 9 20 3 2" xfId="32347"/>
    <cellStyle name="Normal 3 9 20 4" xfId="32348"/>
    <cellStyle name="Normal 3 9 20 4 2" xfId="32349"/>
    <cellStyle name="Normal 3 9 20 5" xfId="32350"/>
    <cellStyle name="Normal 3 9 20 5 2" xfId="32351"/>
    <cellStyle name="Normal 3 9 20 6" xfId="32352"/>
    <cellStyle name="Normal 3 9 20 6 2" xfId="32353"/>
    <cellStyle name="Normal 3 9 20 7" xfId="32354"/>
    <cellStyle name="Normal 3 9 20 7 2" xfId="32355"/>
    <cellStyle name="Normal 3 9 20 8" xfId="32356"/>
    <cellStyle name="Normal 3 9 20 8 2" xfId="32357"/>
    <cellStyle name="Normal 3 9 20 9" xfId="32358"/>
    <cellStyle name="Normal 3 9 20 9 2" xfId="32359"/>
    <cellStyle name="Normal 3 9 21" xfId="32360"/>
    <cellStyle name="Normal 3 9 21 10" xfId="32361"/>
    <cellStyle name="Normal 3 9 21 10 2" xfId="32362"/>
    <cellStyle name="Normal 3 9 21 11" xfId="32363"/>
    <cellStyle name="Normal 3 9 21 11 2" xfId="32364"/>
    <cellStyle name="Normal 3 9 21 12" xfId="32365"/>
    <cellStyle name="Normal 3 9 21 12 2" xfId="32366"/>
    <cellStyle name="Normal 3 9 21 13" xfId="32367"/>
    <cellStyle name="Normal 3 9 21 13 2" xfId="32368"/>
    <cellStyle name="Normal 3 9 21 14" xfId="32369"/>
    <cellStyle name="Normal 3 9 21 14 2" xfId="32370"/>
    <cellStyle name="Normal 3 9 21 15" xfId="32371"/>
    <cellStyle name="Normal 3 9 21 2" xfId="32372"/>
    <cellStyle name="Normal 3 9 21 2 2" xfId="32373"/>
    <cellStyle name="Normal 3 9 21 3" xfId="32374"/>
    <cellStyle name="Normal 3 9 21 3 2" xfId="32375"/>
    <cellStyle name="Normal 3 9 21 4" xfId="32376"/>
    <cellStyle name="Normal 3 9 21 4 2" xfId="32377"/>
    <cellStyle name="Normal 3 9 21 5" xfId="32378"/>
    <cellStyle name="Normal 3 9 21 5 2" xfId="32379"/>
    <cellStyle name="Normal 3 9 21 6" xfId="32380"/>
    <cellStyle name="Normal 3 9 21 6 2" xfId="32381"/>
    <cellStyle name="Normal 3 9 21 7" xfId="32382"/>
    <cellStyle name="Normal 3 9 21 7 2" xfId="32383"/>
    <cellStyle name="Normal 3 9 21 8" xfId="32384"/>
    <cellStyle name="Normal 3 9 21 8 2" xfId="32385"/>
    <cellStyle name="Normal 3 9 21 9" xfId="32386"/>
    <cellStyle name="Normal 3 9 21 9 2" xfId="32387"/>
    <cellStyle name="Normal 3 9 22" xfId="32388"/>
    <cellStyle name="Normal 3 9 22 10" xfId="32389"/>
    <cellStyle name="Normal 3 9 22 10 2" xfId="32390"/>
    <cellStyle name="Normal 3 9 22 11" xfId="32391"/>
    <cellStyle name="Normal 3 9 22 11 2" xfId="32392"/>
    <cellStyle name="Normal 3 9 22 12" xfId="32393"/>
    <cellStyle name="Normal 3 9 22 12 2" xfId="32394"/>
    <cellStyle name="Normal 3 9 22 13" xfId="32395"/>
    <cellStyle name="Normal 3 9 22 13 2" xfId="32396"/>
    <cellStyle name="Normal 3 9 22 14" xfId="32397"/>
    <cellStyle name="Normal 3 9 22 14 2" xfId="32398"/>
    <cellStyle name="Normal 3 9 22 15" xfId="32399"/>
    <cellStyle name="Normal 3 9 22 2" xfId="32400"/>
    <cellStyle name="Normal 3 9 22 2 2" xfId="32401"/>
    <cellStyle name="Normal 3 9 22 3" xfId="32402"/>
    <cellStyle name="Normal 3 9 22 3 2" xfId="32403"/>
    <cellStyle name="Normal 3 9 22 4" xfId="32404"/>
    <cellStyle name="Normal 3 9 22 4 2" xfId="32405"/>
    <cellStyle name="Normal 3 9 22 5" xfId="32406"/>
    <cellStyle name="Normal 3 9 22 5 2" xfId="32407"/>
    <cellStyle name="Normal 3 9 22 6" xfId="32408"/>
    <cellStyle name="Normal 3 9 22 6 2" xfId="32409"/>
    <cellStyle name="Normal 3 9 22 7" xfId="32410"/>
    <cellStyle name="Normal 3 9 22 7 2" xfId="32411"/>
    <cellStyle name="Normal 3 9 22 8" xfId="32412"/>
    <cellStyle name="Normal 3 9 22 8 2" xfId="32413"/>
    <cellStyle name="Normal 3 9 22 9" xfId="32414"/>
    <cellStyle name="Normal 3 9 22 9 2" xfId="32415"/>
    <cellStyle name="Normal 3 9 23" xfId="32416"/>
    <cellStyle name="Normal 3 9 24" xfId="32417"/>
    <cellStyle name="Normal 3 9 25" xfId="32418"/>
    <cellStyle name="Normal 3 9 25 10" xfId="32419"/>
    <cellStyle name="Normal 3 9 25 10 2" xfId="32420"/>
    <cellStyle name="Normal 3 9 25 11" xfId="32421"/>
    <cellStyle name="Normal 3 9 25 11 2" xfId="32422"/>
    <cellStyle name="Normal 3 9 25 12" xfId="32423"/>
    <cellStyle name="Normal 3 9 25 12 2" xfId="32424"/>
    <cellStyle name="Normal 3 9 25 13" xfId="32425"/>
    <cellStyle name="Normal 3 9 25 13 2" xfId="32426"/>
    <cellStyle name="Normal 3 9 25 14" xfId="32427"/>
    <cellStyle name="Normal 3 9 25 14 2" xfId="32428"/>
    <cellStyle name="Normal 3 9 25 15" xfId="32429"/>
    <cellStyle name="Normal 3 9 25 2" xfId="32430"/>
    <cellStyle name="Normal 3 9 25 2 2" xfId="32431"/>
    <cellStyle name="Normal 3 9 25 3" xfId="32432"/>
    <cellStyle name="Normal 3 9 25 3 2" xfId="32433"/>
    <cellStyle name="Normal 3 9 25 4" xfId="32434"/>
    <cellStyle name="Normal 3 9 25 4 2" xfId="32435"/>
    <cellStyle name="Normal 3 9 25 5" xfId="32436"/>
    <cellStyle name="Normal 3 9 25 5 2" xfId="32437"/>
    <cellStyle name="Normal 3 9 25 6" xfId="32438"/>
    <cellStyle name="Normal 3 9 25 6 2" xfId="32439"/>
    <cellStyle name="Normal 3 9 25 7" xfId="32440"/>
    <cellStyle name="Normal 3 9 25 7 2" xfId="32441"/>
    <cellStyle name="Normal 3 9 25 8" xfId="32442"/>
    <cellStyle name="Normal 3 9 25 8 2" xfId="32443"/>
    <cellStyle name="Normal 3 9 25 9" xfId="32444"/>
    <cellStyle name="Normal 3 9 25 9 2" xfId="32445"/>
    <cellStyle name="Normal 3 9 26" xfId="32446"/>
    <cellStyle name="Normal 3 9 26 10" xfId="32447"/>
    <cellStyle name="Normal 3 9 26 10 2" xfId="32448"/>
    <cellStyle name="Normal 3 9 26 11" xfId="32449"/>
    <cellStyle name="Normal 3 9 26 11 2" xfId="32450"/>
    <cellStyle name="Normal 3 9 26 12" xfId="32451"/>
    <cellStyle name="Normal 3 9 26 12 2" xfId="32452"/>
    <cellStyle name="Normal 3 9 26 13" xfId="32453"/>
    <cellStyle name="Normal 3 9 26 13 2" xfId="32454"/>
    <cellStyle name="Normal 3 9 26 14" xfId="32455"/>
    <cellStyle name="Normal 3 9 26 14 2" xfId="32456"/>
    <cellStyle name="Normal 3 9 26 15" xfId="32457"/>
    <cellStyle name="Normal 3 9 26 2" xfId="32458"/>
    <cellStyle name="Normal 3 9 26 2 2" xfId="32459"/>
    <cellStyle name="Normal 3 9 26 3" xfId="32460"/>
    <cellStyle name="Normal 3 9 26 3 2" xfId="32461"/>
    <cellStyle name="Normal 3 9 26 4" xfId="32462"/>
    <cellStyle name="Normal 3 9 26 4 2" xfId="32463"/>
    <cellStyle name="Normal 3 9 26 5" xfId="32464"/>
    <cellStyle name="Normal 3 9 26 5 2" xfId="32465"/>
    <cellStyle name="Normal 3 9 26 6" xfId="32466"/>
    <cellStyle name="Normal 3 9 26 6 2" xfId="32467"/>
    <cellStyle name="Normal 3 9 26 7" xfId="32468"/>
    <cellStyle name="Normal 3 9 26 7 2" xfId="32469"/>
    <cellStyle name="Normal 3 9 26 8" xfId="32470"/>
    <cellStyle name="Normal 3 9 26 8 2" xfId="32471"/>
    <cellStyle name="Normal 3 9 26 9" xfId="32472"/>
    <cellStyle name="Normal 3 9 26 9 2" xfId="32473"/>
    <cellStyle name="Normal 3 9 3" xfId="32474"/>
    <cellStyle name="Normal 3 9 4" xfId="32475"/>
    <cellStyle name="Normal 3 9 5" xfId="32476"/>
    <cellStyle name="Normal 3 9 6" xfId="32477"/>
    <cellStyle name="Normal 3 9 7" xfId="32478"/>
    <cellStyle name="Normal 3 9 8" xfId="32479"/>
    <cellStyle name="Normal 3 9 9" xfId="32480"/>
    <cellStyle name="Normal 3_01_ResLighting" xfId="32481"/>
    <cellStyle name="Normal 30" xfId="32482"/>
    <cellStyle name="Normal 30 2" xfId="32483"/>
    <cellStyle name="Normal 30 2 10" xfId="32484"/>
    <cellStyle name="Normal 30 2 10 10" xfId="32485"/>
    <cellStyle name="Normal 30 2 10 10 2" xfId="32486"/>
    <cellStyle name="Normal 30 2 10 11" xfId="32487"/>
    <cellStyle name="Normal 30 2 10 11 2" xfId="32488"/>
    <cellStyle name="Normal 30 2 10 12" xfId="32489"/>
    <cellStyle name="Normal 30 2 10 12 2" xfId="32490"/>
    <cellStyle name="Normal 30 2 10 13" xfId="32491"/>
    <cellStyle name="Normal 30 2 10 13 2" xfId="32492"/>
    <cellStyle name="Normal 30 2 10 14" xfId="32493"/>
    <cellStyle name="Normal 30 2 10 14 2" xfId="32494"/>
    <cellStyle name="Normal 30 2 10 15" xfId="32495"/>
    <cellStyle name="Normal 30 2 10 2" xfId="32496"/>
    <cellStyle name="Normal 30 2 10 2 2" xfId="32497"/>
    <cellStyle name="Normal 30 2 10 3" xfId="32498"/>
    <cellStyle name="Normal 30 2 10 3 2" xfId="32499"/>
    <cellStyle name="Normal 30 2 10 4" xfId="32500"/>
    <cellStyle name="Normal 30 2 10 4 2" xfId="32501"/>
    <cellStyle name="Normal 30 2 10 5" xfId="32502"/>
    <cellStyle name="Normal 30 2 10 5 2" xfId="32503"/>
    <cellStyle name="Normal 30 2 10 6" xfId="32504"/>
    <cellStyle name="Normal 30 2 10 6 2" xfId="32505"/>
    <cellStyle name="Normal 30 2 10 7" xfId="32506"/>
    <cellStyle name="Normal 30 2 10 7 2" xfId="32507"/>
    <cellStyle name="Normal 30 2 10 8" xfId="32508"/>
    <cellStyle name="Normal 30 2 10 8 2" xfId="32509"/>
    <cellStyle name="Normal 30 2 10 9" xfId="32510"/>
    <cellStyle name="Normal 30 2 10 9 2" xfId="32511"/>
    <cellStyle name="Normal 30 2 11" xfId="32512"/>
    <cellStyle name="Normal 30 2 11 10" xfId="32513"/>
    <cellStyle name="Normal 30 2 11 10 2" xfId="32514"/>
    <cellStyle name="Normal 30 2 11 11" xfId="32515"/>
    <cellStyle name="Normal 30 2 11 11 2" xfId="32516"/>
    <cellStyle name="Normal 30 2 11 12" xfId="32517"/>
    <cellStyle name="Normal 30 2 11 12 2" xfId="32518"/>
    <cellStyle name="Normal 30 2 11 13" xfId="32519"/>
    <cellStyle name="Normal 30 2 11 13 2" xfId="32520"/>
    <cellStyle name="Normal 30 2 11 14" xfId="32521"/>
    <cellStyle name="Normal 30 2 11 14 2" xfId="32522"/>
    <cellStyle name="Normal 30 2 11 15" xfId="32523"/>
    <cellStyle name="Normal 30 2 11 2" xfId="32524"/>
    <cellStyle name="Normal 30 2 11 2 2" xfId="32525"/>
    <cellStyle name="Normal 30 2 11 3" xfId="32526"/>
    <cellStyle name="Normal 30 2 11 3 2" xfId="32527"/>
    <cellStyle name="Normal 30 2 11 4" xfId="32528"/>
    <cellStyle name="Normal 30 2 11 4 2" xfId="32529"/>
    <cellStyle name="Normal 30 2 11 5" xfId="32530"/>
    <cellStyle name="Normal 30 2 11 5 2" xfId="32531"/>
    <cellStyle name="Normal 30 2 11 6" xfId="32532"/>
    <cellStyle name="Normal 30 2 11 6 2" xfId="32533"/>
    <cellStyle name="Normal 30 2 11 7" xfId="32534"/>
    <cellStyle name="Normal 30 2 11 7 2" xfId="32535"/>
    <cellStyle name="Normal 30 2 11 8" xfId="32536"/>
    <cellStyle name="Normal 30 2 11 8 2" xfId="32537"/>
    <cellStyle name="Normal 30 2 11 9" xfId="32538"/>
    <cellStyle name="Normal 30 2 11 9 2" xfId="32539"/>
    <cellStyle name="Normal 30 2 12" xfId="32540"/>
    <cellStyle name="Normal 30 2 12 10" xfId="32541"/>
    <cellStyle name="Normal 30 2 12 10 2" xfId="32542"/>
    <cellStyle name="Normal 30 2 12 11" xfId="32543"/>
    <cellStyle name="Normal 30 2 12 11 2" xfId="32544"/>
    <cellStyle name="Normal 30 2 12 12" xfId="32545"/>
    <cellStyle name="Normal 30 2 12 12 2" xfId="32546"/>
    <cellStyle name="Normal 30 2 12 13" xfId="32547"/>
    <cellStyle name="Normal 30 2 12 13 2" xfId="32548"/>
    <cellStyle name="Normal 30 2 12 14" xfId="32549"/>
    <cellStyle name="Normal 30 2 12 14 2" xfId="32550"/>
    <cellStyle name="Normal 30 2 12 15" xfId="32551"/>
    <cellStyle name="Normal 30 2 12 2" xfId="32552"/>
    <cellStyle name="Normal 30 2 12 2 2" xfId="32553"/>
    <cellStyle name="Normal 30 2 12 3" xfId="32554"/>
    <cellStyle name="Normal 30 2 12 3 2" xfId="32555"/>
    <cellStyle name="Normal 30 2 12 4" xfId="32556"/>
    <cellStyle name="Normal 30 2 12 4 2" xfId="32557"/>
    <cellStyle name="Normal 30 2 12 5" xfId="32558"/>
    <cellStyle name="Normal 30 2 12 5 2" xfId="32559"/>
    <cellStyle name="Normal 30 2 12 6" xfId="32560"/>
    <cellStyle name="Normal 30 2 12 6 2" xfId="32561"/>
    <cellStyle name="Normal 30 2 12 7" xfId="32562"/>
    <cellStyle name="Normal 30 2 12 7 2" xfId="32563"/>
    <cellStyle name="Normal 30 2 12 8" xfId="32564"/>
    <cellStyle name="Normal 30 2 12 8 2" xfId="32565"/>
    <cellStyle name="Normal 30 2 12 9" xfId="32566"/>
    <cellStyle name="Normal 30 2 12 9 2" xfId="32567"/>
    <cellStyle name="Normal 30 2 13" xfId="32568"/>
    <cellStyle name="Normal 30 2 13 10" xfId="32569"/>
    <cellStyle name="Normal 30 2 13 10 2" xfId="32570"/>
    <cellStyle name="Normal 30 2 13 11" xfId="32571"/>
    <cellStyle name="Normal 30 2 13 11 2" xfId="32572"/>
    <cellStyle name="Normal 30 2 13 12" xfId="32573"/>
    <cellStyle name="Normal 30 2 13 12 2" xfId="32574"/>
    <cellStyle name="Normal 30 2 13 13" xfId="32575"/>
    <cellStyle name="Normal 30 2 13 13 2" xfId="32576"/>
    <cellStyle name="Normal 30 2 13 14" xfId="32577"/>
    <cellStyle name="Normal 30 2 13 14 2" xfId="32578"/>
    <cellStyle name="Normal 30 2 13 15" xfId="32579"/>
    <cellStyle name="Normal 30 2 13 2" xfId="32580"/>
    <cellStyle name="Normal 30 2 13 2 2" xfId="32581"/>
    <cellStyle name="Normal 30 2 13 3" xfId="32582"/>
    <cellStyle name="Normal 30 2 13 3 2" xfId="32583"/>
    <cellStyle name="Normal 30 2 13 4" xfId="32584"/>
    <cellStyle name="Normal 30 2 13 4 2" xfId="32585"/>
    <cellStyle name="Normal 30 2 13 5" xfId="32586"/>
    <cellStyle name="Normal 30 2 13 5 2" xfId="32587"/>
    <cellStyle name="Normal 30 2 13 6" xfId="32588"/>
    <cellStyle name="Normal 30 2 13 6 2" xfId="32589"/>
    <cellStyle name="Normal 30 2 13 7" xfId="32590"/>
    <cellStyle name="Normal 30 2 13 7 2" xfId="32591"/>
    <cellStyle name="Normal 30 2 13 8" xfId="32592"/>
    <cellStyle name="Normal 30 2 13 8 2" xfId="32593"/>
    <cellStyle name="Normal 30 2 13 9" xfId="32594"/>
    <cellStyle name="Normal 30 2 13 9 2" xfId="32595"/>
    <cellStyle name="Normal 30 2 14" xfId="32596"/>
    <cellStyle name="Normal 30 2 14 10" xfId="32597"/>
    <cellStyle name="Normal 30 2 14 10 2" xfId="32598"/>
    <cellStyle name="Normal 30 2 14 11" xfId="32599"/>
    <cellStyle name="Normal 30 2 14 11 2" xfId="32600"/>
    <cellStyle name="Normal 30 2 14 12" xfId="32601"/>
    <cellStyle name="Normal 30 2 14 12 2" xfId="32602"/>
    <cellStyle name="Normal 30 2 14 13" xfId="32603"/>
    <cellStyle name="Normal 30 2 14 13 2" xfId="32604"/>
    <cellStyle name="Normal 30 2 14 14" xfId="32605"/>
    <cellStyle name="Normal 30 2 14 14 2" xfId="32606"/>
    <cellStyle name="Normal 30 2 14 15" xfId="32607"/>
    <cellStyle name="Normal 30 2 14 2" xfId="32608"/>
    <cellStyle name="Normal 30 2 14 2 2" xfId="32609"/>
    <cellStyle name="Normal 30 2 14 3" xfId="32610"/>
    <cellStyle name="Normal 30 2 14 3 2" xfId="32611"/>
    <cellStyle name="Normal 30 2 14 4" xfId="32612"/>
    <cellStyle name="Normal 30 2 14 4 2" xfId="32613"/>
    <cellStyle name="Normal 30 2 14 5" xfId="32614"/>
    <cellStyle name="Normal 30 2 14 5 2" xfId="32615"/>
    <cellStyle name="Normal 30 2 14 6" xfId="32616"/>
    <cellStyle name="Normal 30 2 14 6 2" xfId="32617"/>
    <cellStyle name="Normal 30 2 14 7" xfId="32618"/>
    <cellStyle name="Normal 30 2 14 7 2" xfId="32619"/>
    <cellStyle name="Normal 30 2 14 8" xfId="32620"/>
    <cellStyle name="Normal 30 2 14 8 2" xfId="32621"/>
    <cellStyle name="Normal 30 2 14 9" xfId="32622"/>
    <cellStyle name="Normal 30 2 14 9 2" xfId="32623"/>
    <cellStyle name="Normal 30 2 15" xfId="32624"/>
    <cellStyle name="Normal 30 2 15 10" xfId="32625"/>
    <cellStyle name="Normal 30 2 15 10 2" xfId="32626"/>
    <cellStyle name="Normal 30 2 15 11" xfId="32627"/>
    <cellStyle name="Normal 30 2 15 11 2" xfId="32628"/>
    <cellStyle name="Normal 30 2 15 12" xfId="32629"/>
    <cellStyle name="Normal 30 2 15 12 2" xfId="32630"/>
    <cellStyle name="Normal 30 2 15 13" xfId="32631"/>
    <cellStyle name="Normal 30 2 15 13 2" xfId="32632"/>
    <cellStyle name="Normal 30 2 15 14" xfId="32633"/>
    <cellStyle name="Normal 30 2 15 14 2" xfId="32634"/>
    <cellStyle name="Normal 30 2 15 15" xfId="32635"/>
    <cellStyle name="Normal 30 2 15 2" xfId="32636"/>
    <cellStyle name="Normal 30 2 15 2 2" xfId="32637"/>
    <cellStyle name="Normal 30 2 15 3" xfId="32638"/>
    <cellStyle name="Normal 30 2 15 3 2" xfId="32639"/>
    <cellStyle name="Normal 30 2 15 4" xfId="32640"/>
    <cellStyle name="Normal 30 2 15 4 2" xfId="32641"/>
    <cellStyle name="Normal 30 2 15 5" xfId="32642"/>
    <cellStyle name="Normal 30 2 15 5 2" xfId="32643"/>
    <cellStyle name="Normal 30 2 15 6" xfId="32644"/>
    <cellStyle name="Normal 30 2 15 6 2" xfId="32645"/>
    <cellStyle name="Normal 30 2 15 7" xfId="32646"/>
    <cellStyle name="Normal 30 2 15 7 2" xfId="32647"/>
    <cellStyle name="Normal 30 2 15 8" xfId="32648"/>
    <cellStyle name="Normal 30 2 15 8 2" xfId="32649"/>
    <cellStyle name="Normal 30 2 15 9" xfId="32650"/>
    <cellStyle name="Normal 30 2 15 9 2" xfId="32651"/>
    <cellStyle name="Normal 30 2 16" xfId="32652"/>
    <cellStyle name="Normal 30 2 16 2" xfId="32653"/>
    <cellStyle name="Normal 30 2 17" xfId="32654"/>
    <cellStyle name="Normal 30 2 17 2" xfId="32655"/>
    <cellStyle name="Normal 30 2 18" xfId="32656"/>
    <cellStyle name="Normal 30 2 18 2" xfId="32657"/>
    <cellStyle name="Normal 30 2 19" xfId="32658"/>
    <cellStyle name="Normal 30 2 19 2" xfId="32659"/>
    <cellStyle name="Normal 30 2 2" xfId="32660"/>
    <cellStyle name="Normal 30 2 2 10" xfId="32661"/>
    <cellStyle name="Normal 30 2 2 10 2" xfId="32662"/>
    <cellStyle name="Normal 30 2 2 11" xfId="32663"/>
    <cellStyle name="Normal 30 2 2 11 2" xfId="32664"/>
    <cellStyle name="Normal 30 2 2 12" xfId="32665"/>
    <cellStyle name="Normal 30 2 2 12 2" xfId="32666"/>
    <cellStyle name="Normal 30 2 2 13" xfId="32667"/>
    <cellStyle name="Normal 30 2 2 13 2" xfId="32668"/>
    <cellStyle name="Normal 30 2 2 14" xfId="32669"/>
    <cellStyle name="Normal 30 2 2 14 2" xfId="32670"/>
    <cellStyle name="Normal 30 2 2 15" xfId="32671"/>
    <cellStyle name="Normal 30 2 2 15 2" xfId="32672"/>
    <cellStyle name="Normal 30 2 2 16" xfId="32673"/>
    <cellStyle name="Normal 30 2 2 2" xfId="32674"/>
    <cellStyle name="Normal 30 2 2 2 10" xfId="32675"/>
    <cellStyle name="Normal 30 2 2 2 10 2" xfId="32676"/>
    <cellStyle name="Normal 30 2 2 2 11" xfId="32677"/>
    <cellStyle name="Normal 30 2 2 2 11 2" xfId="32678"/>
    <cellStyle name="Normal 30 2 2 2 12" xfId="32679"/>
    <cellStyle name="Normal 30 2 2 2 12 2" xfId="32680"/>
    <cellStyle name="Normal 30 2 2 2 13" xfId="32681"/>
    <cellStyle name="Normal 30 2 2 2 13 2" xfId="32682"/>
    <cellStyle name="Normal 30 2 2 2 14" xfId="32683"/>
    <cellStyle name="Normal 30 2 2 2 14 2" xfId="32684"/>
    <cellStyle name="Normal 30 2 2 2 15" xfId="32685"/>
    <cellStyle name="Normal 30 2 2 2 2" xfId="32686"/>
    <cellStyle name="Normal 30 2 2 2 2 2" xfId="32687"/>
    <cellStyle name="Normal 30 2 2 2 3" xfId="32688"/>
    <cellStyle name="Normal 30 2 2 2 3 2" xfId="32689"/>
    <cellStyle name="Normal 30 2 2 2 4" xfId="32690"/>
    <cellStyle name="Normal 30 2 2 2 4 2" xfId="32691"/>
    <cellStyle name="Normal 30 2 2 2 5" xfId="32692"/>
    <cellStyle name="Normal 30 2 2 2 5 2" xfId="32693"/>
    <cellStyle name="Normal 30 2 2 2 6" xfId="32694"/>
    <cellStyle name="Normal 30 2 2 2 6 2" xfId="32695"/>
    <cellStyle name="Normal 30 2 2 2 7" xfId="32696"/>
    <cellStyle name="Normal 30 2 2 2 7 2" xfId="32697"/>
    <cellStyle name="Normal 30 2 2 2 8" xfId="32698"/>
    <cellStyle name="Normal 30 2 2 2 8 2" xfId="32699"/>
    <cellStyle name="Normal 30 2 2 2 9" xfId="32700"/>
    <cellStyle name="Normal 30 2 2 2 9 2" xfId="32701"/>
    <cellStyle name="Normal 30 2 2 3" xfId="32702"/>
    <cellStyle name="Normal 30 2 2 3 2" xfId="32703"/>
    <cellStyle name="Normal 30 2 2 4" xfId="32704"/>
    <cellStyle name="Normal 30 2 2 4 2" xfId="32705"/>
    <cellStyle name="Normal 30 2 2 5" xfId="32706"/>
    <cellStyle name="Normal 30 2 2 5 2" xfId="32707"/>
    <cellStyle name="Normal 30 2 2 6" xfId="32708"/>
    <cellStyle name="Normal 30 2 2 6 2" xfId="32709"/>
    <cellStyle name="Normal 30 2 2 7" xfId="32710"/>
    <cellStyle name="Normal 30 2 2 7 2" xfId="32711"/>
    <cellStyle name="Normal 30 2 2 8" xfId="32712"/>
    <cellStyle name="Normal 30 2 2 8 2" xfId="32713"/>
    <cellStyle name="Normal 30 2 2 9" xfId="32714"/>
    <cellStyle name="Normal 30 2 2 9 2" xfId="32715"/>
    <cellStyle name="Normal 30 2 20" xfId="32716"/>
    <cellStyle name="Normal 30 2 20 2" xfId="32717"/>
    <cellStyle name="Normal 30 2 21" xfId="32718"/>
    <cellStyle name="Normal 30 2 21 2" xfId="32719"/>
    <cellStyle name="Normal 30 2 22" xfId="32720"/>
    <cellStyle name="Normal 30 2 22 2" xfId="32721"/>
    <cellStyle name="Normal 30 2 23" xfId="32722"/>
    <cellStyle name="Normal 30 2 23 2" xfId="32723"/>
    <cellStyle name="Normal 30 2 24" xfId="32724"/>
    <cellStyle name="Normal 30 2 24 2" xfId="32725"/>
    <cellStyle name="Normal 30 2 25" xfId="32726"/>
    <cellStyle name="Normal 30 2 25 2" xfId="32727"/>
    <cellStyle name="Normal 30 2 26" xfId="32728"/>
    <cellStyle name="Normal 30 2 26 2" xfId="32729"/>
    <cellStyle name="Normal 30 2 27" xfId="32730"/>
    <cellStyle name="Normal 30 2 27 2" xfId="32731"/>
    <cellStyle name="Normal 30 2 28" xfId="32732"/>
    <cellStyle name="Normal 30 2 28 2" xfId="32733"/>
    <cellStyle name="Normal 30 2 29" xfId="32734"/>
    <cellStyle name="Normal 30 2 3" xfId="32735"/>
    <cellStyle name="Normal 30 2 3 10" xfId="32736"/>
    <cellStyle name="Normal 30 2 3 10 2" xfId="32737"/>
    <cellStyle name="Normal 30 2 3 11" xfId="32738"/>
    <cellStyle name="Normal 30 2 3 11 2" xfId="32739"/>
    <cellStyle name="Normal 30 2 3 12" xfId="32740"/>
    <cellStyle name="Normal 30 2 3 12 2" xfId="32741"/>
    <cellStyle name="Normal 30 2 3 13" xfId="32742"/>
    <cellStyle name="Normal 30 2 3 13 2" xfId="32743"/>
    <cellStyle name="Normal 30 2 3 14" xfId="32744"/>
    <cellStyle name="Normal 30 2 3 14 2" xfId="32745"/>
    <cellStyle name="Normal 30 2 3 15" xfId="32746"/>
    <cellStyle name="Normal 30 2 3 15 2" xfId="32747"/>
    <cellStyle name="Normal 30 2 3 16" xfId="32748"/>
    <cellStyle name="Normal 30 2 3 2" xfId="32749"/>
    <cellStyle name="Normal 30 2 3 2 10" xfId="32750"/>
    <cellStyle name="Normal 30 2 3 2 10 2" xfId="32751"/>
    <cellStyle name="Normal 30 2 3 2 11" xfId="32752"/>
    <cellStyle name="Normal 30 2 3 2 11 2" xfId="32753"/>
    <cellStyle name="Normal 30 2 3 2 12" xfId="32754"/>
    <cellStyle name="Normal 30 2 3 2 12 2" xfId="32755"/>
    <cellStyle name="Normal 30 2 3 2 13" xfId="32756"/>
    <cellStyle name="Normal 30 2 3 2 13 2" xfId="32757"/>
    <cellStyle name="Normal 30 2 3 2 14" xfId="32758"/>
    <cellStyle name="Normal 30 2 3 2 14 2" xfId="32759"/>
    <cellStyle name="Normal 30 2 3 2 15" xfId="32760"/>
    <cellStyle name="Normal 30 2 3 2 2" xfId="32761"/>
    <cellStyle name="Normal 30 2 3 2 2 2" xfId="32762"/>
    <cellStyle name="Normal 30 2 3 2 3" xfId="32763"/>
    <cellStyle name="Normal 30 2 3 2 3 2" xfId="32764"/>
    <cellStyle name="Normal 30 2 3 2 4" xfId="32765"/>
    <cellStyle name="Normal 30 2 3 2 4 2" xfId="32766"/>
    <cellStyle name="Normal 30 2 3 2 5" xfId="32767"/>
    <cellStyle name="Normal 30 2 3 2 5 2" xfId="32768"/>
    <cellStyle name="Normal 30 2 3 2 6" xfId="32769"/>
    <cellStyle name="Normal 30 2 3 2 6 2" xfId="32770"/>
    <cellStyle name="Normal 30 2 3 2 7" xfId="32771"/>
    <cellStyle name="Normal 30 2 3 2 7 2" xfId="32772"/>
    <cellStyle name="Normal 30 2 3 2 8" xfId="32773"/>
    <cellStyle name="Normal 30 2 3 2 8 2" xfId="32774"/>
    <cellStyle name="Normal 30 2 3 2 9" xfId="32775"/>
    <cellStyle name="Normal 30 2 3 2 9 2" xfId="32776"/>
    <cellStyle name="Normal 30 2 3 3" xfId="32777"/>
    <cellStyle name="Normal 30 2 3 3 2" xfId="32778"/>
    <cellStyle name="Normal 30 2 3 4" xfId="32779"/>
    <cellStyle name="Normal 30 2 3 4 2" xfId="32780"/>
    <cellStyle name="Normal 30 2 3 5" xfId="32781"/>
    <cellStyle name="Normal 30 2 3 5 2" xfId="32782"/>
    <cellStyle name="Normal 30 2 3 6" xfId="32783"/>
    <cellStyle name="Normal 30 2 3 6 2" xfId="32784"/>
    <cellStyle name="Normal 30 2 3 7" xfId="32785"/>
    <cellStyle name="Normal 30 2 3 7 2" xfId="32786"/>
    <cellStyle name="Normal 30 2 3 8" xfId="32787"/>
    <cellStyle name="Normal 30 2 3 8 2" xfId="32788"/>
    <cellStyle name="Normal 30 2 3 9" xfId="32789"/>
    <cellStyle name="Normal 30 2 3 9 2" xfId="32790"/>
    <cellStyle name="Normal 30 2 4" xfId="32791"/>
    <cellStyle name="Normal 30 2 4 10" xfId="32792"/>
    <cellStyle name="Normal 30 2 4 10 2" xfId="32793"/>
    <cellStyle name="Normal 30 2 4 11" xfId="32794"/>
    <cellStyle name="Normal 30 2 4 11 2" xfId="32795"/>
    <cellStyle name="Normal 30 2 4 12" xfId="32796"/>
    <cellStyle name="Normal 30 2 4 12 2" xfId="32797"/>
    <cellStyle name="Normal 30 2 4 13" xfId="32798"/>
    <cellStyle name="Normal 30 2 4 13 2" xfId="32799"/>
    <cellStyle name="Normal 30 2 4 14" xfId="32800"/>
    <cellStyle name="Normal 30 2 4 14 2" xfId="32801"/>
    <cellStyle name="Normal 30 2 4 15" xfId="32802"/>
    <cellStyle name="Normal 30 2 4 15 2" xfId="32803"/>
    <cellStyle name="Normal 30 2 4 16" xfId="32804"/>
    <cellStyle name="Normal 30 2 4 2" xfId="32805"/>
    <cellStyle name="Normal 30 2 4 2 10" xfId="32806"/>
    <cellStyle name="Normal 30 2 4 2 10 2" xfId="32807"/>
    <cellStyle name="Normal 30 2 4 2 11" xfId="32808"/>
    <cellStyle name="Normal 30 2 4 2 11 2" xfId="32809"/>
    <cellStyle name="Normal 30 2 4 2 12" xfId="32810"/>
    <cellStyle name="Normal 30 2 4 2 12 2" xfId="32811"/>
    <cellStyle name="Normal 30 2 4 2 13" xfId="32812"/>
    <cellStyle name="Normal 30 2 4 2 13 2" xfId="32813"/>
    <cellStyle name="Normal 30 2 4 2 14" xfId="32814"/>
    <cellStyle name="Normal 30 2 4 2 14 2" xfId="32815"/>
    <cellStyle name="Normal 30 2 4 2 15" xfId="32816"/>
    <cellStyle name="Normal 30 2 4 2 2" xfId="32817"/>
    <cellStyle name="Normal 30 2 4 2 2 2" xfId="32818"/>
    <cellStyle name="Normal 30 2 4 2 3" xfId="32819"/>
    <cellStyle name="Normal 30 2 4 2 3 2" xfId="32820"/>
    <cellStyle name="Normal 30 2 4 2 4" xfId="32821"/>
    <cellStyle name="Normal 30 2 4 2 4 2" xfId="32822"/>
    <cellStyle name="Normal 30 2 4 2 5" xfId="32823"/>
    <cellStyle name="Normal 30 2 4 2 5 2" xfId="32824"/>
    <cellStyle name="Normal 30 2 4 2 6" xfId="32825"/>
    <cellStyle name="Normal 30 2 4 2 6 2" xfId="32826"/>
    <cellStyle name="Normal 30 2 4 2 7" xfId="32827"/>
    <cellStyle name="Normal 30 2 4 2 7 2" xfId="32828"/>
    <cellStyle name="Normal 30 2 4 2 8" xfId="32829"/>
    <cellStyle name="Normal 30 2 4 2 8 2" xfId="32830"/>
    <cellStyle name="Normal 30 2 4 2 9" xfId="32831"/>
    <cellStyle name="Normal 30 2 4 2 9 2" xfId="32832"/>
    <cellStyle name="Normal 30 2 4 3" xfId="32833"/>
    <cellStyle name="Normal 30 2 4 3 2" xfId="32834"/>
    <cellStyle name="Normal 30 2 4 4" xfId="32835"/>
    <cellStyle name="Normal 30 2 4 4 2" xfId="32836"/>
    <cellStyle name="Normal 30 2 4 5" xfId="32837"/>
    <cellStyle name="Normal 30 2 4 5 2" xfId="32838"/>
    <cellStyle name="Normal 30 2 4 6" xfId="32839"/>
    <cellStyle name="Normal 30 2 4 6 2" xfId="32840"/>
    <cellStyle name="Normal 30 2 4 7" xfId="32841"/>
    <cellStyle name="Normal 30 2 4 7 2" xfId="32842"/>
    <cellStyle name="Normal 30 2 4 8" xfId="32843"/>
    <cellStyle name="Normal 30 2 4 8 2" xfId="32844"/>
    <cellStyle name="Normal 30 2 4 9" xfId="32845"/>
    <cellStyle name="Normal 30 2 4 9 2" xfId="32846"/>
    <cellStyle name="Normal 30 2 5" xfId="32847"/>
    <cellStyle name="Normal 30 2 5 10" xfId="32848"/>
    <cellStyle name="Normal 30 2 5 10 2" xfId="32849"/>
    <cellStyle name="Normal 30 2 5 11" xfId="32850"/>
    <cellStyle name="Normal 30 2 5 11 2" xfId="32851"/>
    <cellStyle name="Normal 30 2 5 12" xfId="32852"/>
    <cellStyle name="Normal 30 2 5 12 2" xfId="32853"/>
    <cellStyle name="Normal 30 2 5 13" xfId="32854"/>
    <cellStyle name="Normal 30 2 5 13 2" xfId="32855"/>
    <cellStyle name="Normal 30 2 5 14" xfId="32856"/>
    <cellStyle name="Normal 30 2 5 14 2" xfId="32857"/>
    <cellStyle name="Normal 30 2 5 15" xfId="32858"/>
    <cellStyle name="Normal 30 2 5 2" xfId="32859"/>
    <cellStyle name="Normal 30 2 5 2 2" xfId="32860"/>
    <cellStyle name="Normal 30 2 5 3" xfId="32861"/>
    <cellStyle name="Normal 30 2 5 3 2" xfId="32862"/>
    <cellStyle name="Normal 30 2 5 4" xfId="32863"/>
    <cellStyle name="Normal 30 2 5 4 2" xfId="32864"/>
    <cellStyle name="Normal 30 2 5 5" xfId="32865"/>
    <cellStyle name="Normal 30 2 5 5 2" xfId="32866"/>
    <cellStyle name="Normal 30 2 5 6" xfId="32867"/>
    <cellStyle name="Normal 30 2 5 6 2" xfId="32868"/>
    <cellStyle name="Normal 30 2 5 7" xfId="32869"/>
    <cellStyle name="Normal 30 2 5 7 2" xfId="32870"/>
    <cellStyle name="Normal 30 2 5 8" xfId="32871"/>
    <cellStyle name="Normal 30 2 5 8 2" xfId="32872"/>
    <cellStyle name="Normal 30 2 5 9" xfId="32873"/>
    <cellStyle name="Normal 30 2 5 9 2" xfId="32874"/>
    <cellStyle name="Normal 30 2 6" xfId="32875"/>
    <cellStyle name="Normal 30 2 6 10" xfId="32876"/>
    <cellStyle name="Normal 30 2 6 10 2" xfId="32877"/>
    <cellStyle name="Normal 30 2 6 11" xfId="32878"/>
    <cellStyle name="Normal 30 2 6 11 2" xfId="32879"/>
    <cellStyle name="Normal 30 2 6 12" xfId="32880"/>
    <cellStyle name="Normal 30 2 6 12 2" xfId="32881"/>
    <cellStyle name="Normal 30 2 6 13" xfId="32882"/>
    <cellStyle name="Normal 30 2 6 13 2" xfId="32883"/>
    <cellStyle name="Normal 30 2 6 14" xfId="32884"/>
    <cellStyle name="Normal 30 2 6 14 2" xfId="32885"/>
    <cellStyle name="Normal 30 2 6 15" xfId="32886"/>
    <cellStyle name="Normal 30 2 6 2" xfId="32887"/>
    <cellStyle name="Normal 30 2 6 2 2" xfId="32888"/>
    <cellStyle name="Normal 30 2 6 3" xfId="32889"/>
    <cellStyle name="Normal 30 2 6 3 2" xfId="32890"/>
    <cellStyle name="Normal 30 2 6 4" xfId="32891"/>
    <cellStyle name="Normal 30 2 6 4 2" xfId="32892"/>
    <cellStyle name="Normal 30 2 6 5" xfId="32893"/>
    <cellStyle name="Normal 30 2 6 5 2" xfId="32894"/>
    <cellStyle name="Normal 30 2 6 6" xfId="32895"/>
    <cellStyle name="Normal 30 2 6 6 2" xfId="32896"/>
    <cellStyle name="Normal 30 2 6 7" xfId="32897"/>
    <cellStyle name="Normal 30 2 6 7 2" xfId="32898"/>
    <cellStyle name="Normal 30 2 6 8" xfId="32899"/>
    <cellStyle name="Normal 30 2 6 8 2" xfId="32900"/>
    <cellStyle name="Normal 30 2 6 9" xfId="32901"/>
    <cellStyle name="Normal 30 2 6 9 2" xfId="32902"/>
    <cellStyle name="Normal 30 2 7" xfId="32903"/>
    <cellStyle name="Normal 30 2 7 10" xfId="32904"/>
    <cellStyle name="Normal 30 2 7 10 2" xfId="32905"/>
    <cellStyle name="Normal 30 2 7 11" xfId="32906"/>
    <cellStyle name="Normal 30 2 7 11 2" xfId="32907"/>
    <cellStyle name="Normal 30 2 7 12" xfId="32908"/>
    <cellStyle name="Normal 30 2 7 12 2" xfId="32909"/>
    <cellStyle name="Normal 30 2 7 13" xfId="32910"/>
    <cellStyle name="Normal 30 2 7 13 2" xfId="32911"/>
    <cellStyle name="Normal 30 2 7 14" xfId="32912"/>
    <cellStyle name="Normal 30 2 7 14 2" xfId="32913"/>
    <cellStyle name="Normal 30 2 7 15" xfId="32914"/>
    <cellStyle name="Normal 30 2 7 2" xfId="32915"/>
    <cellStyle name="Normal 30 2 7 2 2" xfId="32916"/>
    <cellStyle name="Normal 30 2 7 3" xfId="32917"/>
    <cellStyle name="Normal 30 2 7 3 2" xfId="32918"/>
    <cellStyle name="Normal 30 2 7 4" xfId="32919"/>
    <cellStyle name="Normal 30 2 7 4 2" xfId="32920"/>
    <cellStyle name="Normal 30 2 7 5" xfId="32921"/>
    <cellStyle name="Normal 30 2 7 5 2" xfId="32922"/>
    <cellStyle name="Normal 30 2 7 6" xfId="32923"/>
    <cellStyle name="Normal 30 2 7 6 2" xfId="32924"/>
    <cellStyle name="Normal 30 2 7 7" xfId="32925"/>
    <cellStyle name="Normal 30 2 7 7 2" xfId="32926"/>
    <cellStyle name="Normal 30 2 7 8" xfId="32927"/>
    <cellStyle name="Normal 30 2 7 8 2" xfId="32928"/>
    <cellStyle name="Normal 30 2 7 9" xfId="32929"/>
    <cellStyle name="Normal 30 2 7 9 2" xfId="32930"/>
    <cellStyle name="Normal 30 2 8" xfId="32931"/>
    <cellStyle name="Normal 30 2 8 10" xfId="32932"/>
    <cellStyle name="Normal 30 2 8 10 2" xfId="32933"/>
    <cellStyle name="Normal 30 2 8 11" xfId="32934"/>
    <cellStyle name="Normal 30 2 8 11 2" xfId="32935"/>
    <cellStyle name="Normal 30 2 8 12" xfId="32936"/>
    <cellStyle name="Normal 30 2 8 12 2" xfId="32937"/>
    <cellStyle name="Normal 30 2 8 13" xfId="32938"/>
    <cellStyle name="Normal 30 2 8 13 2" xfId="32939"/>
    <cellStyle name="Normal 30 2 8 14" xfId="32940"/>
    <cellStyle name="Normal 30 2 8 14 2" xfId="32941"/>
    <cellStyle name="Normal 30 2 8 15" xfId="32942"/>
    <cellStyle name="Normal 30 2 8 2" xfId="32943"/>
    <cellStyle name="Normal 30 2 8 2 2" xfId="32944"/>
    <cellStyle name="Normal 30 2 8 3" xfId="32945"/>
    <cellStyle name="Normal 30 2 8 3 2" xfId="32946"/>
    <cellStyle name="Normal 30 2 8 4" xfId="32947"/>
    <cellStyle name="Normal 30 2 8 4 2" xfId="32948"/>
    <cellStyle name="Normal 30 2 8 5" xfId="32949"/>
    <cellStyle name="Normal 30 2 8 5 2" xfId="32950"/>
    <cellStyle name="Normal 30 2 8 6" xfId="32951"/>
    <cellStyle name="Normal 30 2 8 6 2" xfId="32952"/>
    <cellStyle name="Normal 30 2 8 7" xfId="32953"/>
    <cellStyle name="Normal 30 2 8 7 2" xfId="32954"/>
    <cellStyle name="Normal 30 2 8 8" xfId="32955"/>
    <cellStyle name="Normal 30 2 8 8 2" xfId="32956"/>
    <cellStyle name="Normal 30 2 8 9" xfId="32957"/>
    <cellStyle name="Normal 30 2 8 9 2" xfId="32958"/>
    <cellStyle name="Normal 30 2 9" xfId="32959"/>
    <cellStyle name="Normal 30 2 9 10" xfId="32960"/>
    <cellStyle name="Normal 30 2 9 10 2" xfId="32961"/>
    <cellStyle name="Normal 30 2 9 11" xfId="32962"/>
    <cellStyle name="Normal 30 2 9 11 2" xfId="32963"/>
    <cellStyle name="Normal 30 2 9 12" xfId="32964"/>
    <cellStyle name="Normal 30 2 9 12 2" xfId="32965"/>
    <cellStyle name="Normal 30 2 9 13" xfId="32966"/>
    <cellStyle name="Normal 30 2 9 13 2" xfId="32967"/>
    <cellStyle name="Normal 30 2 9 14" xfId="32968"/>
    <cellStyle name="Normal 30 2 9 14 2" xfId="32969"/>
    <cellStyle name="Normal 30 2 9 15" xfId="32970"/>
    <cellStyle name="Normal 30 2 9 2" xfId="32971"/>
    <cellStyle name="Normal 30 2 9 2 2" xfId="32972"/>
    <cellStyle name="Normal 30 2 9 3" xfId="32973"/>
    <cellStyle name="Normal 30 2 9 3 2" xfId="32974"/>
    <cellStyle name="Normal 30 2 9 4" xfId="32975"/>
    <cellStyle name="Normal 30 2 9 4 2" xfId="32976"/>
    <cellStyle name="Normal 30 2 9 5" xfId="32977"/>
    <cellStyle name="Normal 30 2 9 5 2" xfId="32978"/>
    <cellStyle name="Normal 30 2 9 6" xfId="32979"/>
    <cellStyle name="Normal 30 2 9 6 2" xfId="32980"/>
    <cellStyle name="Normal 30 2 9 7" xfId="32981"/>
    <cellStyle name="Normal 30 2 9 7 2" xfId="32982"/>
    <cellStyle name="Normal 30 2 9 8" xfId="32983"/>
    <cellStyle name="Normal 30 2 9 8 2" xfId="32984"/>
    <cellStyle name="Normal 30 2 9 9" xfId="32985"/>
    <cellStyle name="Normal 30 2 9 9 2" xfId="32986"/>
    <cellStyle name="Normal 30 3" xfId="32987"/>
    <cellStyle name="Normal 30 3 10" xfId="32988"/>
    <cellStyle name="Normal 30 3 10 10" xfId="32989"/>
    <cellStyle name="Normal 30 3 10 10 2" xfId="32990"/>
    <cellStyle name="Normal 30 3 10 11" xfId="32991"/>
    <cellStyle name="Normal 30 3 10 11 2" xfId="32992"/>
    <cellStyle name="Normal 30 3 10 12" xfId="32993"/>
    <cellStyle name="Normal 30 3 10 12 2" xfId="32994"/>
    <cellStyle name="Normal 30 3 10 13" xfId="32995"/>
    <cellStyle name="Normal 30 3 10 13 2" xfId="32996"/>
    <cellStyle name="Normal 30 3 10 14" xfId="32997"/>
    <cellStyle name="Normal 30 3 10 14 2" xfId="32998"/>
    <cellStyle name="Normal 30 3 10 15" xfId="32999"/>
    <cellStyle name="Normal 30 3 10 2" xfId="33000"/>
    <cellStyle name="Normal 30 3 10 2 2" xfId="33001"/>
    <cellStyle name="Normal 30 3 10 3" xfId="33002"/>
    <cellStyle name="Normal 30 3 10 3 2" xfId="33003"/>
    <cellStyle name="Normal 30 3 10 4" xfId="33004"/>
    <cellStyle name="Normal 30 3 10 4 2" xfId="33005"/>
    <cellStyle name="Normal 30 3 10 5" xfId="33006"/>
    <cellStyle name="Normal 30 3 10 5 2" xfId="33007"/>
    <cellStyle name="Normal 30 3 10 6" xfId="33008"/>
    <cellStyle name="Normal 30 3 10 6 2" xfId="33009"/>
    <cellStyle name="Normal 30 3 10 7" xfId="33010"/>
    <cellStyle name="Normal 30 3 10 7 2" xfId="33011"/>
    <cellStyle name="Normal 30 3 10 8" xfId="33012"/>
    <cellStyle name="Normal 30 3 10 8 2" xfId="33013"/>
    <cellStyle name="Normal 30 3 10 9" xfId="33014"/>
    <cellStyle name="Normal 30 3 10 9 2" xfId="33015"/>
    <cellStyle name="Normal 30 3 11" xfId="33016"/>
    <cellStyle name="Normal 30 3 11 10" xfId="33017"/>
    <cellStyle name="Normal 30 3 11 10 2" xfId="33018"/>
    <cellStyle name="Normal 30 3 11 11" xfId="33019"/>
    <cellStyle name="Normal 30 3 11 11 2" xfId="33020"/>
    <cellStyle name="Normal 30 3 11 12" xfId="33021"/>
    <cellStyle name="Normal 30 3 11 12 2" xfId="33022"/>
    <cellStyle name="Normal 30 3 11 13" xfId="33023"/>
    <cellStyle name="Normal 30 3 11 13 2" xfId="33024"/>
    <cellStyle name="Normal 30 3 11 14" xfId="33025"/>
    <cellStyle name="Normal 30 3 11 14 2" xfId="33026"/>
    <cellStyle name="Normal 30 3 11 15" xfId="33027"/>
    <cellStyle name="Normal 30 3 11 2" xfId="33028"/>
    <cellStyle name="Normal 30 3 11 2 2" xfId="33029"/>
    <cellStyle name="Normal 30 3 11 3" xfId="33030"/>
    <cellStyle name="Normal 30 3 11 3 2" xfId="33031"/>
    <cellStyle name="Normal 30 3 11 4" xfId="33032"/>
    <cellStyle name="Normal 30 3 11 4 2" xfId="33033"/>
    <cellStyle name="Normal 30 3 11 5" xfId="33034"/>
    <cellStyle name="Normal 30 3 11 5 2" xfId="33035"/>
    <cellStyle name="Normal 30 3 11 6" xfId="33036"/>
    <cellStyle name="Normal 30 3 11 6 2" xfId="33037"/>
    <cellStyle name="Normal 30 3 11 7" xfId="33038"/>
    <cellStyle name="Normal 30 3 11 7 2" xfId="33039"/>
    <cellStyle name="Normal 30 3 11 8" xfId="33040"/>
    <cellStyle name="Normal 30 3 11 8 2" xfId="33041"/>
    <cellStyle name="Normal 30 3 11 9" xfId="33042"/>
    <cellStyle name="Normal 30 3 11 9 2" xfId="33043"/>
    <cellStyle name="Normal 30 3 12" xfId="33044"/>
    <cellStyle name="Normal 30 3 12 10" xfId="33045"/>
    <cellStyle name="Normal 30 3 12 10 2" xfId="33046"/>
    <cellStyle name="Normal 30 3 12 11" xfId="33047"/>
    <cellStyle name="Normal 30 3 12 11 2" xfId="33048"/>
    <cellStyle name="Normal 30 3 12 12" xfId="33049"/>
    <cellStyle name="Normal 30 3 12 12 2" xfId="33050"/>
    <cellStyle name="Normal 30 3 12 13" xfId="33051"/>
    <cellStyle name="Normal 30 3 12 13 2" xfId="33052"/>
    <cellStyle name="Normal 30 3 12 14" xfId="33053"/>
    <cellStyle name="Normal 30 3 12 14 2" xfId="33054"/>
    <cellStyle name="Normal 30 3 12 15" xfId="33055"/>
    <cellStyle name="Normal 30 3 12 2" xfId="33056"/>
    <cellStyle name="Normal 30 3 12 2 2" xfId="33057"/>
    <cellStyle name="Normal 30 3 12 3" xfId="33058"/>
    <cellStyle name="Normal 30 3 12 3 2" xfId="33059"/>
    <cellStyle name="Normal 30 3 12 4" xfId="33060"/>
    <cellStyle name="Normal 30 3 12 4 2" xfId="33061"/>
    <cellStyle name="Normal 30 3 12 5" xfId="33062"/>
    <cellStyle name="Normal 30 3 12 5 2" xfId="33063"/>
    <cellStyle name="Normal 30 3 12 6" xfId="33064"/>
    <cellStyle name="Normal 30 3 12 6 2" xfId="33065"/>
    <cellStyle name="Normal 30 3 12 7" xfId="33066"/>
    <cellStyle name="Normal 30 3 12 7 2" xfId="33067"/>
    <cellStyle name="Normal 30 3 12 8" xfId="33068"/>
    <cellStyle name="Normal 30 3 12 8 2" xfId="33069"/>
    <cellStyle name="Normal 30 3 12 9" xfId="33070"/>
    <cellStyle name="Normal 30 3 12 9 2" xfId="33071"/>
    <cellStyle name="Normal 30 3 13" xfId="33072"/>
    <cellStyle name="Normal 30 3 13 10" xfId="33073"/>
    <cellStyle name="Normal 30 3 13 10 2" xfId="33074"/>
    <cellStyle name="Normal 30 3 13 11" xfId="33075"/>
    <cellStyle name="Normal 30 3 13 11 2" xfId="33076"/>
    <cellStyle name="Normal 30 3 13 12" xfId="33077"/>
    <cellStyle name="Normal 30 3 13 12 2" xfId="33078"/>
    <cellStyle name="Normal 30 3 13 13" xfId="33079"/>
    <cellStyle name="Normal 30 3 13 13 2" xfId="33080"/>
    <cellStyle name="Normal 30 3 13 14" xfId="33081"/>
    <cellStyle name="Normal 30 3 13 14 2" xfId="33082"/>
    <cellStyle name="Normal 30 3 13 15" xfId="33083"/>
    <cellStyle name="Normal 30 3 13 2" xfId="33084"/>
    <cellStyle name="Normal 30 3 13 2 2" xfId="33085"/>
    <cellStyle name="Normal 30 3 13 3" xfId="33086"/>
    <cellStyle name="Normal 30 3 13 3 2" xfId="33087"/>
    <cellStyle name="Normal 30 3 13 4" xfId="33088"/>
    <cellStyle name="Normal 30 3 13 4 2" xfId="33089"/>
    <cellStyle name="Normal 30 3 13 5" xfId="33090"/>
    <cellStyle name="Normal 30 3 13 5 2" xfId="33091"/>
    <cellStyle name="Normal 30 3 13 6" xfId="33092"/>
    <cellStyle name="Normal 30 3 13 6 2" xfId="33093"/>
    <cellStyle name="Normal 30 3 13 7" xfId="33094"/>
    <cellStyle name="Normal 30 3 13 7 2" xfId="33095"/>
    <cellStyle name="Normal 30 3 13 8" xfId="33096"/>
    <cellStyle name="Normal 30 3 13 8 2" xfId="33097"/>
    <cellStyle name="Normal 30 3 13 9" xfId="33098"/>
    <cellStyle name="Normal 30 3 13 9 2" xfId="33099"/>
    <cellStyle name="Normal 30 3 14" xfId="33100"/>
    <cellStyle name="Normal 30 3 14 10" xfId="33101"/>
    <cellStyle name="Normal 30 3 14 10 2" xfId="33102"/>
    <cellStyle name="Normal 30 3 14 11" xfId="33103"/>
    <cellStyle name="Normal 30 3 14 11 2" xfId="33104"/>
    <cellStyle name="Normal 30 3 14 12" xfId="33105"/>
    <cellStyle name="Normal 30 3 14 12 2" xfId="33106"/>
    <cellStyle name="Normal 30 3 14 13" xfId="33107"/>
    <cellStyle name="Normal 30 3 14 13 2" xfId="33108"/>
    <cellStyle name="Normal 30 3 14 14" xfId="33109"/>
    <cellStyle name="Normal 30 3 14 14 2" xfId="33110"/>
    <cellStyle name="Normal 30 3 14 15" xfId="33111"/>
    <cellStyle name="Normal 30 3 14 2" xfId="33112"/>
    <cellStyle name="Normal 30 3 14 2 2" xfId="33113"/>
    <cellStyle name="Normal 30 3 14 3" xfId="33114"/>
    <cellStyle name="Normal 30 3 14 3 2" xfId="33115"/>
    <cellStyle name="Normal 30 3 14 4" xfId="33116"/>
    <cellStyle name="Normal 30 3 14 4 2" xfId="33117"/>
    <cellStyle name="Normal 30 3 14 5" xfId="33118"/>
    <cellStyle name="Normal 30 3 14 5 2" xfId="33119"/>
    <cellStyle name="Normal 30 3 14 6" xfId="33120"/>
    <cellStyle name="Normal 30 3 14 6 2" xfId="33121"/>
    <cellStyle name="Normal 30 3 14 7" xfId="33122"/>
    <cellStyle name="Normal 30 3 14 7 2" xfId="33123"/>
    <cellStyle name="Normal 30 3 14 8" xfId="33124"/>
    <cellStyle name="Normal 30 3 14 8 2" xfId="33125"/>
    <cellStyle name="Normal 30 3 14 9" xfId="33126"/>
    <cellStyle name="Normal 30 3 14 9 2" xfId="33127"/>
    <cellStyle name="Normal 30 3 15" xfId="33128"/>
    <cellStyle name="Normal 30 3 15 10" xfId="33129"/>
    <cellStyle name="Normal 30 3 15 10 2" xfId="33130"/>
    <cellStyle name="Normal 30 3 15 11" xfId="33131"/>
    <cellStyle name="Normal 30 3 15 11 2" xfId="33132"/>
    <cellStyle name="Normal 30 3 15 12" xfId="33133"/>
    <cellStyle name="Normal 30 3 15 12 2" xfId="33134"/>
    <cellStyle name="Normal 30 3 15 13" xfId="33135"/>
    <cellStyle name="Normal 30 3 15 13 2" xfId="33136"/>
    <cellStyle name="Normal 30 3 15 14" xfId="33137"/>
    <cellStyle name="Normal 30 3 15 14 2" xfId="33138"/>
    <cellStyle name="Normal 30 3 15 15" xfId="33139"/>
    <cellStyle name="Normal 30 3 15 2" xfId="33140"/>
    <cellStyle name="Normal 30 3 15 2 2" xfId="33141"/>
    <cellStyle name="Normal 30 3 15 3" xfId="33142"/>
    <cellStyle name="Normal 30 3 15 3 2" xfId="33143"/>
    <cellStyle name="Normal 30 3 15 4" xfId="33144"/>
    <cellStyle name="Normal 30 3 15 4 2" xfId="33145"/>
    <cellStyle name="Normal 30 3 15 5" xfId="33146"/>
    <cellStyle name="Normal 30 3 15 5 2" xfId="33147"/>
    <cellStyle name="Normal 30 3 15 6" xfId="33148"/>
    <cellStyle name="Normal 30 3 15 6 2" xfId="33149"/>
    <cellStyle name="Normal 30 3 15 7" xfId="33150"/>
    <cellStyle name="Normal 30 3 15 7 2" xfId="33151"/>
    <cellStyle name="Normal 30 3 15 8" xfId="33152"/>
    <cellStyle name="Normal 30 3 15 8 2" xfId="33153"/>
    <cellStyle name="Normal 30 3 15 9" xfId="33154"/>
    <cellStyle name="Normal 30 3 15 9 2" xfId="33155"/>
    <cellStyle name="Normal 30 3 16" xfId="33156"/>
    <cellStyle name="Normal 30 3 16 2" xfId="33157"/>
    <cellStyle name="Normal 30 3 17" xfId="33158"/>
    <cellStyle name="Normal 30 3 17 2" xfId="33159"/>
    <cellStyle name="Normal 30 3 18" xfId="33160"/>
    <cellStyle name="Normal 30 3 18 2" xfId="33161"/>
    <cellStyle name="Normal 30 3 19" xfId="33162"/>
    <cellStyle name="Normal 30 3 19 2" xfId="33163"/>
    <cellStyle name="Normal 30 3 2" xfId="33164"/>
    <cellStyle name="Normal 30 3 2 10" xfId="33165"/>
    <cellStyle name="Normal 30 3 2 10 2" xfId="33166"/>
    <cellStyle name="Normal 30 3 2 11" xfId="33167"/>
    <cellStyle name="Normal 30 3 2 11 2" xfId="33168"/>
    <cellStyle name="Normal 30 3 2 12" xfId="33169"/>
    <cellStyle name="Normal 30 3 2 12 2" xfId="33170"/>
    <cellStyle name="Normal 30 3 2 13" xfId="33171"/>
    <cellStyle name="Normal 30 3 2 13 2" xfId="33172"/>
    <cellStyle name="Normal 30 3 2 14" xfId="33173"/>
    <cellStyle name="Normal 30 3 2 14 2" xfId="33174"/>
    <cellStyle name="Normal 30 3 2 15" xfId="33175"/>
    <cellStyle name="Normal 30 3 2 15 2" xfId="33176"/>
    <cellStyle name="Normal 30 3 2 16" xfId="33177"/>
    <cellStyle name="Normal 30 3 2 2" xfId="33178"/>
    <cellStyle name="Normal 30 3 2 2 10" xfId="33179"/>
    <cellStyle name="Normal 30 3 2 2 10 2" xfId="33180"/>
    <cellStyle name="Normal 30 3 2 2 11" xfId="33181"/>
    <cellStyle name="Normal 30 3 2 2 11 2" xfId="33182"/>
    <cellStyle name="Normal 30 3 2 2 12" xfId="33183"/>
    <cellStyle name="Normal 30 3 2 2 12 2" xfId="33184"/>
    <cellStyle name="Normal 30 3 2 2 13" xfId="33185"/>
    <cellStyle name="Normal 30 3 2 2 13 2" xfId="33186"/>
    <cellStyle name="Normal 30 3 2 2 14" xfId="33187"/>
    <cellStyle name="Normal 30 3 2 2 14 2" xfId="33188"/>
    <cellStyle name="Normal 30 3 2 2 15" xfId="33189"/>
    <cellStyle name="Normal 30 3 2 2 2" xfId="33190"/>
    <cellStyle name="Normal 30 3 2 2 2 2" xfId="33191"/>
    <cellStyle name="Normal 30 3 2 2 3" xfId="33192"/>
    <cellStyle name="Normal 30 3 2 2 3 2" xfId="33193"/>
    <cellStyle name="Normal 30 3 2 2 4" xfId="33194"/>
    <cellStyle name="Normal 30 3 2 2 4 2" xfId="33195"/>
    <cellStyle name="Normal 30 3 2 2 5" xfId="33196"/>
    <cellStyle name="Normal 30 3 2 2 5 2" xfId="33197"/>
    <cellStyle name="Normal 30 3 2 2 6" xfId="33198"/>
    <cellStyle name="Normal 30 3 2 2 6 2" xfId="33199"/>
    <cellStyle name="Normal 30 3 2 2 7" xfId="33200"/>
    <cellStyle name="Normal 30 3 2 2 7 2" xfId="33201"/>
    <cellStyle name="Normal 30 3 2 2 8" xfId="33202"/>
    <cellStyle name="Normal 30 3 2 2 8 2" xfId="33203"/>
    <cellStyle name="Normal 30 3 2 2 9" xfId="33204"/>
    <cellStyle name="Normal 30 3 2 2 9 2" xfId="33205"/>
    <cellStyle name="Normal 30 3 2 3" xfId="33206"/>
    <cellStyle name="Normal 30 3 2 3 2" xfId="33207"/>
    <cellStyle name="Normal 30 3 2 4" xfId="33208"/>
    <cellStyle name="Normal 30 3 2 4 2" xfId="33209"/>
    <cellStyle name="Normal 30 3 2 5" xfId="33210"/>
    <cellStyle name="Normal 30 3 2 5 2" xfId="33211"/>
    <cellStyle name="Normal 30 3 2 6" xfId="33212"/>
    <cellStyle name="Normal 30 3 2 6 2" xfId="33213"/>
    <cellStyle name="Normal 30 3 2 7" xfId="33214"/>
    <cellStyle name="Normal 30 3 2 7 2" xfId="33215"/>
    <cellStyle name="Normal 30 3 2 8" xfId="33216"/>
    <cellStyle name="Normal 30 3 2 8 2" xfId="33217"/>
    <cellStyle name="Normal 30 3 2 9" xfId="33218"/>
    <cellStyle name="Normal 30 3 2 9 2" xfId="33219"/>
    <cellStyle name="Normal 30 3 20" xfId="33220"/>
    <cellStyle name="Normal 30 3 20 2" xfId="33221"/>
    <cellStyle name="Normal 30 3 21" xfId="33222"/>
    <cellStyle name="Normal 30 3 21 2" xfId="33223"/>
    <cellStyle name="Normal 30 3 22" xfId="33224"/>
    <cellStyle name="Normal 30 3 22 2" xfId="33225"/>
    <cellStyle name="Normal 30 3 23" xfId="33226"/>
    <cellStyle name="Normal 30 3 23 2" xfId="33227"/>
    <cellStyle name="Normal 30 3 24" xfId="33228"/>
    <cellStyle name="Normal 30 3 24 2" xfId="33229"/>
    <cellStyle name="Normal 30 3 25" xfId="33230"/>
    <cellStyle name="Normal 30 3 25 2" xfId="33231"/>
    <cellStyle name="Normal 30 3 26" xfId="33232"/>
    <cellStyle name="Normal 30 3 26 2" xfId="33233"/>
    <cellStyle name="Normal 30 3 27" xfId="33234"/>
    <cellStyle name="Normal 30 3 27 2" xfId="33235"/>
    <cellStyle name="Normal 30 3 28" xfId="33236"/>
    <cellStyle name="Normal 30 3 28 2" xfId="33237"/>
    <cellStyle name="Normal 30 3 29" xfId="33238"/>
    <cellStyle name="Normal 30 3 3" xfId="33239"/>
    <cellStyle name="Normal 30 3 3 10" xfId="33240"/>
    <cellStyle name="Normal 30 3 3 10 2" xfId="33241"/>
    <cellStyle name="Normal 30 3 3 11" xfId="33242"/>
    <cellStyle name="Normal 30 3 3 11 2" xfId="33243"/>
    <cellStyle name="Normal 30 3 3 12" xfId="33244"/>
    <cellStyle name="Normal 30 3 3 12 2" xfId="33245"/>
    <cellStyle name="Normal 30 3 3 13" xfId="33246"/>
    <cellStyle name="Normal 30 3 3 13 2" xfId="33247"/>
    <cellStyle name="Normal 30 3 3 14" xfId="33248"/>
    <cellStyle name="Normal 30 3 3 14 2" xfId="33249"/>
    <cellStyle name="Normal 30 3 3 15" xfId="33250"/>
    <cellStyle name="Normal 30 3 3 15 2" xfId="33251"/>
    <cellStyle name="Normal 30 3 3 16" xfId="33252"/>
    <cellStyle name="Normal 30 3 3 2" xfId="33253"/>
    <cellStyle name="Normal 30 3 3 2 10" xfId="33254"/>
    <cellStyle name="Normal 30 3 3 2 10 2" xfId="33255"/>
    <cellStyle name="Normal 30 3 3 2 11" xfId="33256"/>
    <cellStyle name="Normal 30 3 3 2 11 2" xfId="33257"/>
    <cellStyle name="Normal 30 3 3 2 12" xfId="33258"/>
    <cellStyle name="Normal 30 3 3 2 12 2" xfId="33259"/>
    <cellStyle name="Normal 30 3 3 2 13" xfId="33260"/>
    <cellStyle name="Normal 30 3 3 2 13 2" xfId="33261"/>
    <cellStyle name="Normal 30 3 3 2 14" xfId="33262"/>
    <cellStyle name="Normal 30 3 3 2 14 2" xfId="33263"/>
    <cellStyle name="Normal 30 3 3 2 15" xfId="33264"/>
    <cellStyle name="Normal 30 3 3 2 2" xfId="33265"/>
    <cellStyle name="Normal 30 3 3 2 2 2" xfId="33266"/>
    <cellStyle name="Normal 30 3 3 2 3" xfId="33267"/>
    <cellStyle name="Normal 30 3 3 2 3 2" xfId="33268"/>
    <cellStyle name="Normal 30 3 3 2 4" xfId="33269"/>
    <cellStyle name="Normal 30 3 3 2 4 2" xfId="33270"/>
    <cellStyle name="Normal 30 3 3 2 5" xfId="33271"/>
    <cellStyle name="Normal 30 3 3 2 5 2" xfId="33272"/>
    <cellStyle name="Normal 30 3 3 2 6" xfId="33273"/>
    <cellStyle name="Normal 30 3 3 2 6 2" xfId="33274"/>
    <cellStyle name="Normal 30 3 3 2 7" xfId="33275"/>
    <cellStyle name="Normal 30 3 3 2 7 2" xfId="33276"/>
    <cellStyle name="Normal 30 3 3 2 8" xfId="33277"/>
    <cellStyle name="Normal 30 3 3 2 8 2" xfId="33278"/>
    <cellStyle name="Normal 30 3 3 2 9" xfId="33279"/>
    <cellStyle name="Normal 30 3 3 2 9 2" xfId="33280"/>
    <cellStyle name="Normal 30 3 3 3" xfId="33281"/>
    <cellStyle name="Normal 30 3 3 3 2" xfId="33282"/>
    <cellStyle name="Normal 30 3 3 4" xfId="33283"/>
    <cellStyle name="Normal 30 3 3 4 2" xfId="33284"/>
    <cellStyle name="Normal 30 3 3 5" xfId="33285"/>
    <cellStyle name="Normal 30 3 3 5 2" xfId="33286"/>
    <cellStyle name="Normal 30 3 3 6" xfId="33287"/>
    <cellStyle name="Normal 30 3 3 6 2" xfId="33288"/>
    <cellStyle name="Normal 30 3 3 7" xfId="33289"/>
    <cellStyle name="Normal 30 3 3 7 2" xfId="33290"/>
    <cellStyle name="Normal 30 3 3 8" xfId="33291"/>
    <cellStyle name="Normal 30 3 3 8 2" xfId="33292"/>
    <cellStyle name="Normal 30 3 3 9" xfId="33293"/>
    <cellStyle name="Normal 30 3 3 9 2" xfId="33294"/>
    <cellStyle name="Normal 30 3 4" xfId="33295"/>
    <cellStyle name="Normal 30 3 4 10" xfId="33296"/>
    <cellStyle name="Normal 30 3 4 10 2" xfId="33297"/>
    <cellStyle name="Normal 30 3 4 11" xfId="33298"/>
    <cellStyle name="Normal 30 3 4 11 2" xfId="33299"/>
    <cellStyle name="Normal 30 3 4 12" xfId="33300"/>
    <cellStyle name="Normal 30 3 4 12 2" xfId="33301"/>
    <cellStyle name="Normal 30 3 4 13" xfId="33302"/>
    <cellStyle name="Normal 30 3 4 13 2" xfId="33303"/>
    <cellStyle name="Normal 30 3 4 14" xfId="33304"/>
    <cellStyle name="Normal 30 3 4 14 2" xfId="33305"/>
    <cellStyle name="Normal 30 3 4 15" xfId="33306"/>
    <cellStyle name="Normal 30 3 4 15 2" xfId="33307"/>
    <cellStyle name="Normal 30 3 4 16" xfId="33308"/>
    <cellStyle name="Normal 30 3 4 2" xfId="33309"/>
    <cellStyle name="Normal 30 3 4 2 10" xfId="33310"/>
    <cellStyle name="Normal 30 3 4 2 10 2" xfId="33311"/>
    <cellStyle name="Normal 30 3 4 2 11" xfId="33312"/>
    <cellStyle name="Normal 30 3 4 2 11 2" xfId="33313"/>
    <cellStyle name="Normal 30 3 4 2 12" xfId="33314"/>
    <cellStyle name="Normal 30 3 4 2 12 2" xfId="33315"/>
    <cellStyle name="Normal 30 3 4 2 13" xfId="33316"/>
    <cellStyle name="Normal 30 3 4 2 13 2" xfId="33317"/>
    <cellStyle name="Normal 30 3 4 2 14" xfId="33318"/>
    <cellStyle name="Normal 30 3 4 2 14 2" xfId="33319"/>
    <cellStyle name="Normal 30 3 4 2 15" xfId="33320"/>
    <cellStyle name="Normal 30 3 4 2 2" xfId="33321"/>
    <cellStyle name="Normal 30 3 4 2 2 2" xfId="33322"/>
    <cellStyle name="Normal 30 3 4 2 3" xfId="33323"/>
    <cellStyle name="Normal 30 3 4 2 3 2" xfId="33324"/>
    <cellStyle name="Normal 30 3 4 2 4" xfId="33325"/>
    <cellStyle name="Normal 30 3 4 2 4 2" xfId="33326"/>
    <cellStyle name="Normal 30 3 4 2 5" xfId="33327"/>
    <cellStyle name="Normal 30 3 4 2 5 2" xfId="33328"/>
    <cellStyle name="Normal 30 3 4 2 6" xfId="33329"/>
    <cellStyle name="Normal 30 3 4 2 6 2" xfId="33330"/>
    <cellStyle name="Normal 30 3 4 2 7" xfId="33331"/>
    <cellStyle name="Normal 30 3 4 2 7 2" xfId="33332"/>
    <cellStyle name="Normal 30 3 4 2 8" xfId="33333"/>
    <cellStyle name="Normal 30 3 4 2 8 2" xfId="33334"/>
    <cellStyle name="Normal 30 3 4 2 9" xfId="33335"/>
    <cellStyle name="Normal 30 3 4 2 9 2" xfId="33336"/>
    <cellStyle name="Normal 30 3 4 3" xfId="33337"/>
    <cellStyle name="Normal 30 3 4 3 2" xfId="33338"/>
    <cellStyle name="Normal 30 3 4 4" xfId="33339"/>
    <cellStyle name="Normal 30 3 4 4 2" xfId="33340"/>
    <cellStyle name="Normal 30 3 4 5" xfId="33341"/>
    <cellStyle name="Normal 30 3 4 5 2" xfId="33342"/>
    <cellStyle name="Normal 30 3 4 6" xfId="33343"/>
    <cellStyle name="Normal 30 3 4 6 2" xfId="33344"/>
    <cellStyle name="Normal 30 3 4 7" xfId="33345"/>
    <cellStyle name="Normal 30 3 4 7 2" xfId="33346"/>
    <cellStyle name="Normal 30 3 4 8" xfId="33347"/>
    <cellStyle name="Normal 30 3 4 8 2" xfId="33348"/>
    <cellStyle name="Normal 30 3 4 9" xfId="33349"/>
    <cellStyle name="Normal 30 3 4 9 2" xfId="33350"/>
    <cellStyle name="Normal 30 3 5" xfId="33351"/>
    <cellStyle name="Normal 30 3 5 10" xfId="33352"/>
    <cellStyle name="Normal 30 3 5 10 2" xfId="33353"/>
    <cellStyle name="Normal 30 3 5 11" xfId="33354"/>
    <cellStyle name="Normal 30 3 5 11 2" xfId="33355"/>
    <cellStyle name="Normal 30 3 5 12" xfId="33356"/>
    <cellStyle name="Normal 30 3 5 12 2" xfId="33357"/>
    <cellStyle name="Normal 30 3 5 13" xfId="33358"/>
    <cellStyle name="Normal 30 3 5 13 2" xfId="33359"/>
    <cellStyle name="Normal 30 3 5 14" xfId="33360"/>
    <cellStyle name="Normal 30 3 5 14 2" xfId="33361"/>
    <cellStyle name="Normal 30 3 5 15" xfId="33362"/>
    <cellStyle name="Normal 30 3 5 2" xfId="33363"/>
    <cellStyle name="Normal 30 3 5 2 2" xfId="33364"/>
    <cellStyle name="Normal 30 3 5 3" xfId="33365"/>
    <cellStyle name="Normal 30 3 5 3 2" xfId="33366"/>
    <cellStyle name="Normal 30 3 5 4" xfId="33367"/>
    <cellStyle name="Normal 30 3 5 4 2" xfId="33368"/>
    <cellStyle name="Normal 30 3 5 5" xfId="33369"/>
    <cellStyle name="Normal 30 3 5 5 2" xfId="33370"/>
    <cellStyle name="Normal 30 3 5 6" xfId="33371"/>
    <cellStyle name="Normal 30 3 5 6 2" xfId="33372"/>
    <cellStyle name="Normal 30 3 5 7" xfId="33373"/>
    <cellStyle name="Normal 30 3 5 7 2" xfId="33374"/>
    <cellStyle name="Normal 30 3 5 8" xfId="33375"/>
    <cellStyle name="Normal 30 3 5 8 2" xfId="33376"/>
    <cellStyle name="Normal 30 3 5 9" xfId="33377"/>
    <cellStyle name="Normal 30 3 5 9 2" xfId="33378"/>
    <cellStyle name="Normal 30 3 6" xfId="33379"/>
    <cellStyle name="Normal 30 3 6 10" xfId="33380"/>
    <cellStyle name="Normal 30 3 6 10 2" xfId="33381"/>
    <cellStyle name="Normal 30 3 6 11" xfId="33382"/>
    <cellStyle name="Normal 30 3 6 11 2" xfId="33383"/>
    <cellStyle name="Normal 30 3 6 12" xfId="33384"/>
    <cellStyle name="Normal 30 3 6 12 2" xfId="33385"/>
    <cellStyle name="Normal 30 3 6 13" xfId="33386"/>
    <cellStyle name="Normal 30 3 6 13 2" xfId="33387"/>
    <cellStyle name="Normal 30 3 6 14" xfId="33388"/>
    <cellStyle name="Normal 30 3 6 14 2" xfId="33389"/>
    <cellStyle name="Normal 30 3 6 15" xfId="33390"/>
    <cellStyle name="Normal 30 3 6 2" xfId="33391"/>
    <cellStyle name="Normal 30 3 6 2 2" xfId="33392"/>
    <cellStyle name="Normal 30 3 6 3" xfId="33393"/>
    <cellStyle name="Normal 30 3 6 3 2" xfId="33394"/>
    <cellStyle name="Normal 30 3 6 4" xfId="33395"/>
    <cellStyle name="Normal 30 3 6 4 2" xfId="33396"/>
    <cellStyle name="Normal 30 3 6 5" xfId="33397"/>
    <cellStyle name="Normal 30 3 6 5 2" xfId="33398"/>
    <cellStyle name="Normal 30 3 6 6" xfId="33399"/>
    <cellStyle name="Normal 30 3 6 6 2" xfId="33400"/>
    <cellStyle name="Normal 30 3 6 7" xfId="33401"/>
    <cellStyle name="Normal 30 3 6 7 2" xfId="33402"/>
    <cellStyle name="Normal 30 3 6 8" xfId="33403"/>
    <cellStyle name="Normal 30 3 6 8 2" xfId="33404"/>
    <cellStyle name="Normal 30 3 6 9" xfId="33405"/>
    <cellStyle name="Normal 30 3 6 9 2" xfId="33406"/>
    <cellStyle name="Normal 30 3 7" xfId="33407"/>
    <cellStyle name="Normal 30 3 7 10" xfId="33408"/>
    <cellStyle name="Normal 30 3 7 10 2" xfId="33409"/>
    <cellStyle name="Normal 30 3 7 11" xfId="33410"/>
    <cellStyle name="Normal 30 3 7 11 2" xfId="33411"/>
    <cellStyle name="Normal 30 3 7 12" xfId="33412"/>
    <cellStyle name="Normal 30 3 7 12 2" xfId="33413"/>
    <cellStyle name="Normal 30 3 7 13" xfId="33414"/>
    <cellStyle name="Normal 30 3 7 13 2" xfId="33415"/>
    <cellStyle name="Normal 30 3 7 14" xfId="33416"/>
    <cellStyle name="Normal 30 3 7 14 2" xfId="33417"/>
    <cellStyle name="Normal 30 3 7 15" xfId="33418"/>
    <cellStyle name="Normal 30 3 7 2" xfId="33419"/>
    <cellStyle name="Normal 30 3 7 2 2" xfId="33420"/>
    <cellStyle name="Normal 30 3 7 3" xfId="33421"/>
    <cellStyle name="Normal 30 3 7 3 2" xfId="33422"/>
    <cellStyle name="Normal 30 3 7 4" xfId="33423"/>
    <cellStyle name="Normal 30 3 7 4 2" xfId="33424"/>
    <cellStyle name="Normal 30 3 7 5" xfId="33425"/>
    <cellStyle name="Normal 30 3 7 5 2" xfId="33426"/>
    <cellStyle name="Normal 30 3 7 6" xfId="33427"/>
    <cellStyle name="Normal 30 3 7 6 2" xfId="33428"/>
    <cellStyle name="Normal 30 3 7 7" xfId="33429"/>
    <cellStyle name="Normal 30 3 7 7 2" xfId="33430"/>
    <cellStyle name="Normal 30 3 7 8" xfId="33431"/>
    <cellStyle name="Normal 30 3 7 8 2" xfId="33432"/>
    <cellStyle name="Normal 30 3 7 9" xfId="33433"/>
    <cellStyle name="Normal 30 3 7 9 2" xfId="33434"/>
    <cellStyle name="Normal 30 3 8" xfId="33435"/>
    <cellStyle name="Normal 30 3 8 10" xfId="33436"/>
    <cellStyle name="Normal 30 3 8 10 2" xfId="33437"/>
    <cellStyle name="Normal 30 3 8 11" xfId="33438"/>
    <cellStyle name="Normal 30 3 8 11 2" xfId="33439"/>
    <cellStyle name="Normal 30 3 8 12" xfId="33440"/>
    <cellStyle name="Normal 30 3 8 12 2" xfId="33441"/>
    <cellStyle name="Normal 30 3 8 13" xfId="33442"/>
    <cellStyle name="Normal 30 3 8 13 2" xfId="33443"/>
    <cellStyle name="Normal 30 3 8 14" xfId="33444"/>
    <cellStyle name="Normal 30 3 8 14 2" xfId="33445"/>
    <cellStyle name="Normal 30 3 8 15" xfId="33446"/>
    <cellStyle name="Normal 30 3 8 2" xfId="33447"/>
    <cellStyle name="Normal 30 3 8 2 2" xfId="33448"/>
    <cellStyle name="Normal 30 3 8 3" xfId="33449"/>
    <cellStyle name="Normal 30 3 8 3 2" xfId="33450"/>
    <cellStyle name="Normal 30 3 8 4" xfId="33451"/>
    <cellStyle name="Normal 30 3 8 4 2" xfId="33452"/>
    <cellStyle name="Normal 30 3 8 5" xfId="33453"/>
    <cellStyle name="Normal 30 3 8 5 2" xfId="33454"/>
    <cellStyle name="Normal 30 3 8 6" xfId="33455"/>
    <cellStyle name="Normal 30 3 8 6 2" xfId="33456"/>
    <cellStyle name="Normal 30 3 8 7" xfId="33457"/>
    <cellStyle name="Normal 30 3 8 7 2" xfId="33458"/>
    <cellStyle name="Normal 30 3 8 8" xfId="33459"/>
    <cellStyle name="Normal 30 3 8 8 2" xfId="33460"/>
    <cellStyle name="Normal 30 3 8 9" xfId="33461"/>
    <cellStyle name="Normal 30 3 8 9 2" xfId="33462"/>
    <cellStyle name="Normal 30 3 9" xfId="33463"/>
    <cellStyle name="Normal 30 3 9 10" xfId="33464"/>
    <cellStyle name="Normal 30 3 9 10 2" xfId="33465"/>
    <cellStyle name="Normal 30 3 9 11" xfId="33466"/>
    <cellStyle name="Normal 30 3 9 11 2" xfId="33467"/>
    <cellStyle name="Normal 30 3 9 12" xfId="33468"/>
    <cellStyle name="Normal 30 3 9 12 2" xfId="33469"/>
    <cellStyle name="Normal 30 3 9 13" xfId="33470"/>
    <cellStyle name="Normal 30 3 9 13 2" xfId="33471"/>
    <cellStyle name="Normal 30 3 9 14" xfId="33472"/>
    <cellStyle name="Normal 30 3 9 14 2" xfId="33473"/>
    <cellStyle name="Normal 30 3 9 15" xfId="33474"/>
    <cellStyle name="Normal 30 3 9 2" xfId="33475"/>
    <cellStyle name="Normal 30 3 9 2 2" xfId="33476"/>
    <cellStyle name="Normal 30 3 9 3" xfId="33477"/>
    <cellStyle name="Normal 30 3 9 3 2" xfId="33478"/>
    <cellStyle name="Normal 30 3 9 4" xfId="33479"/>
    <cellStyle name="Normal 30 3 9 4 2" xfId="33480"/>
    <cellStyle name="Normal 30 3 9 5" xfId="33481"/>
    <cellStyle name="Normal 30 3 9 5 2" xfId="33482"/>
    <cellStyle name="Normal 30 3 9 6" xfId="33483"/>
    <cellStyle name="Normal 30 3 9 6 2" xfId="33484"/>
    <cellStyle name="Normal 30 3 9 7" xfId="33485"/>
    <cellStyle name="Normal 30 3 9 7 2" xfId="33486"/>
    <cellStyle name="Normal 30 3 9 8" xfId="33487"/>
    <cellStyle name="Normal 30 3 9 8 2" xfId="33488"/>
    <cellStyle name="Normal 30 3 9 9" xfId="33489"/>
    <cellStyle name="Normal 30 3 9 9 2" xfId="33490"/>
    <cellStyle name="Normal 30 4" xfId="33491"/>
    <cellStyle name="Normal 30 5" xfId="33492"/>
    <cellStyle name="Normal 30 6" xfId="33493"/>
    <cellStyle name="Normal 30 7" xfId="33494"/>
    <cellStyle name="Normal 30 8" xfId="33495"/>
    <cellStyle name="Normal 30 8 10" xfId="33496"/>
    <cellStyle name="Normal 30 8 10 10" xfId="33497"/>
    <cellStyle name="Normal 30 8 10 10 2" xfId="33498"/>
    <cellStyle name="Normal 30 8 10 11" xfId="33499"/>
    <cellStyle name="Normal 30 8 10 11 2" xfId="33500"/>
    <cellStyle name="Normal 30 8 10 12" xfId="33501"/>
    <cellStyle name="Normal 30 8 10 12 2" xfId="33502"/>
    <cellStyle name="Normal 30 8 10 13" xfId="33503"/>
    <cellStyle name="Normal 30 8 10 13 2" xfId="33504"/>
    <cellStyle name="Normal 30 8 10 14" xfId="33505"/>
    <cellStyle name="Normal 30 8 10 14 2" xfId="33506"/>
    <cellStyle name="Normal 30 8 10 15" xfId="33507"/>
    <cellStyle name="Normal 30 8 10 2" xfId="33508"/>
    <cellStyle name="Normal 30 8 10 2 2" xfId="33509"/>
    <cellStyle name="Normal 30 8 10 3" xfId="33510"/>
    <cellStyle name="Normal 30 8 10 3 2" xfId="33511"/>
    <cellStyle name="Normal 30 8 10 4" xfId="33512"/>
    <cellStyle name="Normal 30 8 10 4 2" xfId="33513"/>
    <cellStyle name="Normal 30 8 10 5" xfId="33514"/>
    <cellStyle name="Normal 30 8 10 5 2" xfId="33515"/>
    <cellStyle name="Normal 30 8 10 6" xfId="33516"/>
    <cellStyle name="Normal 30 8 10 6 2" xfId="33517"/>
    <cellStyle name="Normal 30 8 10 7" xfId="33518"/>
    <cellStyle name="Normal 30 8 10 7 2" xfId="33519"/>
    <cellStyle name="Normal 30 8 10 8" xfId="33520"/>
    <cellStyle name="Normal 30 8 10 8 2" xfId="33521"/>
    <cellStyle name="Normal 30 8 10 9" xfId="33522"/>
    <cellStyle name="Normal 30 8 10 9 2" xfId="33523"/>
    <cellStyle name="Normal 30 8 11" xfId="33524"/>
    <cellStyle name="Normal 30 8 11 10" xfId="33525"/>
    <cellStyle name="Normal 30 8 11 10 2" xfId="33526"/>
    <cellStyle name="Normal 30 8 11 11" xfId="33527"/>
    <cellStyle name="Normal 30 8 11 11 2" xfId="33528"/>
    <cellStyle name="Normal 30 8 11 12" xfId="33529"/>
    <cellStyle name="Normal 30 8 11 12 2" xfId="33530"/>
    <cellStyle name="Normal 30 8 11 13" xfId="33531"/>
    <cellStyle name="Normal 30 8 11 13 2" xfId="33532"/>
    <cellStyle name="Normal 30 8 11 14" xfId="33533"/>
    <cellStyle name="Normal 30 8 11 14 2" xfId="33534"/>
    <cellStyle name="Normal 30 8 11 15" xfId="33535"/>
    <cellStyle name="Normal 30 8 11 2" xfId="33536"/>
    <cellStyle name="Normal 30 8 11 2 2" xfId="33537"/>
    <cellStyle name="Normal 30 8 11 3" xfId="33538"/>
    <cellStyle name="Normal 30 8 11 3 2" xfId="33539"/>
    <cellStyle name="Normal 30 8 11 4" xfId="33540"/>
    <cellStyle name="Normal 30 8 11 4 2" xfId="33541"/>
    <cellStyle name="Normal 30 8 11 5" xfId="33542"/>
    <cellStyle name="Normal 30 8 11 5 2" xfId="33543"/>
    <cellStyle name="Normal 30 8 11 6" xfId="33544"/>
    <cellStyle name="Normal 30 8 11 6 2" xfId="33545"/>
    <cellStyle name="Normal 30 8 11 7" xfId="33546"/>
    <cellStyle name="Normal 30 8 11 7 2" xfId="33547"/>
    <cellStyle name="Normal 30 8 11 8" xfId="33548"/>
    <cellStyle name="Normal 30 8 11 8 2" xfId="33549"/>
    <cellStyle name="Normal 30 8 11 9" xfId="33550"/>
    <cellStyle name="Normal 30 8 11 9 2" xfId="33551"/>
    <cellStyle name="Normal 30 8 12" xfId="33552"/>
    <cellStyle name="Normal 30 8 12 10" xfId="33553"/>
    <cellStyle name="Normal 30 8 12 10 2" xfId="33554"/>
    <cellStyle name="Normal 30 8 12 11" xfId="33555"/>
    <cellStyle name="Normal 30 8 12 11 2" xfId="33556"/>
    <cellStyle name="Normal 30 8 12 12" xfId="33557"/>
    <cellStyle name="Normal 30 8 12 12 2" xfId="33558"/>
    <cellStyle name="Normal 30 8 12 13" xfId="33559"/>
    <cellStyle name="Normal 30 8 12 13 2" xfId="33560"/>
    <cellStyle name="Normal 30 8 12 14" xfId="33561"/>
    <cellStyle name="Normal 30 8 12 14 2" xfId="33562"/>
    <cellStyle name="Normal 30 8 12 15" xfId="33563"/>
    <cellStyle name="Normal 30 8 12 2" xfId="33564"/>
    <cellStyle name="Normal 30 8 12 2 2" xfId="33565"/>
    <cellStyle name="Normal 30 8 12 3" xfId="33566"/>
    <cellStyle name="Normal 30 8 12 3 2" xfId="33567"/>
    <cellStyle name="Normal 30 8 12 4" xfId="33568"/>
    <cellStyle name="Normal 30 8 12 4 2" xfId="33569"/>
    <cellStyle name="Normal 30 8 12 5" xfId="33570"/>
    <cellStyle name="Normal 30 8 12 5 2" xfId="33571"/>
    <cellStyle name="Normal 30 8 12 6" xfId="33572"/>
    <cellStyle name="Normal 30 8 12 6 2" xfId="33573"/>
    <cellStyle name="Normal 30 8 12 7" xfId="33574"/>
    <cellStyle name="Normal 30 8 12 7 2" xfId="33575"/>
    <cellStyle name="Normal 30 8 12 8" xfId="33576"/>
    <cellStyle name="Normal 30 8 12 8 2" xfId="33577"/>
    <cellStyle name="Normal 30 8 12 9" xfId="33578"/>
    <cellStyle name="Normal 30 8 12 9 2" xfId="33579"/>
    <cellStyle name="Normal 30 8 13" xfId="33580"/>
    <cellStyle name="Normal 30 8 13 10" xfId="33581"/>
    <cellStyle name="Normal 30 8 13 10 2" xfId="33582"/>
    <cellStyle name="Normal 30 8 13 11" xfId="33583"/>
    <cellStyle name="Normal 30 8 13 11 2" xfId="33584"/>
    <cellStyle name="Normal 30 8 13 12" xfId="33585"/>
    <cellStyle name="Normal 30 8 13 12 2" xfId="33586"/>
    <cellStyle name="Normal 30 8 13 13" xfId="33587"/>
    <cellStyle name="Normal 30 8 13 13 2" xfId="33588"/>
    <cellStyle name="Normal 30 8 13 14" xfId="33589"/>
    <cellStyle name="Normal 30 8 13 14 2" xfId="33590"/>
    <cellStyle name="Normal 30 8 13 15" xfId="33591"/>
    <cellStyle name="Normal 30 8 13 2" xfId="33592"/>
    <cellStyle name="Normal 30 8 13 2 2" xfId="33593"/>
    <cellStyle name="Normal 30 8 13 3" xfId="33594"/>
    <cellStyle name="Normal 30 8 13 3 2" xfId="33595"/>
    <cellStyle name="Normal 30 8 13 4" xfId="33596"/>
    <cellStyle name="Normal 30 8 13 4 2" xfId="33597"/>
    <cellStyle name="Normal 30 8 13 5" xfId="33598"/>
    <cellStyle name="Normal 30 8 13 5 2" xfId="33599"/>
    <cellStyle name="Normal 30 8 13 6" xfId="33600"/>
    <cellStyle name="Normal 30 8 13 6 2" xfId="33601"/>
    <cellStyle name="Normal 30 8 13 7" xfId="33602"/>
    <cellStyle name="Normal 30 8 13 7 2" xfId="33603"/>
    <cellStyle name="Normal 30 8 13 8" xfId="33604"/>
    <cellStyle name="Normal 30 8 13 8 2" xfId="33605"/>
    <cellStyle name="Normal 30 8 13 9" xfId="33606"/>
    <cellStyle name="Normal 30 8 13 9 2" xfId="33607"/>
    <cellStyle name="Normal 30 8 14" xfId="33608"/>
    <cellStyle name="Normal 30 8 14 10" xfId="33609"/>
    <cellStyle name="Normal 30 8 14 10 2" xfId="33610"/>
    <cellStyle name="Normal 30 8 14 11" xfId="33611"/>
    <cellStyle name="Normal 30 8 14 11 2" xfId="33612"/>
    <cellStyle name="Normal 30 8 14 12" xfId="33613"/>
    <cellStyle name="Normal 30 8 14 12 2" xfId="33614"/>
    <cellStyle name="Normal 30 8 14 13" xfId="33615"/>
    <cellStyle name="Normal 30 8 14 13 2" xfId="33616"/>
    <cellStyle name="Normal 30 8 14 14" xfId="33617"/>
    <cellStyle name="Normal 30 8 14 14 2" xfId="33618"/>
    <cellStyle name="Normal 30 8 14 15" xfId="33619"/>
    <cellStyle name="Normal 30 8 14 2" xfId="33620"/>
    <cellStyle name="Normal 30 8 14 2 2" xfId="33621"/>
    <cellStyle name="Normal 30 8 14 3" xfId="33622"/>
    <cellStyle name="Normal 30 8 14 3 2" xfId="33623"/>
    <cellStyle name="Normal 30 8 14 4" xfId="33624"/>
    <cellStyle name="Normal 30 8 14 4 2" xfId="33625"/>
    <cellStyle name="Normal 30 8 14 5" xfId="33626"/>
    <cellStyle name="Normal 30 8 14 5 2" xfId="33627"/>
    <cellStyle name="Normal 30 8 14 6" xfId="33628"/>
    <cellStyle name="Normal 30 8 14 6 2" xfId="33629"/>
    <cellStyle name="Normal 30 8 14 7" xfId="33630"/>
    <cellStyle name="Normal 30 8 14 7 2" xfId="33631"/>
    <cellStyle name="Normal 30 8 14 8" xfId="33632"/>
    <cellStyle name="Normal 30 8 14 8 2" xfId="33633"/>
    <cellStyle name="Normal 30 8 14 9" xfId="33634"/>
    <cellStyle name="Normal 30 8 14 9 2" xfId="33635"/>
    <cellStyle name="Normal 30 8 15" xfId="33636"/>
    <cellStyle name="Normal 30 8 15 10" xfId="33637"/>
    <cellStyle name="Normal 30 8 15 10 2" xfId="33638"/>
    <cellStyle name="Normal 30 8 15 11" xfId="33639"/>
    <cellStyle name="Normal 30 8 15 11 2" xfId="33640"/>
    <cellStyle name="Normal 30 8 15 12" xfId="33641"/>
    <cellStyle name="Normal 30 8 15 12 2" xfId="33642"/>
    <cellStyle name="Normal 30 8 15 13" xfId="33643"/>
    <cellStyle name="Normal 30 8 15 13 2" xfId="33644"/>
    <cellStyle name="Normal 30 8 15 14" xfId="33645"/>
    <cellStyle name="Normal 30 8 15 14 2" xfId="33646"/>
    <cellStyle name="Normal 30 8 15 15" xfId="33647"/>
    <cellStyle name="Normal 30 8 15 2" xfId="33648"/>
    <cellStyle name="Normal 30 8 15 2 2" xfId="33649"/>
    <cellStyle name="Normal 30 8 15 3" xfId="33650"/>
    <cellStyle name="Normal 30 8 15 3 2" xfId="33651"/>
    <cellStyle name="Normal 30 8 15 4" xfId="33652"/>
    <cellStyle name="Normal 30 8 15 4 2" xfId="33653"/>
    <cellStyle name="Normal 30 8 15 5" xfId="33654"/>
    <cellStyle name="Normal 30 8 15 5 2" xfId="33655"/>
    <cellStyle name="Normal 30 8 15 6" xfId="33656"/>
    <cellStyle name="Normal 30 8 15 6 2" xfId="33657"/>
    <cellStyle name="Normal 30 8 15 7" xfId="33658"/>
    <cellStyle name="Normal 30 8 15 7 2" xfId="33659"/>
    <cellStyle name="Normal 30 8 15 8" xfId="33660"/>
    <cellStyle name="Normal 30 8 15 8 2" xfId="33661"/>
    <cellStyle name="Normal 30 8 15 9" xfId="33662"/>
    <cellStyle name="Normal 30 8 15 9 2" xfId="33663"/>
    <cellStyle name="Normal 30 8 16" xfId="33664"/>
    <cellStyle name="Normal 30 8 16 2" xfId="33665"/>
    <cellStyle name="Normal 30 8 17" xfId="33666"/>
    <cellStyle name="Normal 30 8 17 2" xfId="33667"/>
    <cellStyle name="Normal 30 8 18" xfId="33668"/>
    <cellStyle name="Normal 30 8 18 2" xfId="33669"/>
    <cellStyle name="Normal 30 8 19" xfId="33670"/>
    <cellStyle name="Normal 30 8 19 2" xfId="33671"/>
    <cellStyle name="Normal 30 8 2" xfId="33672"/>
    <cellStyle name="Normal 30 8 2 10" xfId="33673"/>
    <cellStyle name="Normal 30 8 2 10 2" xfId="33674"/>
    <cellStyle name="Normal 30 8 2 11" xfId="33675"/>
    <cellStyle name="Normal 30 8 2 11 2" xfId="33676"/>
    <cellStyle name="Normal 30 8 2 12" xfId="33677"/>
    <cellStyle name="Normal 30 8 2 12 2" xfId="33678"/>
    <cellStyle name="Normal 30 8 2 13" xfId="33679"/>
    <cellStyle name="Normal 30 8 2 13 2" xfId="33680"/>
    <cellStyle name="Normal 30 8 2 14" xfId="33681"/>
    <cellStyle name="Normal 30 8 2 14 2" xfId="33682"/>
    <cellStyle name="Normal 30 8 2 15" xfId="33683"/>
    <cellStyle name="Normal 30 8 2 15 2" xfId="33684"/>
    <cellStyle name="Normal 30 8 2 16" xfId="33685"/>
    <cellStyle name="Normal 30 8 2 2" xfId="33686"/>
    <cellStyle name="Normal 30 8 2 2 10" xfId="33687"/>
    <cellStyle name="Normal 30 8 2 2 10 2" xfId="33688"/>
    <cellStyle name="Normal 30 8 2 2 11" xfId="33689"/>
    <cellStyle name="Normal 30 8 2 2 11 2" xfId="33690"/>
    <cellStyle name="Normal 30 8 2 2 12" xfId="33691"/>
    <cellStyle name="Normal 30 8 2 2 12 2" xfId="33692"/>
    <cellStyle name="Normal 30 8 2 2 13" xfId="33693"/>
    <cellStyle name="Normal 30 8 2 2 13 2" xfId="33694"/>
    <cellStyle name="Normal 30 8 2 2 14" xfId="33695"/>
    <cellStyle name="Normal 30 8 2 2 14 2" xfId="33696"/>
    <cellStyle name="Normal 30 8 2 2 15" xfId="33697"/>
    <cellStyle name="Normal 30 8 2 2 2" xfId="33698"/>
    <cellStyle name="Normal 30 8 2 2 2 2" xfId="33699"/>
    <cellStyle name="Normal 30 8 2 2 3" xfId="33700"/>
    <cellStyle name="Normal 30 8 2 2 3 2" xfId="33701"/>
    <cellStyle name="Normal 30 8 2 2 4" xfId="33702"/>
    <cellStyle name="Normal 30 8 2 2 4 2" xfId="33703"/>
    <cellStyle name="Normal 30 8 2 2 5" xfId="33704"/>
    <cellStyle name="Normal 30 8 2 2 5 2" xfId="33705"/>
    <cellStyle name="Normal 30 8 2 2 6" xfId="33706"/>
    <cellStyle name="Normal 30 8 2 2 6 2" xfId="33707"/>
    <cellStyle name="Normal 30 8 2 2 7" xfId="33708"/>
    <cellStyle name="Normal 30 8 2 2 7 2" xfId="33709"/>
    <cellStyle name="Normal 30 8 2 2 8" xfId="33710"/>
    <cellStyle name="Normal 30 8 2 2 8 2" xfId="33711"/>
    <cellStyle name="Normal 30 8 2 2 9" xfId="33712"/>
    <cellStyle name="Normal 30 8 2 2 9 2" xfId="33713"/>
    <cellStyle name="Normal 30 8 2 3" xfId="33714"/>
    <cellStyle name="Normal 30 8 2 3 2" xfId="33715"/>
    <cellStyle name="Normal 30 8 2 4" xfId="33716"/>
    <cellStyle name="Normal 30 8 2 4 2" xfId="33717"/>
    <cellStyle name="Normal 30 8 2 5" xfId="33718"/>
    <cellStyle name="Normal 30 8 2 5 2" xfId="33719"/>
    <cellStyle name="Normal 30 8 2 6" xfId="33720"/>
    <cellStyle name="Normal 30 8 2 6 2" xfId="33721"/>
    <cellStyle name="Normal 30 8 2 7" xfId="33722"/>
    <cellStyle name="Normal 30 8 2 7 2" xfId="33723"/>
    <cellStyle name="Normal 30 8 2 8" xfId="33724"/>
    <cellStyle name="Normal 30 8 2 8 2" xfId="33725"/>
    <cellStyle name="Normal 30 8 2 9" xfId="33726"/>
    <cellStyle name="Normal 30 8 2 9 2" xfId="33727"/>
    <cellStyle name="Normal 30 8 20" xfId="33728"/>
    <cellStyle name="Normal 30 8 20 2" xfId="33729"/>
    <cellStyle name="Normal 30 8 21" xfId="33730"/>
    <cellStyle name="Normal 30 8 21 2" xfId="33731"/>
    <cellStyle name="Normal 30 8 22" xfId="33732"/>
    <cellStyle name="Normal 30 8 22 2" xfId="33733"/>
    <cellStyle name="Normal 30 8 23" xfId="33734"/>
    <cellStyle name="Normal 30 8 23 2" xfId="33735"/>
    <cellStyle name="Normal 30 8 24" xfId="33736"/>
    <cellStyle name="Normal 30 8 24 2" xfId="33737"/>
    <cellStyle name="Normal 30 8 25" xfId="33738"/>
    <cellStyle name="Normal 30 8 25 2" xfId="33739"/>
    <cellStyle name="Normal 30 8 26" xfId="33740"/>
    <cellStyle name="Normal 30 8 26 2" xfId="33741"/>
    <cellStyle name="Normal 30 8 27" xfId="33742"/>
    <cellStyle name="Normal 30 8 27 2" xfId="33743"/>
    <cellStyle name="Normal 30 8 28" xfId="33744"/>
    <cellStyle name="Normal 30 8 28 2" xfId="33745"/>
    <cellStyle name="Normal 30 8 29" xfId="33746"/>
    <cellStyle name="Normal 30 8 3" xfId="33747"/>
    <cellStyle name="Normal 30 8 3 10" xfId="33748"/>
    <cellStyle name="Normal 30 8 3 10 2" xfId="33749"/>
    <cellStyle name="Normal 30 8 3 11" xfId="33750"/>
    <cellStyle name="Normal 30 8 3 11 2" xfId="33751"/>
    <cellStyle name="Normal 30 8 3 12" xfId="33752"/>
    <cellStyle name="Normal 30 8 3 12 2" xfId="33753"/>
    <cellStyle name="Normal 30 8 3 13" xfId="33754"/>
    <cellStyle name="Normal 30 8 3 13 2" xfId="33755"/>
    <cellStyle name="Normal 30 8 3 14" xfId="33756"/>
    <cellStyle name="Normal 30 8 3 14 2" xfId="33757"/>
    <cellStyle name="Normal 30 8 3 15" xfId="33758"/>
    <cellStyle name="Normal 30 8 3 15 2" xfId="33759"/>
    <cellStyle name="Normal 30 8 3 16" xfId="33760"/>
    <cellStyle name="Normal 30 8 3 2" xfId="33761"/>
    <cellStyle name="Normal 30 8 3 2 10" xfId="33762"/>
    <cellStyle name="Normal 30 8 3 2 10 2" xfId="33763"/>
    <cellStyle name="Normal 30 8 3 2 11" xfId="33764"/>
    <cellStyle name="Normal 30 8 3 2 11 2" xfId="33765"/>
    <cellStyle name="Normal 30 8 3 2 12" xfId="33766"/>
    <cellStyle name="Normal 30 8 3 2 12 2" xfId="33767"/>
    <cellStyle name="Normal 30 8 3 2 13" xfId="33768"/>
    <cellStyle name="Normal 30 8 3 2 13 2" xfId="33769"/>
    <cellStyle name="Normal 30 8 3 2 14" xfId="33770"/>
    <cellStyle name="Normal 30 8 3 2 14 2" xfId="33771"/>
    <cellStyle name="Normal 30 8 3 2 15" xfId="33772"/>
    <cellStyle name="Normal 30 8 3 2 2" xfId="33773"/>
    <cellStyle name="Normal 30 8 3 2 2 2" xfId="33774"/>
    <cellStyle name="Normal 30 8 3 2 3" xfId="33775"/>
    <cellStyle name="Normal 30 8 3 2 3 2" xfId="33776"/>
    <cellStyle name="Normal 30 8 3 2 4" xfId="33777"/>
    <cellStyle name="Normal 30 8 3 2 4 2" xfId="33778"/>
    <cellStyle name="Normal 30 8 3 2 5" xfId="33779"/>
    <cellStyle name="Normal 30 8 3 2 5 2" xfId="33780"/>
    <cellStyle name="Normal 30 8 3 2 6" xfId="33781"/>
    <cellStyle name="Normal 30 8 3 2 6 2" xfId="33782"/>
    <cellStyle name="Normal 30 8 3 2 7" xfId="33783"/>
    <cellStyle name="Normal 30 8 3 2 7 2" xfId="33784"/>
    <cellStyle name="Normal 30 8 3 2 8" xfId="33785"/>
    <cellStyle name="Normal 30 8 3 2 8 2" xfId="33786"/>
    <cellStyle name="Normal 30 8 3 2 9" xfId="33787"/>
    <cellStyle name="Normal 30 8 3 2 9 2" xfId="33788"/>
    <cellStyle name="Normal 30 8 3 3" xfId="33789"/>
    <cellStyle name="Normal 30 8 3 3 2" xfId="33790"/>
    <cellStyle name="Normal 30 8 3 4" xfId="33791"/>
    <cellStyle name="Normal 30 8 3 4 2" xfId="33792"/>
    <cellStyle name="Normal 30 8 3 5" xfId="33793"/>
    <cellStyle name="Normal 30 8 3 5 2" xfId="33794"/>
    <cellStyle name="Normal 30 8 3 6" xfId="33795"/>
    <cellStyle name="Normal 30 8 3 6 2" xfId="33796"/>
    <cellStyle name="Normal 30 8 3 7" xfId="33797"/>
    <cellStyle name="Normal 30 8 3 7 2" xfId="33798"/>
    <cellStyle name="Normal 30 8 3 8" xfId="33799"/>
    <cellStyle name="Normal 30 8 3 8 2" xfId="33800"/>
    <cellStyle name="Normal 30 8 3 9" xfId="33801"/>
    <cellStyle name="Normal 30 8 3 9 2" xfId="33802"/>
    <cellStyle name="Normal 30 8 4" xfId="33803"/>
    <cellStyle name="Normal 30 8 4 10" xfId="33804"/>
    <cellStyle name="Normal 30 8 4 10 2" xfId="33805"/>
    <cellStyle name="Normal 30 8 4 11" xfId="33806"/>
    <cellStyle name="Normal 30 8 4 11 2" xfId="33807"/>
    <cellStyle name="Normal 30 8 4 12" xfId="33808"/>
    <cellStyle name="Normal 30 8 4 12 2" xfId="33809"/>
    <cellStyle name="Normal 30 8 4 13" xfId="33810"/>
    <cellStyle name="Normal 30 8 4 13 2" xfId="33811"/>
    <cellStyle name="Normal 30 8 4 14" xfId="33812"/>
    <cellStyle name="Normal 30 8 4 14 2" xfId="33813"/>
    <cellStyle name="Normal 30 8 4 15" xfId="33814"/>
    <cellStyle name="Normal 30 8 4 15 2" xfId="33815"/>
    <cellStyle name="Normal 30 8 4 16" xfId="33816"/>
    <cellStyle name="Normal 30 8 4 2" xfId="33817"/>
    <cellStyle name="Normal 30 8 4 2 10" xfId="33818"/>
    <cellStyle name="Normal 30 8 4 2 10 2" xfId="33819"/>
    <cellStyle name="Normal 30 8 4 2 11" xfId="33820"/>
    <cellStyle name="Normal 30 8 4 2 11 2" xfId="33821"/>
    <cellStyle name="Normal 30 8 4 2 12" xfId="33822"/>
    <cellStyle name="Normal 30 8 4 2 12 2" xfId="33823"/>
    <cellStyle name="Normal 30 8 4 2 13" xfId="33824"/>
    <cellStyle name="Normal 30 8 4 2 13 2" xfId="33825"/>
    <cellStyle name="Normal 30 8 4 2 14" xfId="33826"/>
    <cellStyle name="Normal 30 8 4 2 14 2" xfId="33827"/>
    <cellStyle name="Normal 30 8 4 2 15" xfId="33828"/>
    <cellStyle name="Normal 30 8 4 2 2" xfId="33829"/>
    <cellStyle name="Normal 30 8 4 2 2 2" xfId="33830"/>
    <cellStyle name="Normal 30 8 4 2 3" xfId="33831"/>
    <cellStyle name="Normal 30 8 4 2 3 2" xfId="33832"/>
    <cellStyle name="Normal 30 8 4 2 4" xfId="33833"/>
    <cellStyle name="Normal 30 8 4 2 4 2" xfId="33834"/>
    <cellStyle name="Normal 30 8 4 2 5" xfId="33835"/>
    <cellStyle name="Normal 30 8 4 2 5 2" xfId="33836"/>
    <cellStyle name="Normal 30 8 4 2 6" xfId="33837"/>
    <cellStyle name="Normal 30 8 4 2 6 2" xfId="33838"/>
    <cellStyle name="Normal 30 8 4 2 7" xfId="33839"/>
    <cellStyle name="Normal 30 8 4 2 7 2" xfId="33840"/>
    <cellStyle name="Normal 30 8 4 2 8" xfId="33841"/>
    <cellStyle name="Normal 30 8 4 2 8 2" xfId="33842"/>
    <cellStyle name="Normal 30 8 4 2 9" xfId="33843"/>
    <cellStyle name="Normal 30 8 4 2 9 2" xfId="33844"/>
    <cellStyle name="Normal 30 8 4 3" xfId="33845"/>
    <cellStyle name="Normal 30 8 4 3 2" xfId="33846"/>
    <cellStyle name="Normal 30 8 4 4" xfId="33847"/>
    <cellStyle name="Normal 30 8 4 4 2" xfId="33848"/>
    <cellStyle name="Normal 30 8 4 5" xfId="33849"/>
    <cellStyle name="Normal 30 8 4 5 2" xfId="33850"/>
    <cellStyle name="Normal 30 8 4 6" xfId="33851"/>
    <cellStyle name="Normal 30 8 4 6 2" xfId="33852"/>
    <cellStyle name="Normal 30 8 4 7" xfId="33853"/>
    <cellStyle name="Normal 30 8 4 7 2" xfId="33854"/>
    <cellStyle name="Normal 30 8 4 8" xfId="33855"/>
    <cellStyle name="Normal 30 8 4 8 2" xfId="33856"/>
    <cellStyle name="Normal 30 8 4 9" xfId="33857"/>
    <cellStyle name="Normal 30 8 4 9 2" xfId="33858"/>
    <cellStyle name="Normal 30 8 5" xfId="33859"/>
    <cellStyle name="Normal 30 8 5 10" xfId="33860"/>
    <cellStyle name="Normal 30 8 5 10 2" xfId="33861"/>
    <cellStyle name="Normal 30 8 5 11" xfId="33862"/>
    <cellStyle name="Normal 30 8 5 11 2" xfId="33863"/>
    <cellStyle name="Normal 30 8 5 12" xfId="33864"/>
    <cellStyle name="Normal 30 8 5 12 2" xfId="33865"/>
    <cellStyle name="Normal 30 8 5 13" xfId="33866"/>
    <cellStyle name="Normal 30 8 5 13 2" xfId="33867"/>
    <cellStyle name="Normal 30 8 5 14" xfId="33868"/>
    <cellStyle name="Normal 30 8 5 14 2" xfId="33869"/>
    <cellStyle name="Normal 30 8 5 15" xfId="33870"/>
    <cellStyle name="Normal 30 8 5 2" xfId="33871"/>
    <cellStyle name="Normal 30 8 5 2 2" xfId="33872"/>
    <cellStyle name="Normal 30 8 5 3" xfId="33873"/>
    <cellStyle name="Normal 30 8 5 3 2" xfId="33874"/>
    <cellStyle name="Normal 30 8 5 4" xfId="33875"/>
    <cellStyle name="Normal 30 8 5 4 2" xfId="33876"/>
    <cellStyle name="Normal 30 8 5 5" xfId="33877"/>
    <cellStyle name="Normal 30 8 5 5 2" xfId="33878"/>
    <cellStyle name="Normal 30 8 5 6" xfId="33879"/>
    <cellStyle name="Normal 30 8 5 6 2" xfId="33880"/>
    <cellStyle name="Normal 30 8 5 7" xfId="33881"/>
    <cellStyle name="Normal 30 8 5 7 2" xfId="33882"/>
    <cellStyle name="Normal 30 8 5 8" xfId="33883"/>
    <cellStyle name="Normal 30 8 5 8 2" xfId="33884"/>
    <cellStyle name="Normal 30 8 5 9" xfId="33885"/>
    <cellStyle name="Normal 30 8 5 9 2" xfId="33886"/>
    <cellStyle name="Normal 30 8 6" xfId="33887"/>
    <cellStyle name="Normal 30 8 6 10" xfId="33888"/>
    <cellStyle name="Normal 30 8 6 10 2" xfId="33889"/>
    <cellStyle name="Normal 30 8 6 11" xfId="33890"/>
    <cellStyle name="Normal 30 8 6 11 2" xfId="33891"/>
    <cellStyle name="Normal 30 8 6 12" xfId="33892"/>
    <cellStyle name="Normal 30 8 6 12 2" xfId="33893"/>
    <cellStyle name="Normal 30 8 6 13" xfId="33894"/>
    <cellStyle name="Normal 30 8 6 13 2" xfId="33895"/>
    <cellStyle name="Normal 30 8 6 14" xfId="33896"/>
    <cellStyle name="Normal 30 8 6 14 2" xfId="33897"/>
    <cellStyle name="Normal 30 8 6 15" xfId="33898"/>
    <cellStyle name="Normal 30 8 6 2" xfId="33899"/>
    <cellStyle name="Normal 30 8 6 2 2" xfId="33900"/>
    <cellStyle name="Normal 30 8 6 3" xfId="33901"/>
    <cellStyle name="Normal 30 8 6 3 2" xfId="33902"/>
    <cellStyle name="Normal 30 8 6 4" xfId="33903"/>
    <cellStyle name="Normal 30 8 6 4 2" xfId="33904"/>
    <cellStyle name="Normal 30 8 6 5" xfId="33905"/>
    <cellStyle name="Normal 30 8 6 5 2" xfId="33906"/>
    <cellStyle name="Normal 30 8 6 6" xfId="33907"/>
    <cellStyle name="Normal 30 8 6 6 2" xfId="33908"/>
    <cellStyle name="Normal 30 8 6 7" xfId="33909"/>
    <cellStyle name="Normal 30 8 6 7 2" xfId="33910"/>
    <cellStyle name="Normal 30 8 6 8" xfId="33911"/>
    <cellStyle name="Normal 30 8 6 8 2" xfId="33912"/>
    <cellStyle name="Normal 30 8 6 9" xfId="33913"/>
    <cellStyle name="Normal 30 8 6 9 2" xfId="33914"/>
    <cellStyle name="Normal 30 8 7" xfId="33915"/>
    <cellStyle name="Normal 30 8 7 10" xfId="33916"/>
    <cellStyle name="Normal 30 8 7 10 2" xfId="33917"/>
    <cellStyle name="Normal 30 8 7 11" xfId="33918"/>
    <cellStyle name="Normal 30 8 7 11 2" xfId="33919"/>
    <cellStyle name="Normal 30 8 7 12" xfId="33920"/>
    <cellStyle name="Normal 30 8 7 12 2" xfId="33921"/>
    <cellStyle name="Normal 30 8 7 13" xfId="33922"/>
    <cellStyle name="Normal 30 8 7 13 2" xfId="33923"/>
    <cellStyle name="Normal 30 8 7 14" xfId="33924"/>
    <cellStyle name="Normal 30 8 7 14 2" xfId="33925"/>
    <cellStyle name="Normal 30 8 7 15" xfId="33926"/>
    <cellStyle name="Normal 30 8 7 2" xfId="33927"/>
    <cellStyle name="Normal 30 8 7 2 2" xfId="33928"/>
    <cellStyle name="Normal 30 8 7 3" xfId="33929"/>
    <cellStyle name="Normal 30 8 7 3 2" xfId="33930"/>
    <cellStyle name="Normal 30 8 7 4" xfId="33931"/>
    <cellStyle name="Normal 30 8 7 4 2" xfId="33932"/>
    <cellStyle name="Normal 30 8 7 5" xfId="33933"/>
    <cellStyle name="Normal 30 8 7 5 2" xfId="33934"/>
    <cellStyle name="Normal 30 8 7 6" xfId="33935"/>
    <cellStyle name="Normal 30 8 7 6 2" xfId="33936"/>
    <cellStyle name="Normal 30 8 7 7" xfId="33937"/>
    <cellStyle name="Normal 30 8 7 7 2" xfId="33938"/>
    <cellStyle name="Normal 30 8 7 8" xfId="33939"/>
    <cellStyle name="Normal 30 8 7 8 2" xfId="33940"/>
    <cellStyle name="Normal 30 8 7 9" xfId="33941"/>
    <cellStyle name="Normal 30 8 7 9 2" xfId="33942"/>
    <cellStyle name="Normal 30 8 8" xfId="33943"/>
    <cellStyle name="Normal 30 8 8 10" xfId="33944"/>
    <cellStyle name="Normal 30 8 8 10 2" xfId="33945"/>
    <cellStyle name="Normal 30 8 8 11" xfId="33946"/>
    <cellStyle name="Normal 30 8 8 11 2" xfId="33947"/>
    <cellStyle name="Normal 30 8 8 12" xfId="33948"/>
    <cellStyle name="Normal 30 8 8 12 2" xfId="33949"/>
    <cellStyle name="Normal 30 8 8 13" xfId="33950"/>
    <cellStyle name="Normal 30 8 8 13 2" xfId="33951"/>
    <cellStyle name="Normal 30 8 8 14" xfId="33952"/>
    <cellStyle name="Normal 30 8 8 14 2" xfId="33953"/>
    <cellStyle name="Normal 30 8 8 15" xfId="33954"/>
    <cellStyle name="Normal 30 8 8 2" xfId="33955"/>
    <cellStyle name="Normal 30 8 8 2 2" xfId="33956"/>
    <cellStyle name="Normal 30 8 8 3" xfId="33957"/>
    <cellStyle name="Normal 30 8 8 3 2" xfId="33958"/>
    <cellStyle name="Normal 30 8 8 4" xfId="33959"/>
    <cellStyle name="Normal 30 8 8 4 2" xfId="33960"/>
    <cellStyle name="Normal 30 8 8 5" xfId="33961"/>
    <cellStyle name="Normal 30 8 8 5 2" xfId="33962"/>
    <cellStyle name="Normal 30 8 8 6" xfId="33963"/>
    <cellStyle name="Normal 30 8 8 6 2" xfId="33964"/>
    <cellStyle name="Normal 30 8 8 7" xfId="33965"/>
    <cellStyle name="Normal 30 8 8 7 2" xfId="33966"/>
    <cellStyle name="Normal 30 8 8 8" xfId="33967"/>
    <cellStyle name="Normal 30 8 8 8 2" xfId="33968"/>
    <cellStyle name="Normal 30 8 8 9" xfId="33969"/>
    <cellStyle name="Normal 30 8 8 9 2" xfId="33970"/>
    <cellStyle name="Normal 30 8 9" xfId="33971"/>
    <cellStyle name="Normal 30 8 9 10" xfId="33972"/>
    <cellStyle name="Normal 30 8 9 10 2" xfId="33973"/>
    <cellStyle name="Normal 30 8 9 11" xfId="33974"/>
    <cellStyle name="Normal 30 8 9 11 2" xfId="33975"/>
    <cellStyle name="Normal 30 8 9 12" xfId="33976"/>
    <cellStyle name="Normal 30 8 9 12 2" xfId="33977"/>
    <cellStyle name="Normal 30 8 9 13" xfId="33978"/>
    <cellStyle name="Normal 30 8 9 13 2" xfId="33979"/>
    <cellStyle name="Normal 30 8 9 14" xfId="33980"/>
    <cellStyle name="Normal 30 8 9 14 2" xfId="33981"/>
    <cellStyle name="Normal 30 8 9 15" xfId="33982"/>
    <cellStyle name="Normal 30 8 9 2" xfId="33983"/>
    <cellStyle name="Normal 30 8 9 2 2" xfId="33984"/>
    <cellStyle name="Normal 30 8 9 3" xfId="33985"/>
    <cellStyle name="Normal 30 8 9 3 2" xfId="33986"/>
    <cellStyle name="Normal 30 8 9 4" xfId="33987"/>
    <cellStyle name="Normal 30 8 9 4 2" xfId="33988"/>
    <cellStyle name="Normal 30 8 9 5" xfId="33989"/>
    <cellStyle name="Normal 30 8 9 5 2" xfId="33990"/>
    <cellStyle name="Normal 30 8 9 6" xfId="33991"/>
    <cellStyle name="Normal 30 8 9 6 2" xfId="33992"/>
    <cellStyle name="Normal 30 8 9 7" xfId="33993"/>
    <cellStyle name="Normal 30 8 9 7 2" xfId="33994"/>
    <cellStyle name="Normal 30 8 9 8" xfId="33995"/>
    <cellStyle name="Normal 30 8 9 8 2" xfId="33996"/>
    <cellStyle name="Normal 30 8 9 9" xfId="33997"/>
    <cellStyle name="Normal 30 8 9 9 2" xfId="33998"/>
    <cellStyle name="Normal 30 9" xfId="33999"/>
    <cellStyle name="Normal 31" xfId="34000"/>
    <cellStyle name="Normal 31 2" xfId="34001"/>
    <cellStyle name="Normal 31 3" xfId="34002"/>
    <cellStyle name="Normal 31 4" xfId="34003"/>
    <cellStyle name="Normal 31 5" xfId="34004"/>
    <cellStyle name="Normal 31 6" xfId="34005"/>
    <cellStyle name="Normal 31 7" xfId="34006"/>
    <cellStyle name="Normal 32" xfId="34007"/>
    <cellStyle name="Normal 32 2" xfId="34008"/>
    <cellStyle name="Normal 32 3" xfId="34009"/>
    <cellStyle name="Normal 32 4" xfId="34010"/>
    <cellStyle name="Normal 33" xfId="34011"/>
    <cellStyle name="Normal 33 2" xfId="34012"/>
    <cellStyle name="Normal 33 3" xfId="34013"/>
    <cellStyle name="Normal 33 4" xfId="34014"/>
    <cellStyle name="Normal 34" xfId="34015"/>
    <cellStyle name="Normal 34 2" xfId="34016"/>
    <cellStyle name="Normal 34 3" xfId="34017"/>
    <cellStyle name="Normal 34 4" xfId="34018"/>
    <cellStyle name="Normal 34 5" xfId="34019"/>
    <cellStyle name="Normal 34 6" xfId="34020"/>
    <cellStyle name="Normal 34 7" xfId="34021"/>
    <cellStyle name="Normal 35" xfId="34022"/>
    <cellStyle name="Normal 35 2" xfId="34023"/>
    <cellStyle name="Normal 35 2 2" xfId="34024"/>
    <cellStyle name="Normal 35 2 3" xfId="34025"/>
    <cellStyle name="Normal 35 3" xfId="34026"/>
    <cellStyle name="Normal 35 3 2" xfId="34027"/>
    <cellStyle name="Normal 35 4" xfId="34028"/>
    <cellStyle name="Normal 35 5" xfId="34029"/>
    <cellStyle name="Normal 35 5 2" xfId="34030"/>
    <cellStyle name="Normal 35 6" xfId="34031"/>
    <cellStyle name="Normal 36" xfId="63"/>
    <cellStyle name="Normal 36 2" xfId="34032"/>
    <cellStyle name="Normal 36 3" xfId="34033"/>
    <cellStyle name="Normal 36 4" xfId="34034"/>
    <cellStyle name="Normal 37" xfId="64"/>
    <cellStyle name="Normal 37 2" xfId="34035"/>
    <cellStyle name="Normal 37 2 10" xfId="34036"/>
    <cellStyle name="Normal 37 2 10 10" xfId="34037"/>
    <cellStyle name="Normal 37 2 10 10 2" xfId="34038"/>
    <cellStyle name="Normal 37 2 10 11" xfId="34039"/>
    <cellStyle name="Normal 37 2 10 11 2" xfId="34040"/>
    <cellStyle name="Normal 37 2 10 12" xfId="34041"/>
    <cellStyle name="Normal 37 2 10 12 2" xfId="34042"/>
    <cellStyle name="Normal 37 2 10 13" xfId="34043"/>
    <cellStyle name="Normal 37 2 10 13 2" xfId="34044"/>
    <cellStyle name="Normal 37 2 10 14" xfId="34045"/>
    <cellStyle name="Normal 37 2 10 14 2" xfId="34046"/>
    <cellStyle name="Normal 37 2 10 15" xfId="34047"/>
    <cellStyle name="Normal 37 2 10 2" xfId="34048"/>
    <cellStyle name="Normal 37 2 10 2 2" xfId="34049"/>
    <cellStyle name="Normal 37 2 10 3" xfId="34050"/>
    <cellStyle name="Normal 37 2 10 3 2" xfId="34051"/>
    <cellStyle name="Normal 37 2 10 4" xfId="34052"/>
    <cellStyle name="Normal 37 2 10 4 2" xfId="34053"/>
    <cellStyle name="Normal 37 2 10 5" xfId="34054"/>
    <cellStyle name="Normal 37 2 10 5 2" xfId="34055"/>
    <cellStyle name="Normal 37 2 10 6" xfId="34056"/>
    <cellStyle name="Normal 37 2 10 6 2" xfId="34057"/>
    <cellStyle name="Normal 37 2 10 7" xfId="34058"/>
    <cellStyle name="Normal 37 2 10 7 2" xfId="34059"/>
    <cellStyle name="Normal 37 2 10 8" xfId="34060"/>
    <cellStyle name="Normal 37 2 10 8 2" xfId="34061"/>
    <cellStyle name="Normal 37 2 10 9" xfId="34062"/>
    <cellStyle name="Normal 37 2 10 9 2" xfId="34063"/>
    <cellStyle name="Normal 37 2 11" xfId="34064"/>
    <cellStyle name="Normal 37 2 11 10" xfId="34065"/>
    <cellStyle name="Normal 37 2 11 10 2" xfId="34066"/>
    <cellStyle name="Normal 37 2 11 11" xfId="34067"/>
    <cellStyle name="Normal 37 2 11 11 2" xfId="34068"/>
    <cellStyle name="Normal 37 2 11 12" xfId="34069"/>
    <cellStyle name="Normal 37 2 11 12 2" xfId="34070"/>
    <cellStyle name="Normal 37 2 11 13" xfId="34071"/>
    <cellStyle name="Normal 37 2 11 13 2" xfId="34072"/>
    <cellStyle name="Normal 37 2 11 14" xfId="34073"/>
    <cellStyle name="Normal 37 2 11 14 2" xfId="34074"/>
    <cellStyle name="Normal 37 2 11 15" xfId="34075"/>
    <cellStyle name="Normal 37 2 11 2" xfId="34076"/>
    <cellStyle name="Normal 37 2 11 2 2" xfId="34077"/>
    <cellStyle name="Normal 37 2 11 3" xfId="34078"/>
    <cellStyle name="Normal 37 2 11 3 2" xfId="34079"/>
    <cellStyle name="Normal 37 2 11 4" xfId="34080"/>
    <cellStyle name="Normal 37 2 11 4 2" xfId="34081"/>
    <cellStyle name="Normal 37 2 11 5" xfId="34082"/>
    <cellStyle name="Normal 37 2 11 5 2" xfId="34083"/>
    <cellStyle name="Normal 37 2 11 6" xfId="34084"/>
    <cellStyle name="Normal 37 2 11 6 2" xfId="34085"/>
    <cellStyle name="Normal 37 2 11 7" xfId="34086"/>
    <cellStyle name="Normal 37 2 11 7 2" xfId="34087"/>
    <cellStyle name="Normal 37 2 11 8" xfId="34088"/>
    <cellStyle name="Normal 37 2 11 8 2" xfId="34089"/>
    <cellStyle name="Normal 37 2 11 9" xfId="34090"/>
    <cellStyle name="Normal 37 2 11 9 2" xfId="34091"/>
    <cellStyle name="Normal 37 2 12" xfId="34092"/>
    <cellStyle name="Normal 37 2 12 10" xfId="34093"/>
    <cellStyle name="Normal 37 2 12 10 2" xfId="34094"/>
    <cellStyle name="Normal 37 2 12 11" xfId="34095"/>
    <cellStyle name="Normal 37 2 12 11 2" xfId="34096"/>
    <cellStyle name="Normal 37 2 12 12" xfId="34097"/>
    <cellStyle name="Normal 37 2 12 12 2" xfId="34098"/>
    <cellStyle name="Normal 37 2 12 13" xfId="34099"/>
    <cellStyle name="Normal 37 2 12 13 2" xfId="34100"/>
    <cellStyle name="Normal 37 2 12 14" xfId="34101"/>
    <cellStyle name="Normal 37 2 12 14 2" xfId="34102"/>
    <cellStyle name="Normal 37 2 12 15" xfId="34103"/>
    <cellStyle name="Normal 37 2 12 2" xfId="34104"/>
    <cellStyle name="Normal 37 2 12 2 2" xfId="34105"/>
    <cellStyle name="Normal 37 2 12 3" xfId="34106"/>
    <cellStyle name="Normal 37 2 12 3 2" xfId="34107"/>
    <cellStyle name="Normal 37 2 12 4" xfId="34108"/>
    <cellStyle name="Normal 37 2 12 4 2" xfId="34109"/>
    <cellStyle name="Normal 37 2 12 5" xfId="34110"/>
    <cellStyle name="Normal 37 2 12 5 2" xfId="34111"/>
    <cellStyle name="Normal 37 2 12 6" xfId="34112"/>
    <cellStyle name="Normal 37 2 12 6 2" xfId="34113"/>
    <cellStyle name="Normal 37 2 12 7" xfId="34114"/>
    <cellStyle name="Normal 37 2 12 7 2" xfId="34115"/>
    <cellStyle name="Normal 37 2 12 8" xfId="34116"/>
    <cellStyle name="Normal 37 2 12 8 2" xfId="34117"/>
    <cellStyle name="Normal 37 2 12 9" xfId="34118"/>
    <cellStyle name="Normal 37 2 12 9 2" xfId="34119"/>
    <cellStyle name="Normal 37 2 13" xfId="34120"/>
    <cellStyle name="Normal 37 2 13 10" xfId="34121"/>
    <cellStyle name="Normal 37 2 13 10 2" xfId="34122"/>
    <cellStyle name="Normal 37 2 13 11" xfId="34123"/>
    <cellStyle name="Normal 37 2 13 11 2" xfId="34124"/>
    <cellStyle name="Normal 37 2 13 12" xfId="34125"/>
    <cellStyle name="Normal 37 2 13 12 2" xfId="34126"/>
    <cellStyle name="Normal 37 2 13 13" xfId="34127"/>
    <cellStyle name="Normal 37 2 13 13 2" xfId="34128"/>
    <cellStyle name="Normal 37 2 13 14" xfId="34129"/>
    <cellStyle name="Normal 37 2 13 14 2" xfId="34130"/>
    <cellStyle name="Normal 37 2 13 15" xfId="34131"/>
    <cellStyle name="Normal 37 2 13 2" xfId="34132"/>
    <cellStyle name="Normal 37 2 13 2 2" xfId="34133"/>
    <cellStyle name="Normal 37 2 13 3" xfId="34134"/>
    <cellStyle name="Normal 37 2 13 3 2" xfId="34135"/>
    <cellStyle name="Normal 37 2 13 4" xfId="34136"/>
    <cellStyle name="Normal 37 2 13 4 2" xfId="34137"/>
    <cellStyle name="Normal 37 2 13 5" xfId="34138"/>
    <cellStyle name="Normal 37 2 13 5 2" xfId="34139"/>
    <cellStyle name="Normal 37 2 13 6" xfId="34140"/>
    <cellStyle name="Normal 37 2 13 6 2" xfId="34141"/>
    <cellStyle name="Normal 37 2 13 7" xfId="34142"/>
    <cellStyle name="Normal 37 2 13 7 2" xfId="34143"/>
    <cellStyle name="Normal 37 2 13 8" xfId="34144"/>
    <cellStyle name="Normal 37 2 13 8 2" xfId="34145"/>
    <cellStyle name="Normal 37 2 13 9" xfId="34146"/>
    <cellStyle name="Normal 37 2 13 9 2" xfId="34147"/>
    <cellStyle name="Normal 37 2 14" xfId="34148"/>
    <cellStyle name="Normal 37 2 14 10" xfId="34149"/>
    <cellStyle name="Normal 37 2 14 10 2" xfId="34150"/>
    <cellStyle name="Normal 37 2 14 11" xfId="34151"/>
    <cellStyle name="Normal 37 2 14 11 2" xfId="34152"/>
    <cellStyle name="Normal 37 2 14 12" xfId="34153"/>
    <cellStyle name="Normal 37 2 14 12 2" xfId="34154"/>
    <cellStyle name="Normal 37 2 14 13" xfId="34155"/>
    <cellStyle name="Normal 37 2 14 13 2" xfId="34156"/>
    <cellStyle name="Normal 37 2 14 14" xfId="34157"/>
    <cellStyle name="Normal 37 2 14 14 2" xfId="34158"/>
    <cellStyle name="Normal 37 2 14 15" xfId="34159"/>
    <cellStyle name="Normal 37 2 14 2" xfId="34160"/>
    <cellStyle name="Normal 37 2 14 2 2" xfId="34161"/>
    <cellStyle name="Normal 37 2 14 3" xfId="34162"/>
    <cellStyle name="Normal 37 2 14 3 2" xfId="34163"/>
    <cellStyle name="Normal 37 2 14 4" xfId="34164"/>
    <cellStyle name="Normal 37 2 14 4 2" xfId="34165"/>
    <cellStyle name="Normal 37 2 14 5" xfId="34166"/>
    <cellStyle name="Normal 37 2 14 5 2" xfId="34167"/>
    <cellStyle name="Normal 37 2 14 6" xfId="34168"/>
    <cellStyle name="Normal 37 2 14 6 2" xfId="34169"/>
    <cellStyle name="Normal 37 2 14 7" xfId="34170"/>
    <cellStyle name="Normal 37 2 14 7 2" xfId="34171"/>
    <cellStyle name="Normal 37 2 14 8" xfId="34172"/>
    <cellStyle name="Normal 37 2 14 8 2" xfId="34173"/>
    <cellStyle name="Normal 37 2 14 9" xfId="34174"/>
    <cellStyle name="Normal 37 2 14 9 2" xfId="34175"/>
    <cellStyle name="Normal 37 2 15" xfId="34176"/>
    <cellStyle name="Normal 37 2 15 10" xfId="34177"/>
    <cellStyle name="Normal 37 2 15 10 2" xfId="34178"/>
    <cellStyle name="Normal 37 2 15 11" xfId="34179"/>
    <cellStyle name="Normal 37 2 15 11 2" xfId="34180"/>
    <cellStyle name="Normal 37 2 15 12" xfId="34181"/>
    <cellStyle name="Normal 37 2 15 12 2" xfId="34182"/>
    <cellStyle name="Normal 37 2 15 13" xfId="34183"/>
    <cellStyle name="Normal 37 2 15 13 2" xfId="34184"/>
    <cellStyle name="Normal 37 2 15 14" xfId="34185"/>
    <cellStyle name="Normal 37 2 15 14 2" xfId="34186"/>
    <cellStyle name="Normal 37 2 15 15" xfId="34187"/>
    <cellStyle name="Normal 37 2 15 2" xfId="34188"/>
    <cellStyle name="Normal 37 2 15 2 2" xfId="34189"/>
    <cellStyle name="Normal 37 2 15 3" xfId="34190"/>
    <cellStyle name="Normal 37 2 15 3 2" xfId="34191"/>
    <cellStyle name="Normal 37 2 15 4" xfId="34192"/>
    <cellStyle name="Normal 37 2 15 4 2" xfId="34193"/>
    <cellStyle name="Normal 37 2 15 5" xfId="34194"/>
    <cellStyle name="Normal 37 2 15 5 2" xfId="34195"/>
    <cellStyle name="Normal 37 2 15 6" xfId="34196"/>
    <cellStyle name="Normal 37 2 15 6 2" xfId="34197"/>
    <cellStyle name="Normal 37 2 15 7" xfId="34198"/>
    <cellStyle name="Normal 37 2 15 7 2" xfId="34199"/>
    <cellStyle name="Normal 37 2 15 8" xfId="34200"/>
    <cellStyle name="Normal 37 2 15 8 2" xfId="34201"/>
    <cellStyle name="Normal 37 2 15 9" xfId="34202"/>
    <cellStyle name="Normal 37 2 15 9 2" xfId="34203"/>
    <cellStyle name="Normal 37 2 16" xfId="34204"/>
    <cellStyle name="Normal 37 2 16 10" xfId="34205"/>
    <cellStyle name="Normal 37 2 16 10 2" xfId="34206"/>
    <cellStyle name="Normal 37 2 16 11" xfId="34207"/>
    <cellStyle name="Normal 37 2 16 11 2" xfId="34208"/>
    <cellStyle name="Normal 37 2 16 12" xfId="34209"/>
    <cellStyle name="Normal 37 2 16 12 2" xfId="34210"/>
    <cellStyle name="Normal 37 2 16 13" xfId="34211"/>
    <cellStyle name="Normal 37 2 16 13 2" xfId="34212"/>
    <cellStyle name="Normal 37 2 16 14" xfId="34213"/>
    <cellStyle name="Normal 37 2 16 14 2" xfId="34214"/>
    <cellStyle name="Normal 37 2 16 15" xfId="34215"/>
    <cellStyle name="Normal 37 2 16 2" xfId="34216"/>
    <cellStyle name="Normal 37 2 16 2 2" xfId="34217"/>
    <cellStyle name="Normal 37 2 16 3" xfId="34218"/>
    <cellStyle name="Normal 37 2 16 3 2" xfId="34219"/>
    <cellStyle name="Normal 37 2 16 4" xfId="34220"/>
    <cellStyle name="Normal 37 2 16 4 2" xfId="34221"/>
    <cellStyle name="Normal 37 2 16 5" xfId="34222"/>
    <cellStyle name="Normal 37 2 16 5 2" xfId="34223"/>
    <cellStyle name="Normal 37 2 16 6" xfId="34224"/>
    <cellStyle name="Normal 37 2 16 6 2" xfId="34225"/>
    <cellStyle name="Normal 37 2 16 7" xfId="34226"/>
    <cellStyle name="Normal 37 2 16 7 2" xfId="34227"/>
    <cellStyle name="Normal 37 2 16 8" xfId="34228"/>
    <cellStyle name="Normal 37 2 16 8 2" xfId="34229"/>
    <cellStyle name="Normal 37 2 16 9" xfId="34230"/>
    <cellStyle name="Normal 37 2 16 9 2" xfId="34231"/>
    <cellStyle name="Normal 37 2 17" xfId="34232"/>
    <cellStyle name="Normal 37 2 17 10" xfId="34233"/>
    <cellStyle name="Normal 37 2 17 10 2" xfId="34234"/>
    <cellStyle name="Normal 37 2 17 11" xfId="34235"/>
    <cellStyle name="Normal 37 2 17 11 2" xfId="34236"/>
    <cellStyle name="Normal 37 2 17 12" xfId="34237"/>
    <cellStyle name="Normal 37 2 17 12 2" xfId="34238"/>
    <cellStyle name="Normal 37 2 17 13" xfId="34239"/>
    <cellStyle name="Normal 37 2 17 13 2" xfId="34240"/>
    <cellStyle name="Normal 37 2 17 14" xfId="34241"/>
    <cellStyle name="Normal 37 2 17 14 2" xfId="34242"/>
    <cellStyle name="Normal 37 2 17 15" xfId="34243"/>
    <cellStyle name="Normal 37 2 17 2" xfId="34244"/>
    <cellStyle name="Normal 37 2 17 2 2" xfId="34245"/>
    <cellStyle name="Normal 37 2 17 3" xfId="34246"/>
    <cellStyle name="Normal 37 2 17 3 2" xfId="34247"/>
    <cellStyle name="Normal 37 2 17 4" xfId="34248"/>
    <cellStyle name="Normal 37 2 17 4 2" xfId="34249"/>
    <cellStyle name="Normal 37 2 17 5" xfId="34250"/>
    <cellStyle name="Normal 37 2 17 5 2" xfId="34251"/>
    <cellStyle name="Normal 37 2 17 6" xfId="34252"/>
    <cellStyle name="Normal 37 2 17 6 2" xfId="34253"/>
    <cellStyle name="Normal 37 2 17 7" xfId="34254"/>
    <cellStyle name="Normal 37 2 17 7 2" xfId="34255"/>
    <cellStyle name="Normal 37 2 17 8" xfId="34256"/>
    <cellStyle name="Normal 37 2 17 8 2" xfId="34257"/>
    <cellStyle name="Normal 37 2 17 9" xfId="34258"/>
    <cellStyle name="Normal 37 2 17 9 2" xfId="34259"/>
    <cellStyle name="Normal 37 2 18" xfId="34260"/>
    <cellStyle name="Normal 37 2 18 2" xfId="34261"/>
    <cellStyle name="Normal 37 2 19" xfId="34262"/>
    <cellStyle name="Normal 37 2 19 2" xfId="34263"/>
    <cellStyle name="Normal 37 2 2" xfId="34264"/>
    <cellStyle name="Normal 37 2 20" xfId="34265"/>
    <cellStyle name="Normal 37 2 20 2" xfId="34266"/>
    <cellStyle name="Normal 37 2 21" xfId="34267"/>
    <cellStyle name="Normal 37 2 21 2" xfId="34268"/>
    <cellStyle name="Normal 37 2 22" xfId="34269"/>
    <cellStyle name="Normal 37 2 22 2" xfId="34270"/>
    <cellStyle name="Normal 37 2 23" xfId="34271"/>
    <cellStyle name="Normal 37 2 23 2" xfId="34272"/>
    <cellStyle name="Normal 37 2 24" xfId="34273"/>
    <cellStyle name="Normal 37 2 24 2" xfId="34274"/>
    <cellStyle name="Normal 37 2 25" xfId="34275"/>
    <cellStyle name="Normal 37 2 25 2" xfId="34276"/>
    <cellStyle name="Normal 37 2 26" xfId="34277"/>
    <cellStyle name="Normal 37 2 26 2" xfId="34278"/>
    <cellStyle name="Normal 37 2 27" xfId="34279"/>
    <cellStyle name="Normal 37 2 27 2" xfId="34280"/>
    <cellStyle name="Normal 37 2 28" xfId="34281"/>
    <cellStyle name="Normal 37 2 28 2" xfId="34282"/>
    <cellStyle name="Normal 37 2 29" xfId="34283"/>
    <cellStyle name="Normal 37 2 29 2" xfId="34284"/>
    <cellStyle name="Normal 37 2 3" xfId="34285"/>
    <cellStyle name="Normal 37 2 30" xfId="34286"/>
    <cellStyle name="Normal 37 2 30 2" xfId="34287"/>
    <cellStyle name="Normal 37 2 31" xfId="34288"/>
    <cellStyle name="Normal 37 2 32" xfId="34289"/>
    <cellStyle name="Normal 37 2 4" xfId="34290"/>
    <cellStyle name="Normal 37 2 4 10" xfId="34291"/>
    <cellStyle name="Normal 37 2 4 10 2" xfId="34292"/>
    <cellStyle name="Normal 37 2 4 11" xfId="34293"/>
    <cellStyle name="Normal 37 2 4 11 2" xfId="34294"/>
    <cellStyle name="Normal 37 2 4 12" xfId="34295"/>
    <cellStyle name="Normal 37 2 4 12 2" xfId="34296"/>
    <cellStyle name="Normal 37 2 4 13" xfId="34297"/>
    <cellStyle name="Normal 37 2 4 13 2" xfId="34298"/>
    <cellStyle name="Normal 37 2 4 14" xfId="34299"/>
    <cellStyle name="Normal 37 2 4 14 2" xfId="34300"/>
    <cellStyle name="Normal 37 2 4 15" xfId="34301"/>
    <cellStyle name="Normal 37 2 4 15 2" xfId="34302"/>
    <cellStyle name="Normal 37 2 4 16" xfId="34303"/>
    <cellStyle name="Normal 37 2 4 2" xfId="34304"/>
    <cellStyle name="Normal 37 2 4 2 10" xfId="34305"/>
    <cellStyle name="Normal 37 2 4 2 10 2" xfId="34306"/>
    <cellStyle name="Normal 37 2 4 2 11" xfId="34307"/>
    <cellStyle name="Normal 37 2 4 2 11 2" xfId="34308"/>
    <cellStyle name="Normal 37 2 4 2 12" xfId="34309"/>
    <cellStyle name="Normal 37 2 4 2 12 2" xfId="34310"/>
    <cellStyle name="Normal 37 2 4 2 13" xfId="34311"/>
    <cellStyle name="Normal 37 2 4 2 13 2" xfId="34312"/>
    <cellStyle name="Normal 37 2 4 2 14" xfId="34313"/>
    <cellStyle name="Normal 37 2 4 2 14 2" xfId="34314"/>
    <cellStyle name="Normal 37 2 4 2 15" xfId="34315"/>
    <cellStyle name="Normal 37 2 4 2 2" xfId="34316"/>
    <cellStyle name="Normal 37 2 4 2 2 2" xfId="34317"/>
    <cellStyle name="Normal 37 2 4 2 3" xfId="34318"/>
    <cellStyle name="Normal 37 2 4 2 3 2" xfId="34319"/>
    <cellStyle name="Normal 37 2 4 2 4" xfId="34320"/>
    <cellStyle name="Normal 37 2 4 2 4 2" xfId="34321"/>
    <cellStyle name="Normal 37 2 4 2 5" xfId="34322"/>
    <cellStyle name="Normal 37 2 4 2 5 2" xfId="34323"/>
    <cellStyle name="Normal 37 2 4 2 6" xfId="34324"/>
    <cellStyle name="Normal 37 2 4 2 6 2" xfId="34325"/>
    <cellStyle name="Normal 37 2 4 2 7" xfId="34326"/>
    <cellStyle name="Normal 37 2 4 2 7 2" xfId="34327"/>
    <cellStyle name="Normal 37 2 4 2 8" xfId="34328"/>
    <cellStyle name="Normal 37 2 4 2 8 2" xfId="34329"/>
    <cellStyle name="Normal 37 2 4 2 9" xfId="34330"/>
    <cellStyle name="Normal 37 2 4 2 9 2" xfId="34331"/>
    <cellStyle name="Normal 37 2 4 3" xfId="34332"/>
    <cellStyle name="Normal 37 2 4 3 2" xfId="34333"/>
    <cellStyle name="Normal 37 2 4 4" xfId="34334"/>
    <cellStyle name="Normal 37 2 4 4 2" xfId="34335"/>
    <cellStyle name="Normal 37 2 4 5" xfId="34336"/>
    <cellStyle name="Normal 37 2 4 5 2" xfId="34337"/>
    <cellStyle name="Normal 37 2 4 6" xfId="34338"/>
    <cellStyle name="Normal 37 2 4 6 2" xfId="34339"/>
    <cellStyle name="Normal 37 2 4 7" xfId="34340"/>
    <cellStyle name="Normal 37 2 4 7 2" xfId="34341"/>
    <cellStyle name="Normal 37 2 4 8" xfId="34342"/>
    <cellStyle name="Normal 37 2 4 8 2" xfId="34343"/>
    <cellStyle name="Normal 37 2 4 9" xfId="34344"/>
    <cellStyle name="Normal 37 2 4 9 2" xfId="34345"/>
    <cellStyle name="Normal 37 2 5" xfId="34346"/>
    <cellStyle name="Normal 37 2 5 10" xfId="34347"/>
    <cellStyle name="Normal 37 2 5 10 2" xfId="34348"/>
    <cellStyle name="Normal 37 2 5 11" xfId="34349"/>
    <cellStyle name="Normal 37 2 5 11 2" xfId="34350"/>
    <cellStyle name="Normal 37 2 5 12" xfId="34351"/>
    <cellStyle name="Normal 37 2 5 12 2" xfId="34352"/>
    <cellStyle name="Normal 37 2 5 13" xfId="34353"/>
    <cellStyle name="Normal 37 2 5 13 2" xfId="34354"/>
    <cellStyle name="Normal 37 2 5 14" xfId="34355"/>
    <cellStyle name="Normal 37 2 5 14 2" xfId="34356"/>
    <cellStyle name="Normal 37 2 5 15" xfId="34357"/>
    <cellStyle name="Normal 37 2 5 15 2" xfId="34358"/>
    <cellStyle name="Normal 37 2 5 16" xfId="34359"/>
    <cellStyle name="Normal 37 2 5 2" xfId="34360"/>
    <cellStyle name="Normal 37 2 5 2 10" xfId="34361"/>
    <cellStyle name="Normal 37 2 5 2 10 2" xfId="34362"/>
    <cellStyle name="Normal 37 2 5 2 11" xfId="34363"/>
    <cellStyle name="Normal 37 2 5 2 11 2" xfId="34364"/>
    <cellStyle name="Normal 37 2 5 2 12" xfId="34365"/>
    <cellStyle name="Normal 37 2 5 2 12 2" xfId="34366"/>
    <cellStyle name="Normal 37 2 5 2 13" xfId="34367"/>
    <cellStyle name="Normal 37 2 5 2 13 2" xfId="34368"/>
    <cellStyle name="Normal 37 2 5 2 14" xfId="34369"/>
    <cellStyle name="Normal 37 2 5 2 14 2" xfId="34370"/>
    <cellStyle name="Normal 37 2 5 2 15" xfId="34371"/>
    <cellStyle name="Normal 37 2 5 2 2" xfId="34372"/>
    <cellStyle name="Normal 37 2 5 2 2 2" xfId="34373"/>
    <cellStyle name="Normal 37 2 5 2 3" xfId="34374"/>
    <cellStyle name="Normal 37 2 5 2 3 2" xfId="34375"/>
    <cellStyle name="Normal 37 2 5 2 4" xfId="34376"/>
    <cellStyle name="Normal 37 2 5 2 4 2" xfId="34377"/>
    <cellStyle name="Normal 37 2 5 2 5" xfId="34378"/>
    <cellStyle name="Normal 37 2 5 2 5 2" xfId="34379"/>
    <cellStyle name="Normal 37 2 5 2 6" xfId="34380"/>
    <cellStyle name="Normal 37 2 5 2 6 2" xfId="34381"/>
    <cellStyle name="Normal 37 2 5 2 7" xfId="34382"/>
    <cellStyle name="Normal 37 2 5 2 7 2" xfId="34383"/>
    <cellStyle name="Normal 37 2 5 2 8" xfId="34384"/>
    <cellStyle name="Normal 37 2 5 2 8 2" xfId="34385"/>
    <cellStyle name="Normal 37 2 5 2 9" xfId="34386"/>
    <cellStyle name="Normal 37 2 5 2 9 2" xfId="34387"/>
    <cellStyle name="Normal 37 2 5 3" xfId="34388"/>
    <cellStyle name="Normal 37 2 5 3 2" xfId="34389"/>
    <cellStyle name="Normal 37 2 5 4" xfId="34390"/>
    <cellStyle name="Normal 37 2 5 4 2" xfId="34391"/>
    <cellStyle name="Normal 37 2 5 5" xfId="34392"/>
    <cellStyle name="Normal 37 2 5 5 2" xfId="34393"/>
    <cellStyle name="Normal 37 2 5 6" xfId="34394"/>
    <cellStyle name="Normal 37 2 5 6 2" xfId="34395"/>
    <cellStyle name="Normal 37 2 5 7" xfId="34396"/>
    <cellStyle name="Normal 37 2 5 7 2" xfId="34397"/>
    <cellStyle name="Normal 37 2 5 8" xfId="34398"/>
    <cellStyle name="Normal 37 2 5 8 2" xfId="34399"/>
    <cellStyle name="Normal 37 2 5 9" xfId="34400"/>
    <cellStyle name="Normal 37 2 5 9 2" xfId="34401"/>
    <cellStyle name="Normal 37 2 6" xfId="34402"/>
    <cellStyle name="Normal 37 2 6 10" xfId="34403"/>
    <cellStyle name="Normal 37 2 6 10 2" xfId="34404"/>
    <cellStyle name="Normal 37 2 6 11" xfId="34405"/>
    <cellStyle name="Normal 37 2 6 11 2" xfId="34406"/>
    <cellStyle name="Normal 37 2 6 12" xfId="34407"/>
    <cellStyle name="Normal 37 2 6 12 2" xfId="34408"/>
    <cellStyle name="Normal 37 2 6 13" xfId="34409"/>
    <cellStyle name="Normal 37 2 6 13 2" xfId="34410"/>
    <cellStyle name="Normal 37 2 6 14" xfId="34411"/>
    <cellStyle name="Normal 37 2 6 14 2" xfId="34412"/>
    <cellStyle name="Normal 37 2 6 15" xfId="34413"/>
    <cellStyle name="Normal 37 2 6 15 2" xfId="34414"/>
    <cellStyle name="Normal 37 2 6 16" xfId="34415"/>
    <cellStyle name="Normal 37 2 6 2" xfId="34416"/>
    <cellStyle name="Normal 37 2 6 2 10" xfId="34417"/>
    <cellStyle name="Normal 37 2 6 2 10 2" xfId="34418"/>
    <cellStyle name="Normal 37 2 6 2 11" xfId="34419"/>
    <cellStyle name="Normal 37 2 6 2 11 2" xfId="34420"/>
    <cellStyle name="Normal 37 2 6 2 12" xfId="34421"/>
    <cellStyle name="Normal 37 2 6 2 12 2" xfId="34422"/>
    <cellStyle name="Normal 37 2 6 2 13" xfId="34423"/>
    <cellStyle name="Normal 37 2 6 2 13 2" xfId="34424"/>
    <cellStyle name="Normal 37 2 6 2 14" xfId="34425"/>
    <cellStyle name="Normal 37 2 6 2 14 2" xfId="34426"/>
    <cellStyle name="Normal 37 2 6 2 15" xfId="34427"/>
    <cellStyle name="Normal 37 2 6 2 2" xfId="34428"/>
    <cellStyle name="Normal 37 2 6 2 2 2" xfId="34429"/>
    <cellStyle name="Normal 37 2 6 2 3" xfId="34430"/>
    <cellStyle name="Normal 37 2 6 2 3 2" xfId="34431"/>
    <cellStyle name="Normal 37 2 6 2 4" xfId="34432"/>
    <cellStyle name="Normal 37 2 6 2 4 2" xfId="34433"/>
    <cellStyle name="Normal 37 2 6 2 5" xfId="34434"/>
    <cellStyle name="Normal 37 2 6 2 5 2" xfId="34435"/>
    <cellStyle name="Normal 37 2 6 2 6" xfId="34436"/>
    <cellStyle name="Normal 37 2 6 2 6 2" xfId="34437"/>
    <cellStyle name="Normal 37 2 6 2 7" xfId="34438"/>
    <cellStyle name="Normal 37 2 6 2 7 2" xfId="34439"/>
    <cellStyle name="Normal 37 2 6 2 8" xfId="34440"/>
    <cellStyle name="Normal 37 2 6 2 8 2" xfId="34441"/>
    <cellStyle name="Normal 37 2 6 2 9" xfId="34442"/>
    <cellStyle name="Normal 37 2 6 2 9 2" xfId="34443"/>
    <cellStyle name="Normal 37 2 6 3" xfId="34444"/>
    <cellStyle name="Normal 37 2 6 3 2" xfId="34445"/>
    <cellStyle name="Normal 37 2 6 4" xfId="34446"/>
    <cellStyle name="Normal 37 2 6 4 2" xfId="34447"/>
    <cellStyle name="Normal 37 2 6 5" xfId="34448"/>
    <cellStyle name="Normal 37 2 6 5 2" xfId="34449"/>
    <cellStyle name="Normal 37 2 6 6" xfId="34450"/>
    <cellStyle name="Normal 37 2 6 6 2" xfId="34451"/>
    <cellStyle name="Normal 37 2 6 7" xfId="34452"/>
    <cellStyle name="Normal 37 2 6 7 2" xfId="34453"/>
    <cellStyle name="Normal 37 2 6 8" xfId="34454"/>
    <cellStyle name="Normal 37 2 6 8 2" xfId="34455"/>
    <cellStyle name="Normal 37 2 6 9" xfId="34456"/>
    <cellStyle name="Normal 37 2 6 9 2" xfId="34457"/>
    <cellStyle name="Normal 37 2 7" xfId="34458"/>
    <cellStyle name="Normal 37 2 7 10" xfId="34459"/>
    <cellStyle name="Normal 37 2 7 10 2" xfId="34460"/>
    <cellStyle name="Normal 37 2 7 11" xfId="34461"/>
    <cellStyle name="Normal 37 2 7 11 2" xfId="34462"/>
    <cellStyle name="Normal 37 2 7 12" xfId="34463"/>
    <cellStyle name="Normal 37 2 7 12 2" xfId="34464"/>
    <cellStyle name="Normal 37 2 7 13" xfId="34465"/>
    <cellStyle name="Normal 37 2 7 13 2" xfId="34466"/>
    <cellStyle name="Normal 37 2 7 14" xfId="34467"/>
    <cellStyle name="Normal 37 2 7 14 2" xfId="34468"/>
    <cellStyle name="Normal 37 2 7 15" xfId="34469"/>
    <cellStyle name="Normal 37 2 7 2" xfId="34470"/>
    <cellStyle name="Normal 37 2 7 2 2" xfId="34471"/>
    <cellStyle name="Normal 37 2 7 3" xfId="34472"/>
    <cellStyle name="Normal 37 2 7 3 2" xfId="34473"/>
    <cellStyle name="Normal 37 2 7 4" xfId="34474"/>
    <cellStyle name="Normal 37 2 7 4 2" xfId="34475"/>
    <cellStyle name="Normal 37 2 7 5" xfId="34476"/>
    <cellStyle name="Normal 37 2 7 5 2" xfId="34477"/>
    <cellStyle name="Normal 37 2 7 6" xfId="34478"/>
    <cellStyle name="Normal 37 2 7 6 2" xfId="34479"/>
    <cellStyle name="Normal 37 2 7 7" xfId="34480"/>
    <cellStyle name="Normal 37 2 7 7 2" xfId="34481"/>
    <cellStyle name="Normal 37 2 7 8" xfId="34482"/>
    <cellStyle name="Normal 37 2 7 8 2" xfId="34483"/>
    <cellStyle name="Normal 37 2 7 9" xfId="34484"/>
    <cellStyle name="Normal 37 2 7 9 2" xfId="34485"/>
    <cellStyle name="Normal 37 2 8" xfId="34486"/>
    <cellStyle name="Normal 37 2 8 10" xfId="34487"/>
    <cellStyle name="Normal 37 2 8 10 2" xfId="34488"/>
    <cellStyle name="Normal 37 2 8 11" xfId="34489"/>
    <cellStyle name="Normal 37 2 8 11 2" xfId="34490"/>
    <cellStyle name="Normal 37 2 8 12" xfId="34491"/>
    <cellStyle name="Normal 37 2 8 12 2" xfId="34492"/>
    <cellStyle name="Normal 37 2 8 13" xfId="34493"/>
    <cellStyle name="Normal 37 2 8 13 2" xfId="34494"/>
    <cellStyle name="Normal 37 2 8 14" xfId="34495"/>
    <cellStyle name="Normal 37 2 8 14 2" xfId="34496"/>
    <cellStyle name="Normal 37 2 8 15" xfId="34497"/>
    <cellStyle name="Normal 37 2 8 2" xfId="34498"/>
    <cellStyle name="Normal 37 2 8 2 2" xfId="34499"/>
    <cellStyle name="Normal 37 2 8 3" xfId="34500"/>
    <cellStyle name="Normal 37 2 8 3 2" xfId="34501"/>
    <cellStyle name="Normal 37 2 8 4" xfId="34502"/>
    <cellStyle name="Normal 37 2 8 4 2" xfId="34503"/>
    <cellStyle name="Normal 37 2 8 5" xfId="34504"/>
    <cellStyle name="Normal 37 2 8 5 2" xfId="34505"/>
    <cellStyle name="Normal 37 2 8 6" xfId="34506"/>
    <cellStyle name="Normal 37 2 8 6 2" xfId="34507"/>
    <cellStyle name="Normal 37 2 8 7" xfId="34508"/>
    <cellStyle name="Normal 37 2 8 7 2" xfId="34509"/>
    <cellStyle name="Normal 37 2 8 8" xfId="34510"/>
    <cellStyle name="Normal 37 2 8 8 2" xfId="34511"/>
    <cellStyle name="Normal 37 2 8 9" xfId="34512"/>
    <cellStyle name="Normal 37 2 8 9 2" xfId="34513"/>
    <cellStyle name="Normal 37 2 9" xfId="34514"/>
    <cellStyle name="Normal 37 2 9 10" xfId="34515"/>
    <cellStyle name="Normal 37 2 9 10 2" xfId="34516"/>
    <cellStyle name="Normal 37 2 9 11" xfId="34517"/>
    <cellStyle name="Normal 37 2 9 11 2" xfId="34518"/>
    <cellStyle name="Normal 37 2 9 12" xfId="34519"/>
    <cellStyle name="Normal 37 2 9 12 2" xfId="34520"/>
    <cellStyle name="Normal 37 2 9 13" xfId="34521"/>
    <cellStyle name="Normal 37 2 9 13 2" xfId="34522"/>
    <cellStyle name="Normal 37 2 9 14" xfId="34523"/>
    <cellStyle name="Normal 37 2 9 14 2" xfId="34524"/>
    <cellStyle name="Normal 37 2 9 15" xfId="34525"/>
    <cellStyle name="Normal 37 2 9 2" xfId="34526"/>
    <cellStyle name="Normal 37 2 9 2 2" xfId="34527"/>
    <cellStyle name="Normal 37 2 9 3" xfId="34528"/>
    <cellStyle name="Normal 37 2 9 3 2" xfId="34529"/>
    <cellStyle name="Normal 37 2 9 4" xfId="34530"/>
    <cellStyle name="Normal 37 2 9 4 2" xfId="34531"/>
    <cellStyle name="Normal 37 2 9 5" xfId="34532"/>
    <cellStyle name="Normal 37 2 9 5 2" xfId="34533"/>
    <cellStyle name="Normal 37 2 9 6" xfId="34534"/>
    <cellStyle name="Normal 37 2 9 6 2" xfId="34535"/>
    <cellStyle name="Normal 37 2 9 7" xfId="34536"/>
    <cellStyle name="Normal 37 2 9 7 2" xfId="34537"/>
    <cellStyle name="Normal 37 2 9 8" xfId="34538"/>
    <cellStyle name="Normal 37 2 9 8 2" xfId="34539"/>
    <cellStyle name="Normal 37 2 9 9" xfId="34540"/>
    <cellStyle name="Normal 37 2 9 9 2" xfId="34541"/>
    <cellStyle name="Normal 37 3" xfId="34542"/>
    <cellStyle name="Normal 37 4" xfId="34543"/>
    <cellStyle name="Normal 37 4 10" xfId="34544"/>
    <cellStyle name="Normal 37 4 10 10" xfId="34545"/>
    <cellStyle name="Normal 37 4 10 10 2" xfId="34546"/>
    <cellStyle name="Normal 37 4 10 11" xfId="34547"/>
    <cellStyle name="Normal 37 4 10 11 2" xfId="34548"/>
    <cellStyle name="Normal 37 4 10 12" xfId="34549"/>
    <cellStyle name="Normal 37 4 10 12 2" xfId="34550"/>
    <cellStyle name="Normal 37 4 10 13" xfId="34551"/>
    <cellStyle name="Normal 37 4 10 13 2" xfId="34552"/>
    <cellStyle name="Normal 37 4 10 14" xfId="34553"/>
    <cellStyle name="Normal 37 4 10 14 2" xfId="34554"/>
    <cellStyle name="Normal 37 4 10 15" xfId="34555"/>
    <cellStyle name="Normal 37 4 10 2" xfId="34556"/>
    <cellStyle name="Normal 37 4 10 2 2" xfId="34557"/>
    <cellStyle name="Normal 37 4 10 3" xfId="34558"/>
    <cellStyle name="Normal 37 4 10 3 2" xfId="34559"/>
    <cellStyle name="Normal 37 4 10 4" xfId="34560"/>
    <cellStyle name="Normal 37 4 10 4 2" xfId="34561"/>
    <cellStyle name="Normal 37 4 10 5" xfId="34562"/>
    <cellStyle name="Normal 37 4 10 5 2" xfId="34563"/>
    <cellStyle name="Normal 37 4 10 6" xfId="34564"/>
    <cellStyle name="Normal 37 4 10 6 2" xfId="34565"/>
    <cellStyle name="Normal 37 4 10 7" xfId="34566"/>
    <cellStyle name="Normal 37 4 10 7 2" xfId="34567"/>
    <cellStyle name="Normal 37 4 10 8" xfId="34568"/>
    <cellStyle name="Normal 37 4 10 8 2" xfId="34569"/>
    <cellStyle name="Normal 37 4 10 9" xfId="34570"/>
    <cellStyle name="Normal 37 4 10 9 2" xfId="34571"/>
    <cellStyle name="Normal 37 4 11" xfId="34572"/>
    <cellStyle name="Normal 37 4 11 10" xfId="34573"/>
    <cellStyle name="Normal 37 4 11 10 2" xfId="34574"/>
    <cellStyle name="Normal 37 4 11 11" xfId="34575"/>
    <cellStyle name="Normal 37 4 11 11 2" xfId="34576"/>
    <cellStyle name="Normal 37 4 11 12" xfId="34577"/>
    <cellStyle name="Normal 37 4 11 12 2" xfId="34578"/>
    <cellStyle name="Normal 37 4 11 13" xfId="34579"/>
    <cellStyle name="Normal 37 4 11 13 2" xfId="34580"/>
    <cellStyle name="Normal 37 4 11 14" xfId="34581"/>
    <cellStyle name="Normal 37 4 11 14 2" xfId="34582"/>
    <cellStyle name="Normal 37 4 11 15" xfId="34583"/>
    <cellStyle name="Normal 37 4 11 2" xfId="34584"/>
    <cellStyle name="Normal 37 4 11 2 2" xfId="34585"/>
    <cellStyle name="Normal 37 4 11 3" xfId="34586"/>
    <cellStyle name="Normal 37 4 11 3 2" xfId="34587"/>
    <cellStyle name="Normal 37 4 11 4" xfId="34588"/>
    <cellStyle name="Normal 37 4 11 4 2" xfId="34589"/>
    <cellStyle name="Normal 37 4 11 5" xfId="34590"/>
    <cellStyle name="Normal 37 4 11 5 2" xfId="34591"/>
    <cellStyle name="Normal 37 4 11 6" xfId="34592"/>
    <cellStyle name="Normal 37 4 11 6 2" xfId="34593"/>
    <cellStyle name="Normal 37 4 11 7" xfId="34594"/>
    <cellStyle name="Normal 37 4 11 7 2" xfId="34595"/>
    <cellStyle name="Normal 37 4 11 8" xfId="34596"/>
    <cellStyle name="Normal 37 4 11 8 2" xfId="34597"/>
    <cellStyle name="Normal 37 4 11 9" xfId="34598"/>
    <cellStyle name="Normal 37 4 11 9 2" xfId="34599"/>
    <cellStyle name="Normal 37 4 12" xfId="34600"/>
    <cellStyle name="Normal 37 4 12 10" xfId="34601"/>
    <cellStyle name="Normal 37 4 12 10 2" xfId="34602"/>
    <cellStyle name="Normal 37 4 12 11" xfId="34603"/>
    <cellStyle name="Normal 37 4 12 11 2" xfId="34604"/>
    <cellStyle name="Normal 37 4 12 12" xfId="34605"/>
    <cellStyle name="Normal 37 4 12 12 2" xfId="34606"/>
    <cellStyle name="Normal 37 4 12 13" xfId="34607"/>
    <cellStyle name="Normal 37 4 12 13 2" xfId="34608"/>
    <cellStyle name="Normal 37 4 12 14" xfId="34609"/>
    <cellStyle name="Normal 37 4 12 14 2" xfId="34610"/>
    <cellStyle name="Normal 37 4 12 15" xfId="34611"/>
    <cellStyle name="Normal 37 4 12 2" xfId="34612"/>
    <cellStyle name="Normal 37 4 12 2 2" xfId="34613"/>
    <cellStyle name="Normal 37 4 12 3" xfId="34614"/>
    <cellStyle name="Normal 37 4 12 3 2" xfId="34615"/>
    <cellStyle name="Normal 37 4 12 4" xfId="34616"/>
    <cellStyle name="Normal 37 4 12 4 2" xfId="34617"/>
    <cellStyle name="Normal 37 4 12 5" xfId="34618"/>
    <cellStyle name="Normal 37 4 12 5 2" xfId="34619"/>
    <cellStyle name="Normal 37 4 12 6" xfId="34620"/>
    <cellStyle name="Normal 37 4 12 6 2" xfId="34621"/>
    <cellStyle name="Normal 37 4 12 7" xfId="34622"/>
    <cellStyle name="Normal 37 4 12 7 2" xfId="34623"/>
    <cellStyle name="Normal 37 4 12 8" xfId="34624"/>
    <cellStyle name="Normal 37 4 12 8 2" xfId="34625"/>
    <cellStyle name="Normal 37 4 12 9" xfId="34626"/>
    <cellStyle name="Normal 37 4 12 9 2" xfId="34627"/>
    <cellStyle name="Normal 37 4 13" xfId="34628"/>
    <cellStyle name="Normal 37 4 13 10" xfId="34629"/>
    <cellStyle name="Normal 37 4 13 10 2" xfId="34630"/>
    <cellStyle name="Normal 37 4 13 11" xfId="34631"/>
    <cellStyle name="Normal 37 4 13 11 2" xfId="34632"/>
    <cellStyle name="Normal 37 4 13 12" xfId="34633"/>
    <cellStyle name="Normal 37 4 13 12 2" xfId="34634"/>
    <cellStyle name="Normal 37 4 13 13" xfId="34635"/>
    <cellStyle name="Normal 37 4 13 13 2" xfId="34636"/>
    <cellStyle name="Normal 37 4 13 14" xfId="34637"/>
    <cellStyle name="Normal 37 4 13 14 2" xfId="34638"/>
    <cellStyle name="Normal 37 4 13 15" xfId="34639"/>
    <cellStyle name="Normal 37 4 13 2" xfId="34640"/>
    <cellStyle name="Normal 37 4 13 2 2" xfId="34641"/>
    <cellStyle name="Normal 37 4 13 3" xfId="34642"/>
    <cellStyle name="Normal 37 4 13 3 2" xfId="34643"/>
    <cellStyle name="Normal 37 4 13 4" xfId="34644"/>
    <cellStyle name="Normal 37 4 13 4 2" xfId="34645"/>
    <cellStyle name="Normal 37 4 13 5" xfId="34646"/>
    <cellStyle name="Normal 37 4 13 5 2" xfId="34647"/>
    <cellStyle name="Normal 37 4 13 6" xfId="34648"/>
    <cellStyle name="Normal 37 4 13 6 2" xfId="34649"/>
    <cellStyle name="Normal 37 4 13 7" xfId="34650"/>
    <cellStyle name="Normal 37 4 13 7 2" xfId="34651"/>
    <cellStyle name="Normal 37 4 13 8" xfId="34652"/>
    <cellStyle name="Normal 37 4 13 8 2" xfId="34653"/>
    <cellStyle name="Normal 37 4 13 9" xfId="34654"/>
    <cellStyle name="Normal 37 4 13 9 2" xfId="34655"/>
    <cellStyle name="Normal 37 4 14" xfId="34656"/>
    <cellStyle name="Normal 37 4 14 10" xfId="34657"/>
    <cellStyle name="Normal 37 4 14 10 2" xfId="34658"/>
    <cellStyle name="Normal 37 4 14 11" xfId="34659"/>
    <cellStyle name="Normal 37 4 14 11 2" xfId="34660"/>
    <cellStyle name="Normal 37 4 14 12" xfId="34661"/>
    <cellStyle name="Normal 37 4 14 12 2" xfId="34662"/>
    <cellStyle name="Normal 37 4 14 13" xfId="34663"/>
    <cellStyle name="Normal 37 4 14 13 2" xfId="34664"/>
    <cellStyle name="Normal 37 4 14 14" xfId="34665"/>
    <cellStyle name="Normal 37 4 14 14 2" xfId="34666"/>
    <cellStyle name="Normal 37 4 14 15" xfId="34667"/>
    <cellStyle name="Normal 37 4 14 2" xfId="34668"/>
    <cellStyle name="Normal 37 4 14 2 2" xfId="34669"/>
    <cellStyle name="Normal 37 4 14 3" xfId="34670"/>
    <cellStyle name="Normal 37 4 14 3 2" xfId="34671"/>
    <cellStyle name="Normal 37 4 14 4" xfId="34672"/>
    <cellStyle name="Normal 37 4 14 4 2" xfId="34673"/>
    <cellStyle name="Normal 37 4 14 5" xfId="34674"/>
    <cellStyle name="Normal 37 4 14 5 2" xfId="34675"/>
    <cellStyle name="Normal 37 4 14 6" xfId="34676"/>
    <cellStyle name="Normal 37 4 14 6 2" xfId="34677"/>
    <cellStyle name="Normal 37 4 14 7" xfId="34678"/>
    <cellStyle name="Normal 37 4 14 7 2" xfId="34679"/>
    <cellStyle name="Normal 37 4 14 8" xfId="34680"/>
    <cellStyle name="Normal 37 4 14 8 2" xfId="34681"/>
    <cellStyle name="Normal 37 4 14 9" xfId="34682"/>
    <cellStyle name="Normal 37 4 14 9 2" xfId="34683"/>
    <cellStyle name="Normal 37 4 15" xfId="34684"/>
    <cellStyle name="Normal 37 4 15 10" xfId="34685"/>
    <cellStyle name="Normal 37 4 15 10 2" xfId="34686"/>
    <cellStyle name="Normal 37 4 15 11" xfId="34687"/>
    <cellStyle name="Normal 37 4 15 11 2" xfId="34688"/>
    <cellStyle name="Normal 37 4 15 12" xfId="34689"/>
    <cellStyle name="Normal 37 4 15 12 2" xfId="34690"/>
    <cellStyle name="Normal 37 4 15 13" xfId="34691"/>
    <cellStyle name="Normal 37 4 15 13 2" xfId="34692"/>
    <cellStyle name="Normal 37 4 15 14" xfId="34693"/>
    <cellStyle name="Normal 37 4 15 14 2" xfId="34694"/>
    <cellStyle name="Normal 37 4 15 15" xfId="34695"/>
    <cellStyle name="Normal 37 4 15 2" xfId="34696"/>
    <cellStyle name="Normal 37 4 15 2 2" xfId="34697"/>
    <cellStyle name="Normal 37 4 15 3" xfId="34698"/>
    <cellStyle name="Normal 37 4 15 3 2" xfId="34699"/>
    <cellStyle name="Normal 37 4 15 4" xfId="34700"/>
    <cellStyle name="Normal 37 4 15 4 2" xfId="34701"/>
    <cellStyle name="Normal 37 4 15 5" xfId="34702"/>
    <cellStyle name="Normal 37 4 15 5 2" xfId="34703"/>
    <cellStyle name="Normal 37 4 15 6" xfId="34704"/>
    <cellStyle name="Normal 37 4 15 6 2" xfId="34705"/>
    <cellStyle name="Normal 37 4 15 7" xfId="34706"/>
    <cellStyle name="Normal 37 4 15 7 2" xfId="34707"/>
    <cellStyle name="Normal 37 4 15 8" xfId="34708"/>
    <cellStyle name="Normal 37 4 15 8 2" xfId="34709"/>
    <cellStyle name="Normal 37 4 15 9" xfId="34710"/>
    <cellStyle name="Normal 37 4 15 9 2" xfId="34711"/>
    <cellStyle name="Normal 37 4 16" xfId="34712"/>
    <cellStyle name="Normal 37 4 16 2" xfId="34713"/>
    <cellStyle name="Normal 37 4 17" xfId="34714"/>
    <cellStyle name="Normal 37 4 17 2" xfId="34715"/>
    <cellStyle name="Normal 37 4 18" xfId="34716"/>
    <cellStyle name="Normal 37 4 18 2" xfId="34717"/>
    <cellStyle name="Normal 37 4 19" xfId="34718"/>
    <cellStyle name="Normal 37 4 19 2" xfId="34719"/>
    <cellStyle name="Normal 37 4 2" xfId="34720"/>
    <cellStyle name="Normal 37 4 2 10" xfId="34721"/>
    <cellStyle name="Normal 37 4 2 10 2" xfId="34722"/>
    <cellStyle name="Normal 37 4 2 11" xfId="34723"/>
    <cellStyle name="Normal 37 4 2 11 2" xfId="34724"/>
    <cellStyle name="Normal 37 4 2 12" xfId="34725"/>
    <cellStyle name="Normal 37 4 2 12 2" xfId="34726"/>
    <cellStyle name="Normal 37 4 2 13" xfId="34727"/>
    <cellStyle name="Normal 37 4 2 13 2" xfId="34728"/>
    <cellStyle name="Normal 37 4 2 14" xfId="34729"/>
    <cellStyle name="Normal 37 4 2 14 2" xfId="34730"/>
    <cellStyle name="Normal 37 4 2 15" xfId="34731"/>
    <cellStyle name="Normal 37 4 2 15 2" xfId="34732"/>
    <cellStyle name="Normal 37 4 2 16" xfId="34733"/>
    <cellStyle name="Normal 37 4 2 2" xfId="34734"/>
    <cellStyle name="Normal 37 4 2 2 10" xfId="34735"/>
    <cellStyle name="Normal 37 4 2 2 10 2" xfId="34736"/>
    <cellStyle name="Normal 37 4 2 2 11" xfId="34737"/>
    <cellStyle name="Normal 37 4 2 2 11 2" xfId="34738"/>
    <cellStyle name="Normal 37 4 2 2 12" xfId="34739"/>
    <cellStyle name="Normal 37 4 2 2 12 2" xfId="34740"/>
    <cellStyle name="Normal 37 4 2 2 13" xfId="34741"/>
    <cellStyle name="Normal 37 4 2 2 13 2" xfId="34742"/>
    <cellStyle name="Normal 37 4 2 2 14" xfId="34743"/>
    <cellStyle name="Normal 37 4 2 2 14 2" xfId="34744"/>
    <cellStyle name="Normal 37 4 2 2 15" xfId="34745"/>
    <cellStyle name="Normal 37 4 2 2 2" xfId="34746"/>
    <cellStyle name="Normal 37 4 2 2 2 2" xfId="34747"/>
    <cellStyle name="Normal 37 4 2 2 3" xfId="34748"/>
    <cellStyle name="Normal 37 4 2 2 3 2" xfId="34749"/>
    <cellStyle name="Normal 37 4 2 2 4" xfId="34750"/>
    <cellStyle name="Normal 37 4 2 2 4 2" xfId="34751"/>
    <cellStyle name="Normal 37 4 2 2 5" xfId="34752"/>
    <cellStyle name="Normal 37 4 2 2 5 2" xfId="34753"/>
    <cellStyle name="Normal 37 4 2 2 6" xfId="34754"/>
    <cellStyle name="Normal 37 4 2 2 6 2" xfId="34755"/>
    <cellStyle name="Normal 37 4 2 2 7" xfId="34756"/>
    <cellStyle name="Normal 37 4 2 2 7 2" xfId="34757"/>
    <cellStyle name="Normal 37 4 2 2 8" xfId="34758"/>
    <cellStyle name="Normal 37 4 2 2 8 2" xfId="34759"/>
    <cellStyle name="Normal 37 4 2 2 9" xfId="34760"/>
    <cellStyle name="Normal 37 4 2 2 9 2" xfId="34761"/>
    <cellStyle name="Normal 37 4 2 3" xfId="34762"/>
    <cellStyle name="Normal 37 4 2 3 2" xfId="34763"/>
    <cellStyle name="Normal 37 4 2 4" xfId="34764"/>
    <cellStyle name="Normal 37 4 2 4 2" xfId="34765"/>
    <cellStyle name="Normal 37 4 2 5" xfId="34766"/>
    <cellStyle name="Normal 37 4 2 5 2" xfId="34767"/>
    <cellStyle name="Normal 37 4 2 6" xfId="34768"/>
    <cellStyle name="Normal 37 4 2 6 2" xfId="34769"/>
    <cellStyle name="Normal 37 4 2 7" xfId="34770"/>
    <cellStyle name="Normal 37 4 2 7 2" xfId="34771"/>
    <cellStyle name="Normal 37 4 2 8" xfId="34772"/>
    <cellStyle name="Normal 37 4 2 8 2" xfId="34773"/>
    <cellStyle name="Normal 37 4 2 9" xfId="34774"/>
    <cellStyle name="Normal 37 4 2 9 2" xfId="34775"/>
    <cellStyle name="Normal 37 4 20" xfId="34776"/>
    <cellStyle name="Normal 37 4 20 2" xfId="34777"/>
    <cellStyle name="Normal 37 4 21" xfId="34778"/>
    <cellStyle name="Normal 37 4 21 2" xfId="34779"/>
    <cellStyle name="Normal 37 4 22" xfId="34780"/>
    <cellStyle name="Normal 37 4 22 2" xfId="34781"/>
    <cellStyle name="Normal 37 4 23" xfId="34782"/>
    <cellStyle name="Normal 37 4 23 2" xfId="34783"/>
    <cellStyle name="Normal 37 4 24" xfId="34784"/>
    <cellStyle name="Normal 37 4 24 2" xfId="34785"/>
    <cellStyle name="Normal 37 4 25" xfId="34786"/>
    <cellStyle name="Normal 37 4 25 2" xfId="34787"/>
    <cellStyle name="Normal 37 4 26" xfId="34788"/>
    <cellStyle name="Normal 37 4 26 2" xfId="34789"/>
    <cellStyle name="Normal 37 4 27" xfId="34790"/>
    <cellStyle name="Normal 37 4 27 2" xfId="34791"/>
    <cellStyle name="Normal 37 4 28" xfId="34792"/>
    <cellStyle name="Normal 37 4 28 2" xfId="34793"/>
    <cellStyle name="Normal 37 4 29" xfId="34794"/>
    <cellStyle name="Normal 37 4 3" xfId="34795"/>
    <cellStyle name="Normal 37 4 3 10" xfId="34796"/>
    <cellStyle name="Normal 37 4 3 10 2" xfId="34797"/>
    <cellStyle name="Normal 37 4 3 11" xfId="34798"/>
    <cellStyle name="Normal 37 4 3 11 2" xfId="34799"/>
    <cellStyle name="Normal 37 4 3 12" xfId="34800"/>
    <cellStyle name="Normal 37 4 3 12 2" xfId="34801"/>
    <cellStyle name="Normal 37 4 3 13" xfId="34802"/>
    <cellStyle name="Normal 37 4 3 13 2" xfId="34803"/>
    <cellStyle name="Normal 37 4 3 14" xfId="34804"/>
    <cellStyle name="Normal 37 4 3 14 2" xfId="34805"/>
    <cellStyle name="Normal 37 4 3 15" xfId="34806"/>
    <cellStyle name="Normal 37 4 3 15 2" xfId="34807"/>
    <cellStyle name="Normal 37 4 3 16" xfId="34808"/>
    <cellStyle name="Normal 37 4 3 2" xfId="34809"/>
    <cellStyle name="Normal 37 4 3 2 10" xfId="34810"/>
    <cellStyle name="Normal 37 4 3 2 10 2" xfId="34811"/>
    <cellStyle name="Normal 37 4 3 2 11" xfId="34812"/>
    <cellStyle name="Normal 37 4 3 2 11 2" xfId="34813"/>
    <cellStyle name="Normal 37 4 3 2 12" xfId="34814"/>
    <cellStyle name="Normal 37 4 3 2 12 2" xfId="34815"/>
    <cellStyle name="Normal 37 4 3 2 13" xfId="34816"/>
    <cellStyle name="Normal 37 4 3 2 13 2" xfId="34817"/>
    <cellStyle name="Normal 37 4 3 2 14" xfId="34818"/>
    <cellStyle name="Normal 37 4 3 2 14 2" xfId="34819"/>
    <cellStyle name="Normal 37 4 3 2 15" xfId="34820"/>
    <cellStyle name="Normal 37 4 3 2 2" xfId="34821"/>
    <cellStyle name="Normal 37 4 3 2 2 2" xfId="34822"/>
    <cellStyle name="Normal 37 4 3 2 3" xfId="34823"/>
    <cellStyle name="Normal 37 4 3 2 3 2" xfId="34824"/>
    <cellStyle name="Normal 37 4 3 2 4" xfId="34825"/>
    <cellStyle name="Normal 37 4 3 2 4 2" xfId="34826"/>
    <cellStyle name="Normal 37 4 3 2 5" xfId="34827"/>
    <cellStyle name="Normal 37 4 3 2 5 2" xfId="34828"/>
    <cellStyle name="Normal 37 4 3 2 6" xfId="34829"/>
    <cellStyle name="Normal 37 4 3 2 6 2" xfId="34830"/>
    <cellStyle name="Normal 37 4 3 2 7" xfId="34831"/>
    <cellStyle name="Normal 37 4 3 2 7 2" xfId="34832"/>
    <cellStyle name="Normal 37 4 3 2 8" xfId="34833"/>
    <cellStyle name="Normal 37 4 3 2 8 2" xfId="34834"/>
    <cellStyle name="Normal 37 4 3 2 9" xfId="34835"/>
    <cellStyle name="Normal 37 4 3 2 9 2" xfId="34836"/>
    <cellStyle name="Normal 37 4 3 3" xfId="34837"/>
    <cellStyle name="Normal 37 4 3 3 2" xfId="34838"/>
    <cellStyle name="Normal 37 4 3 4" xfId="34839"/>
    <cellStyle name="Normal 37 4 3 4 2" xfId="34840"/>
    <cellStyle name="Normal 37 4 3 5" xfId="34841"/>
    <cellStyle name="Normal 37 4 3 5 2" xfId="34842"/>
    <cellStyle name="Normal 37 4 3 6" xfId="34843"/>
    <cellStyle name="Normal 37 4 3 6 2" xfId="34844"/>
    <cellStyle name="Normal 37 4 3 7" xfId="34845"/>
    <cellStyle name="Normal 37 4 3 7 2" xfId="34846"/>
    <cellStyle name="Normal 37 4 3 8" xfId="34847"/>
    <cellStyle name="Normal 37 4 3 8 2" xfId="34848"/>
    <cellStyle name="Normal 37 4 3 9" xfId="34849"/>
    <cellStyle name="Normal 37 4 3 9 2" xfId="34850"/>
    <cellStyle name="Normal 37 4 4" xfId="34851"/>
    <cellStyle name="Normal 37 4 4 10" xfId="34852"/>
    <cellStyle name="Normal 37 4 4 10 2" xfId="34853"/>
    <cellStyle name="Normal 37 4 4 11" xfId="34854"/>
    <cellStyle name="Normal 37 4 4 11 2" xfId="34855"/>
    <cellStyle name="Normal 37 4 4 12" xfId="34856"/>
    <cellStyle name="Normal 37 4 4 12 2" xfId="34857"/>
    <cellStyle name="Normal 37 4 4 13" xfId="34858"/>
    <cellStyle name="Normal 37 4 4 13 2" xfId="34859"/>
    <cellStyle name="Normal 37 4 4 14" xfId="34860"/>
    <cellStyle name="Normal 37 4 4 14 2" xfId="34861"/>
    <cellStyle name="Normal 37 4 4 15" xfId="34862"/>
    <cellStyle name="Normal 37 4 4 15 2" xfId="34863"/>
    <cellStyle name="Normal 37 4 4 16" xfId="34864"/>
    <cellStyle name="Normal 37 4 4 2" xfId="34865"/>
    <cellStyle name="Normal 37 4 4 2 10" xfId="34866"/>
    <cellStyle name="Normal 37 4 4 2 10 2" xfId="34867"/>
    <cellStyle name="Normal 37 4 4 2 11" xfId="34868"/>
    <cellStyle name="Normal 37 4 4 2 11 2" xfId="34869"/>
    <cellStyle name="Normal 37 4 4 2 12" xfId="34870"/>
    <cellStyle name="Normal 37 4 4 2 12 2" xfId="34871"/>
    <cellStyle name="Normal 37 4 4 2 13" xfId="34872"/>
    <cellStyle name="Normal 37 4 4 2 13 2" xfId="34873"/>
    <cellStyle name="Normal 37 4 4 2 14" xfId="34874"/>
    <cellStyle name="Normal 37 4 4 2 14 2" xfId="34875"/>
    <cellStyle name="Normal 37 4 4 2 15" xfId="34876"/>
    <cellStyle name="Normal 37 4 4 2 2" xfId="34877"/>
    <cellStyle name="Normal 37 4 4 2 2 2" xfId="34878"/>
    <cellStyle name="Normal 37 4 4 2 3" xfId="34879"/>
    <cellStyle name="Normal 37 4 4 2 3 2" xfId="34880"/>
    <cellStyle name="Normal 37 4 4 2 4" xfId="34881"/>
    <cellStyle name="Normal 37 4 4 2 4 2" xfId="34882"/>
    <cellStyle name="Normal 37 4 4 2 5" xfId="34883"/>
    <cellStyle name="Normal 37 4 4 2 5 2" xfId="34884"/>
    <cellStyle name="Normal 37 4 4 2 6" xfId="34885"/>
    <cellStyle name="Normal 37 4 4 2 6 2" xfId="34886"/>
    <cellStyle name="Normal 37 4 4 2 7" xfId="34887"/>
    <cellStyle name="Normal 37 4 4 2 7 2" xfId="34888"/>
    <cellStyle name="Normal 37 4 4 2 8" xfId="34889"/>
    <cellStyle name="Normal 37 4 4 2 8 2" xfId="34890"/>
    <cellStyle name="Normal 37 4 4 2 9" xfId="34891"/>
    <cellStyle name="Normal 37 4 4 2 9 2" xfId="34892"/>
    <cellStyle name="Normal 37 4 4 3" xfId="34893"/>
    <cellStyle name="Normal 37 4 4 3 2" xfId="34894"/>
    <cellStyle name="Normal 37 4 4 4" xfId="34895"/>
    <cellStyle name="Normal 37 4 4 4 2" xfId="34896"/>
    <cellStyle name="Normal 37 4 4 5" xfId="34897"/>
    <cellStyle name="Normal 37 4 4 5 2" xfId="34898"/>
    <cellStyle name="Normal 37 4 4 6" xfId="34899"/>
    <cellStyle name="Normal 37 4 4 6 2" xfId="34900"/>
    <cellStyle name="Normal 37 4 4 7" xfId="34901"/>
    <cellStyle name="Normal 37 4 4 7 2" xfId="34902"/>
    <cellStyle name="Normal 37 4 4 8" xfId="34903"/>
    <cellStyle name="Normal 37 4 4 8 2" xfId="34904"/>
    <cellStyle name="Normal 37 4 4 9" xfId="34905"/>
    <cellStyle name="Normal 37 4 4 9 2" xfId="34906"/>
    <cellStyle name="Normal 37 4 5" xfId="34907"/>
    <cellStyle name="Normal 37 4 5 10" xfId="34908"/>
    <cellStyle name="Normal 37 4 5 10 2" xfId="34909"/>
    <cellStyle name="Normal 37 4 5 11" xfId="34910"/>
    <cellStyle name="Normal 37 4 5 11 2" xfId="34911"/>
    <cellStyle name="Normal 37 4 5 12" xfId="34912"/>
    <cellStyle name="Normal 37 4 5 12 2" xfId="34913"/>
    <cellStyle name="Normal 37 4 5 13" xfId="34914"/>
    <cellStyle name="Normal 37 4 5 13 2" xfId="34915"/>
    <cellStyle name="Normal 37 4 5 14" xfId="34916"/>
    <cellStyle name="Normal 37 4 5 14 2" xfId="34917"/>
    <cellStyle name="Normal 37 4 5 15" xfId="34918"/>
    <cellStyle name="Normal 37 4 5 2" xfId="34919"/>
    <cellStyle name="Normal 37 4 5 2 2" xfId="34920"/>
    <cellStyle name="Normal 37 4 5 3" xfId="34921"/>
    <cellStyle name="Normal 37 4 5 3 2" xfId="34922"/>
    <cellStyle name="Normal 37 4 5 4" xfId="34923"/>
    <cellStyle name="Normal 37 4 5 4 2" xfId="34924"/>
    <cellStyle name="Normal 37 4 5 5" xfId="34925"/>
    <cellStyle name="Normal 37 4 5 5 2" xfId="34926"/>
    <cellStyle name="Normal 37 4 5 6" xfId="34927"/>
    <cellStyle name="Normal 37 4 5 6 2" xfId="34928"/>
    <cellStyle name="Normal 37 4 5 7" xfId="34929"/>
    <cellStyle name="Normal 37 4 5 7 2" xfId="34930"/>
    <cellStyle name="Normal 37 4 5 8" xfId="34931"/>
    <cellStyle name="Normal 37 4 5 8 2" xfId="34932"/>
    <cellStyle name="Normal 37 4 5 9" xfId="34933"/>
    <cellStyle name="Normal 37 4 5 9 2" xfId="34934"/>
    <cellStyle name="Normal 37 4 6" xfId="34935"/>
    <cellStyle name="Normal 37 4 6 10" xfId="34936"/>
    <cellStyle name="Normal 37 4 6 10 2" xfId="34937"/>
    <cellStyle name="Normal 37 4 6 11" xfId="34938"/>
    <cellStyle name="Normal 37 4 6 11 2" xfId="34939"/>
    <cellStyle name="Normal 37 4 6 12" xfId="34940"/>
    <cellStyle name="Normal 37 4 6 12 2" xfId="34941"/>
    <cellStyle name="Normal 37 4 6 13" xfId="34942"/>
    <cellStyle name="Normal 37 4 6 13 2" xfId="34943"/>
    <cellStyle name="Normal 37 4 6 14" xfId="34944"/>
    <cellStyle name="Normal 37 4 6 14 2" xfId="34945"/>
    <cellStyle name="Normal 37 4 6 15" xfId="34946"/>
    <cellStyle name="Normal 37 4 6 2" xfId="34947"/>
    <cellStyle name="Normal 37 4 6 2 2" xfId="34948"/>
    <cellStyle name="Normal 37 4 6 3" xfId="34949"/>
    <cellStyle name="Normal 37 4 6 3 2" xfId="34950"/>
    <cellStyle name="Normal 37 4 6 4" xfId="34951"/>
    <cellStyle name="Normal 37 4 6 4 2" xfId="34952"/>
    <cellStyle name="Normal 37 4 6 5" xfId="34953"/>
    <cellStyle name="Normal 37 4 6 5 2" xfId="34954"/>
    <cellStyle name="Normal 37 4 6 6" xfId="34955"/>
    <cellStyle name="Normal 37 4 6 6 2" xfId="34956"/>
    <cellStyle name="Normal 37 4 6 7" xfId="34957"/>
    <cellStyle name="Normal 37 4 6 7 2" xfId="34958"/>
    <cellStyle name="Normal 37 4 6 8" xfId="34959"/>
    <cellStyle name="Normal 37 4 6 8 2" xfId="34960"/>
    <cellStyle name="Normal 37 4 6 9" xfId="34961"/>
    <cellStyle name="Normal 37 4 6 9 2" xfId="34962"/>
    <cellStyle name="Normal 37 4 7" xfId="34963"/>
    <cellStyle name="Normal 37 4 7 10" xfId="34964"/>
    <cellStyle name="Normal 37 4 7 10 2" xfId="34965"/>
    <cellStyle name="Normal 37 4 7 11" xfId="34966"/>
    <cellStyle name="Normal 37 4 7 11 2" xfId="34967"/>
    <cellStyle name="Normal 37 4 7 12" xfId="34968"/>
    <cellStyle name="Normal 37 4 7 12 2" xfId="34969"/>
    <cellStyle name="Normal 37 4 7 13" xfId="34970"/>
    <cellStyle name="Normal 37 4 7 13 2" xfId="34971"/>
    <cellStyle name="Normal 37 4 7 14" xfId="34972"/>
    <cellStyle name="Normal 37 4 7 14 2" xfId="34973"/>
    <cellStyle name="Normal 37 4 7 15" xfId="34974"/>
    <cellStyle name="Normal 37 4 7 2" xfId="34975"/>
    <cellStyle name="Normal 37 4 7 2 2" xfId="34976"/>
    <cellStyle name="Normal 37 4 7 3" xfId="34977"/>
    <cellStyle name="Normal 37 4 7 3 2" xfId="34978"/>
    <cellStyle name="Normal 37 4 7 4" xfId="34979"/>
    <cellStyle name="Normal 37 4 7 4 2" xfId="34980"/>
    <cellStyle name="Normal 37 4 7 5" xfId="34981"/>
    <cellStyle name="Normal 37 4 7 5 2" xfId="34982"/>
    <cellStyle name="Normal 37 4 7 6" xfId="34983"/>
    <cellStyle name="Normal 37 4 7 6 2" xfId="34984"/>
    <cellStyle name="Normal 37 4 7 7" xfId="34985"/>
    <cellStyle name="Normal 37 4 7 7 2" xfId="34986"/>
    <cellStyle name="Normal 37 4 7 8" xfId="34987"/>
    <cellStyle name="Normal 37 4 7 8 2" xfId="34988"/>
    <cellStyle name="Normal 37 4 7 9" xfId="34989"/>
    <cellStyle name="Normal 37 4 7 9 2" xfId="34990"/>
    <cellStyle name="Normal 37 4 8" xfId="34991"/>
    <cellStyle name="Normal 37 4 8 10" xfId="34992"/>
    <cellStyle name="Normal 37 4 8 10 2" xfId="34993"/>
    <cellStyle name="Normal 37 4 8 11" xfId="34994"/>
    <cellStyle name="Normal 37 4 8 11 2" xfId="34995"/>
    <cellStyle name="Normal 37 4 8 12" xfId="34996"/>
    <cellStyle name="Normal 37 4 8 12 2" xfId="34997"/>
    <cellStyle name="Normal 37 4 8 13" xfId="34998"/>
    <cellStyle name="Normal 37 4 8 13 2" xfId="34999"/>
    <cellStyle name="Normal 37 4 8 14" xfId="35000"/>
    <cellStyle name="Normal 37 4 8 14 2" xfId="35001"/>
    <cellStyle name="Normal 37 4 8 15" xfId="35002"/>
    <cellStyle name="Normal 37 4 8 2" xfId="35003"/>
    <cellStyle name="Normal 37 4 8 2 2" xfId="35004"/>
    <cellStyle name="Normal 37 4 8 3" xfId="35005"/>
    <cellStyle name="Normal 37 4 8 3 2" xfId="35006"/>
    <cellStyle name="Normal 37 4 8 4" xfId="35007"/>
    <cellStyle name="Normal 37 4 8 4 2" xfId="35008"/>
    <cellStyle name="Normal 37 4 8 5" xfId="35009"/>
    <cellStyle name="Normal 37 4 8 5 2" xfId="35010"/>
    <cellStyle name="Normal 37 4 8 6" xfId="35011"/>
    <cellStyle name="Normal 37 4 8 6 2" xfId="35012"/>
    <cellStyle name="Normal 37 4 8 7" xfId="35013"/>
    <cellStyle name="Normal 37 4 8 7 2" xfId="35014"/>
    <cellStyle name="Normal 37 4 8 8" xfId="35015"/>
    <cellStyle name="Normal 37 4 8 8 2" xfId="35016"/>
    <cellStyle name="Normal 37 4 8 9" xfId="35017"/>
    <cellStyle name="Normal 37 4 8 9 2" xfId="35018"/>
    <cellStyle name="Normal 37 4 9" xfId="35019"/>
    <cellStyle name="Normal 37 4 9 10" xfId="35020"/>
    <cellStyle name="Normal 37 4 9 10 2" xfId="35021"/>
    <cellStyle name="Normal 37 4 9 11" xfId="35022"/>
    <cellStyle name="Normal 37 4 9 11 2" xfId="35023"/>
    <cellStyle name="Normal 37 4 9 12" xfId="35024"/>
    <cellStyle name="Normal 37 4 9 12 2" xfId="35025"/>
    <cellStyle name="Normal 37 4 9 13" xfId="35026"/>
    <cellStyle name="Normal 37 4 9 13 2" xfId="35027"/>
    <cellStyle name="Normal 37 4 9 14" xfId="35028"/>
    <cellStyle name="Normal 37 4 9 14 2" xfId="35029"/>
    <cellStyle name="Normal 37 4 9 15" xfId="35030"/>
    <cellStyle name="Normal 37 4 9 2" xfId="35031"/>
    <cellStyle name="Normal 37 4 9 2 2" xfId="35032"/>
    <cellStyle name="Normal 37 4 9 3" xfId="35033"/>
    <cellStyle name="Normal 37 4 9 3 2" xfId="35034"/>
    <cellStyle name="Normal 37 4 9 4" xfId="35035"/>
    <cellStyle name="Normal 37 4 9 4 2" xfId="35036"/>
    <cellStyle name="Normal 37 4 9 5" xfId="35037"/>
    <cellStyle name="Normal 37 4 9 5 2" xfId="35038"/>
    <cellStyle name="Normal 37 4 9 6" xfId="35039"/>
    <cellStyle name="Normal 37 4 9 6 2" xfId="35040"/>
    <cellStyle name="Normal 37 4 9 7" xfId="35041"/>
    <cellStyle name="Normal 37 4 9 7 2" xfId="35042"/>
    <cellStyle name="Normal 37 4 9 8" xfId="35043"/>
    <cellStyle name="Normal 37 4 9 8 2" xfId="35044"/>
    <cellStyle name="Normal 37 4 9 9" xfId="35045"/>
    <cellStyle name="Normal 37 4 9 9 2" xfId="35046"/>
    <cellStyle name="Normal 38" xfId="65"/>
    <cellStyle name="Normal 38 10" xfId="35047"/>
    <cellStyle name="Normal 38 10 10" xfId="35048"/>
    <cellStyle name="Normal 38 10 10 2" xfId="35049"/>
    <cellStyle name="Normal 38 10 11" xfId="35050"/>
    <cellStyle name="Normal 38 10 11 2" xfId="35051"/>
    <cellStyle name="Normal 38 10 12" xfId="35052"/>
    <cellStyle name="Normal 38 10 12 2" xfId="35053"/>
    <cellStyle name="Normal 38 10 13" xfId="35054"/>
    <cellStyle name="Normal 38 10 13 2" xfId="35055"/>
    <cellStyle name="Normal 38 10 14" xfId="35056"/>
    <cellStyle name="Normal 38 10 14 2" xfId="35057"/>
    <cellStyle name="Normal 38 10 15" xfId="35058"/>
    <cellStyle name="Normal 38 10 2" xfId="35059"/>
    <cellStyle name="Normal 38 10 2 2" xfId="35060"/>
    <cellStyle name="Normal 38 10 3" xfId="35061"/>
    <cellStyle name="Normal 38 10 3 2" xfId="35062"/>
    <cellStyle name="Normal 38 10 4" xfId="35063"/>
    <cellStyle name="Normal 38 10 4 2" xfId="35064"/>
    <cellStyle name="Normal 38 10 5" xfId="35065"/>
    <cellStyle name="Normal 38 10 5 2" xfId="35066"/>
    <cellStyle name="Normal 38 10 6" xfId="35067"/>
    <cellStyle name="Normal 38 10 6 2" xfId="35068"/>
    <cellStyle name="Normal 38 10 7" xfId="35069"/>
    <cellStyle name="Normal 38 10 7 2" xfId="35070"/>
    <cellStyle name="Normal 38 10 8" xfId="35071"/>
    <cellStyle name="Normal 38 10 8 2" xfId="35072"/>
    <cellStyle name="Normal 38 10 9" xfId="35073"/>
    <cellStyle name="Normal 38 10 9 2" xfId="35074"/>
    <cellStyle name="Normal 38 11" xfId="35075"/>
    <cellStyle name="Normal 38 11 10" xfId="35076"/>
    <cellStyle name="Normal 38 11 10 2" xfId="35077"/>
    <cellStyle name="Normal 38 11 11" xfId="35078"/>
    <cellStyle name="Normal 38 11 11 2" xfId="35079"/>
    <cellStyle name="Normal 38 11 12" xfId="35080"/>
    <cellStyle name="Normal 38 11 12 2" xfId="35081"/>
    <cellStyle name="Normal 38 11 13" xfId="35082"/>
    <cellStyle name="Normal 38 11 13 2" xfId="35083"/>
    <cellStyle name="Normal 38 11 14" xfId="35084"/>
    <cellStyle name="Normal 38 11 14 2" xfId="35085"/>
    <cellStyle name="Normal 38 11 15" xfId="35086"/>
    <cellStyle name="Normal 38 11 2" xfId="35087"/>
    <cellStyle name="Normal 38 11 2 2" xfId="35088"/>
    <cellStyle name="Normal 38 11 3" xfId="35089"/>
    <cellStyle name="Normal 38 11 3 2" xfId="35090"/>
    <cellStyle name="Normal 38 11 4" xfId="35091"/>
    <cellStyle name="Normal 38 11 4 2" xfId="35092"/>
    <cellStyle name="Normal 38 11 5" xfId="35093"/>
    <cellStyle name="Normal 38 11 5 2" xfId="35094"/>
    <cellStyle name="Normal 38 11 6" xfId="35095"/>
    <cellStyle name="Normal 38 11 6 2" xfId="35096"/>
    <cellStyle name="Normal 38 11 7" xfId="35097"/>
    <cellStyle name="Normal 38 11 7 2" xfId="35098"/>
    <cellStyle name="Normal 38 11 8" xfId="35099"/>
    <cellStyle name="Normal 38 11 8 2" xfId="35100"/>
    <cellStyle name="Normal 38 11 9" xfId="35101"/>
    <cellStyle name="Normal 38 11 9 2" xfId="35102"/>
    <cellStyle name="Normal 38 12" xfId="35103"/>
    <cellStyle name="Normal 38 12 10" xfId="35104"/>
    <cellStyle name="Normal 38 12 10 2" xfId="35105"/>
    <cellStyle name="Normal 38 12 11" xfId="35106"/>
    <cellStyle name="Normal 38 12 11 2" xfId="35107"/>
    <cellStyle name="Normal 38 12 12" xfId="35108"/>
    <cellStyle name="Normal 38 12 12 2" xfId="35109"/>
    <cellStyle name="Normal 38 12 13" xfId="35110"/>
    <cellStyle name="Normal 38 12 13 2" xfId="35111"/>
    <cellStyle name="Normal 38 12 14" xfId="35112"/>
    <cellStyle name="Normal 38 12 14 2" xfId="35113"/>
    <cellStyle name="Normal 38 12 15" xfId="35114"/>
    <cellStyle name="Normal 38 12 2" xfId="35115"/>
    <cellStyle name="Normal 38 12 2 2" xfId="35116"/>
    <cellStyle name="Normal 38 12 3" xfId="35117"/>
    <cellStyle name="Normal 38 12 3 2" xfId="35118"/>
    <cellStyle name="Normal 38 12 4" xfId="35119"/>
    <cellStyle name="Normal 38 12 4 2" xfId="35120"/>
    <cellStyle name="Normal 38 12 5" xfId="35121"/>
    <cellStyle name="Normal 38 12 5 2" xfId="35122"/>
    <cellStyle name="Normal 38 12 6" xfId="35123"/>
    <cellStyle name="Normal 38 12 6 2" xfId="35124"/>
    <cellStyle name="Normal 38 12 7" xfId="35125"/>
    <cellStyle name="Normal 38 12 7 2" xfId="35126"/>
    <cellStyle name="Normal 38 12 8" xfId="35127"/>
    <cellStyle name="Normal 38 12 8 2" xfId="35128"/>
    <cellStyle name="Normal 38 12 9" xfId="35129"/>
    <cellStyle name="Normal 38 12 9 2" xfId="35130"/>
    <cellStyle name="Normal 38 13" xfId="35131"/>
    <cellStyle name="Normal 38 13 10" xfId="35132"/>
    <cellStyle name="Normal 38 13 10 2" xfId="35133"/>
    <cellStyle name="Normal 38 13 11" xfId="35134"/>
    <cellStyle name="Normal 38 13 11 2" xfId="35135"/>
    <cellStyle name="Normal 38 13 12" xfId="35136"/>
    <cellStyle name="Normal 38 13 12 2" xfId="35137"/>
    <cellStyle name="Normal 38 13 13" xfId="35138"/>
    <cellStyle name="Normal 38 13 13 2" xfId="35139"/>
    <cellStyle name="Normal 38 13 14" xfId="35140"/>
    <cellStyle name="Normal 38 13 14 2" xfId="35141"/>
    <cellStyle name="Normal 38 13 15" xfId="35142"/>
    <cellStyle name="Normal 38 13 2" xfId="35143"/>
    <cellStyle name="Normal 38 13 2 2" xfId="35144"/>
    <cellStyle name="Normal 38 13 3" xfId="35145"/>
    <cellStyle name="Normal 38 13 3 2" xfId="35146"/>
    <cellStyle name="Normal 38 13 4" xfId="35147"/>
    <cellStyle name="Normal 38 13 4 2" xfId="35148"/>
    <cellStyle name="Normal 38 13 5" xfId="35149"/>
    <cellStyle name="Normal 38 13 5 2" xfId="35150"/>
    <cellStyle name="Normal 38 13 6" xfId="35151"/>
    <cellStyle name="Normal 38 13 6 2" xfId="35152"/>
    <cellStyle name="Normal 38 13 7" xfId="35153"/>
    <cellStyle name="Normal 38 13 7 2" xfId="35154"/>
    <cellStyle name="Normal 38 13 8" xfId="35155"/>
    <cellStyle name="Normal 38 13 8 2" xfId="35156"/>
    <cellStyle name="Normal 38 13 9" xfId="35157"/>
    <cellStyle name="Normal 38 13 9 2" xfId="35158"/>
    <cellStyle name="Normal 38 14" xfId="35159"/>
    <cellStyle name="Normal 38 14 10" xfId="35160"/>
    <cellStyle name="Normal 38 14 10 2" xfId="35161"/>
    <cellStyle name="Normal 38 14 11" xfId="35162"/>
    <cellStyle name="Normal 38 14 11 2" xfId="35163"/>
    <cellStyle name="Normal 38 14 12" xfId="35164"/>
    <cellStyle name="Normal 38 14 12 2" xfId="35165"/>
    <cellStyle name="Normal 38 14 13" xfId="35166"/>
    <cellStyle name="Normal 38 14 13 2" xfId="35167"/>
    <cellStyle name="Normal 38 14 14" xfId="35168"/>
    <cellStyle name="Normal 38 14 14 2" xfId="35169"/>
    <cellStyle name="Normal 38 14 15" xfId="35170"/>
    <cellStyle name="Normal 38 14 2" xfId="35171"/>
    <cellStyle name="Normal 38 14 2 2" xfId="35172"/>
    <cellStyle name="Normal 38 14 3" xfId="35173"/>
    <cellStyle name="Normal 38 14 3 2" xfId="35174"/>
    <cellStyle name="Normal 38 14 4" xfId="35175"/>
    <cellStyle name="Normal 38 14 4 2" xfId="35176"/>
    <cellStyle name="Normal 38 14 5" xfId="35177"/>
    <cellStyle name="Normal 38 14 5 2" xfId="35178"/>
    <cellStyle name="Normal 38 14 6" xfId="35179"/>
    <cellStyle name="Normal 38 14 6 2" xfId="35180"/>
    <cellStyle name="Normal 38 14 7" xfId="35181"/>
    <cellStyle name="Normal 38 14 7 2" xfId="35182"/>
    <cellStyle name="Normal 38 14 8" xfId="35183"/>
    <cellStyle name="Normal 38 14 8 2" xfId="35184"/>
    <cellStyle name="Normal 38 14 9" xfId="35185"/>
    <cellStyle name="Normal 38 14 9 2" xfId="35186"/>
    <cellStyle name="Normal 38 15" xfId="35187"/>
    <cellStyle name="Normal 38 15 10" xfId="35188"/>
    <cellStyle name="Normal 38 15 10 2" xfId="35189"/>
    <cellStyle name="Normal 38 15 11" xfId="35190"/>
    <cellStyle name="Normal 38 15 11 2" xfId="35191"/>
    <cellStyle name="Normal 38 15 12" xfId="35192"/>
    <cellStyle name="Normal 38 15 12 2" xfId="35193"/>
    <cellStyle name="Normal 38 15 13" xfId="35194"/>
    <cellStyle name="Normal 38 15 13 2" xfId="35195"/>
    <cellStyle name="Normal 38 15 14" xfId="35196"/>
    <cellStyle name="Normal 38 15 14 2" xfId="35197"/>
    <cellStyle name="Normal 38 15 15" xfId="35198"/>
    <cellStyle name="Normal 38 15 2" xfId="35199"/>
    <cellStyle name="Normal 38 15 2 2" xfId="35200"/>
    <cellStyle name="Normal 38 15 3" xfId="35201"/>
    <cellStyle name="Normal 38 15 3 2" xfId="35202"/>
    <cellStyle name="Normal 38 15 4" xfId="35203"/>
    <cellStyle name="Normal 38 15 4 2" xfId="35204"/>
    <cellStyle name="Normal 38 15 5" xfId="35205"/>
    <cellStyle name="Normal 38 15 5 2" xfId="35206"/>
    <cellStyle name="Normal 38 15 6" xfId="35207"/>
    <cellStyle name="Normal 38 15 6 2" xfId="35208"/>
    <cellStyle name="Normal 38 15 7" xfId="35209"/>
    <cellStyle name="Normal 38 15 7 2" xfId="35210"/>
    <cellStyle name="Normal 38 15 8" xfId="35211"/>
    <cellStyle name="Normal 38 15 8 2" xfId="35212"/>
    <cellStyle name="Normal 38 15 9" xfId="35213"/>
    <cellStyle name="Normal 38 15 9 2" xfId="35214"/>
    <cellStyle name="Normal 38 16" xfId="35215"/>
    <cellStyle name="Normal 38 16 10" xfId="35216"/>
    <cellStyle name="Normal 38 16 10 2" xfId="35217"/>
    <cellStyle name="Normal 38 16 11" xfId="35218"/>
    <cellStyle name="Normal 38 16 11 2" xfId="35219"/>
    <cellStyle name="Normal 38 16 12" xfId="35220"/>
    <cellStyle name="Normal 38 16 12 2" xfId="35221"/>
    <cellStyle name="Normal 38 16 13" xfId="35222"/>
    <cellStyle name="Normal 38 16 13 2" xfId="35223"/>
    <cellStyle name="Normal 38 16 14" xfId="35224"/>
    <cellStyle name="Normal 38 16 14 2" xfId="35225"/>
    <cellStyle name="Normal 38 16 15" xfId="35226"/>
    <cellStyle name="Normal 38 16 2" xfId="35227"/>
    <cellStyle name="Normal 38 16 2 2" xfId="35228"/>
    <cellStyle name="Normal 38 16 3" xfId="35229"/>
    <cellStyle name="Normal 38 16 3 2" xfId="35230"/>
    <cellStyle name="Normal 38 16 4" xfId="35231"/>
    <cellStyle name="Normal 38 16 4 2" xfId="35232"/>
    <cellStyle name="Normal 38 16 5" xfId="35233"/>
    <cellStyle name="Normal 38 16 5 2" xfId="35234"/>
    <cellStyle name="Normal 38 16 6" xfId="35235"/>
    <cellStyle name="Normal 38 16 6 2" xfId="35236"/>
    <cellStyle name="Normal 38 16 7" xfId="35237"/>
    <cellStyle name="Normal 38 16 7 2" xfId="35238"/>
    <cellStyle name="Normal 38 16 8" xfId="35239"/>
    <cellStyle name="Normal 38 16 8 2" xfId="35240"/>
    <cellStyle name="Normal 38 16 9" xfId="35241"/>
    <cellStyle name="Normal 38 16 9 2" xfId="35242"/>
    <cellStyle name="Normal 38 17" xfId="35243"/>
    <cellStyle name="Normal 38 17 10" xfId="35244"/>
    <cellStyle name="Normal 38 17 10 2" xfId="35245"/>
    <cellStyle name="Normal 38 17 11" xfId="35246"/>
    <cellStyle name="Normal 38 17 11 2" xfId="35247"/>
    <cellStyle name="Normal 38 17 12" xfId="35248"/>
    <cellStyle name="Normal 38 17 12 2" xfId="35249"/>
    <cellStyle name="Normal 38 17 13" xfId="35250"/>
    <cellStyle name="Normal 38 17 13 2" xfId="35251"/>
    <cellStyle name="Normal 38 17 14" xfId="35252"/>
    <cellStyle name="Normal 38 17 14 2" xfId="35253"/>
    <cellStyle name="Normal 38 17 15" xfId="35254"/>
    <cellStyle name="Normal 38 17 2" xfId="35255"/>
    <cellStyle name="Normal 38 17 2 2" xfId="35256"/>
    <cellStyle name="Normal 38 17 3" xfId="35257"/>
    <cellStyle name="Normal 38 17 3 2" xfId="35258"/>
    <cellStyle name="Normal 38 17 4" xfId="35259"/>
    <cellStyle name="Normal 38 17 4 2" xfId="35260"/>
    <cellStyle name="Normal 38 17 5" xfId="35261"/>
    <cellStyle name="Normal 38 17 5 2" xfId="35262"/>
    <cellStyle name="Normal 38 17 6" xfId="35263"/>
    <cellStyle name="Normal 38 17 6 2" xfId="35264"/>
    <cellStyle name="Normal 38 17 7" xfId="35265"/>
    <cellStyle name="Normal 38 17 7 2" xfId="35266"/>
    <cellStyle name="Normal 38 17 8" xfId="35267"/>
    <cellStyle name="Normal 38 17 8 2" xfId="35268"/>
    <cellStyle name="Normal 38 17 9" xfId="35269"/>
    <cellStyle name="Normal 38 17 9 2" xfId="35270"/>
    <cellStyle name="Normal 38 18" xfId="35271"/>
    <cellStyle name="Normal 38 18 2" xfId="35272"/>
    <cellStyle name="Normal 38 19" xfId="35273"/>
    <cellStyle name="Normal 38 19 2" xfId="35274"/>
    <cellStyle name="Normal 38 2" xfId="35275"/>
    <cellStyle name="Normal 38 20" xfId="35276"/>
    <cellStyle name="Normal 38 20 2" xfId="35277"/>
    <cellStyle name="Normal 38 21" xfId="35278"/>
    <cellStyle name="Normal 38 21 2" xfId="35279"/>
    <cellStyle name="Normal 38 22" xfId="35280"/>
    <cellStyle name="Normal 38 22 2" xfId="35281"/>
    <cellStyle name="Normal 38 23" xfId="35282"/>
    <cellStyle name="Normal 38 23 2" xfId="35283"/>
    <cellStyle name="Normal 38 24" xfId="35284"/>
    <cellStyle name="Normal 38 24 2" xfId="35285"/>
    <cellStyle name="Normal 38 25" xfId="35286"/>
    <cellStyle name="Normal 38 25 2" xfId="35287"/>
    <cellStyle name="Normal 38 26" xfId="35288"/>
    <cellStyle name="Normal 38 26 2" xfId="35289"/>
    <cellStyle name="Normal 38 27" xfId="35290"/>
    <cellStyle name="Normal 38 27 2" xfId="35291"/>
    <cellStyle name="Normal 38 28" xfId="35292"/>
    <cellStyle name="Normal 38 28 2" xfId="35293"/>
    <cellStyle name="Normal 38 29" xfId="35294"/>
    <cellStyle name="Normal 38 29 2" xfId="35295"/>
    <cellStyle name="Normal 38 3" xfId="35296"/>
    <cellStyle name="Normal 38 30" xfId="35297"/>
    <cellStyle name="Normal 38 30 2" xfId="35298"/>
    <cellStyle name="Normal 38 31" xfId="35299"/>
    <cellStyle name="Normal 38 4" xfId="35300"/>
    <cellStyle name="Normal 38 4 10" xfId="35301"/>
    <cellStyle name="Normal 38 4 10 2" xfId="35302"/>
    <cellStyle name="Normal 38 4 11" xfId="35303"/>
    <cellStyle name="Normal 38 4 11 2" xfId="35304"/>
    <cellStyle name="Normal 38 4 12" xfId="35305"/>
    <cellStyle name="Normal 38 4 12 2" xfId="35306"/>
    <cellStyle name="Normal 38 4 13" xfId="35307"/>
    <cellStyle name="Normal 38 4 13 2" xfId="35308"/>
    <cellStyle name="Normal 38 4 14" xfId="35309"/>
    <cellStyle name="Normal 38 4 14 2" xfId="35310"/>
    <cellStyle name="Normal 38 4 15" xfId="35311"/>
    <cellStyle name="Normal 38 4 15 2" xfId="35312"/>
    <cellStyle name="Normal 38 4 16" xfId="35313"/>
    <cellStyle name="Normal 38 4 2" xfId="35314"/>
    <cellStyle name="Normal 38 4 2 10" xfId="35315"/>
    <cellStyle name="Normal 38 4 2 10 2" xfId="35316"/>
    <cellStyle name="Normal 38 4 2 11" xfId="35317"/>
    <cellStyle name="Normal 38 4 2 11 2" xfId="35318"/>
    <cellStyle name="Normal 38 4 2 12" xfId="35319"/>
    <cellStyle name="Normal 38 4 2 12 2" xfId="35320"/>
    <cellStyle name="Normal 38 4 2 13" xfId="35321"/>
    <cellStyle name="Normal 38 4 2 13 2" xfId="35322"/>
    <cellStyle name="Normal 38 4 2 14" xfId="35323"/>
    <cellStyle name="Normal 38 4 2 14 2" xfId="35324"/>
    <cellStyle name="Normal 38 4 2 15" xfId="35325"/>
    <cellStyle name="Normal 38 4 2 2" xfId="35326"/>
    <cellStyle name="Normal 38 4 2 2 2" xfId="35327"/>
    <cellStyle name="Normal 38 4 2 3" xfId="35328"/>
    <cellStyle name="Normal 38 4 2 3 2" xfId="35329"/>
    <cellStyle name="Normal 38 4 2 4" xfId="35330"/>
    <cellStyle name="Normal 38 4 2 4 2" xfId="35331"/>
    <cellStyle name="Normal 38 4 2 5" xfId="35332"/>
    <cellStyle name="Normal 38 4 2 5 2" xfId="35333"/>
    <cellStyle name="Normal 38 4 2 6" xfId="35334"/>
    <cellStyle name="Normal 38 4 2 6 2" xfId="35335"/>
    <cellStyle name="Normal 38 4 2 7" xfId="35336"/>
    <cellStyle name="Normal 38 4 2 7 2" xfId="35337"/>
    <cellStyle name="Normal 38 4 2 8" xfId="35338"/>
    <cellStyle name="Normal 38 4 2 8 2" xfId="35339"/>
    <cellStyle name="Normal 38 4 2 9" xfId="35340"/>
    <cellStyle name="Normal 38 4 2 9 2" xfId="35341"/>
    <cellStyle name="Normal 38 4 3" xfId="35342"/>
    <cellStyle name="Normal 38 4 3 2" xfId="35343"/>
    <cellStyle name="Normal 38 4 4" xfId="35344"/>
    <cellStyle name="Normal 38 4 4 2" xfId="35345"/>
    <cellStyle name="Normal 38 4 5" xfId="35346"/>
    <cellStyle name="Normal 38 4 5 2" xfId="35347"/>
    <cellStyle name="Normal 38 4 6" xfId="35348"/>
    <cellStyle name="Normal 38 4 6 2" xfId="35349"/>
    <cellStyle name="Normal 38 4 7" xfId="35350"/>
    <cellStyle name="Normal 38 4 7 2" xfId="35351"/>
    <cellStyle name="Normal 38 4 8" xfId="35352"/>
    <cellStyle name="Normal 38 4 8 2" xfId="35353"/>
    <cellStyle name="Normal 38 4 9" xfId="35354"/>
    <cellStyle name="Normal 38 4 9 2" xfId="35355"/>
    <cellStyle name="Normal 38 5" xfId="35356"/>
    <cellStyle name="Normal 38 5 10" xfId="35357"/>
    <cellStyle name="Normal 38 5 10 2" xfId="35358"/>
    <cellStyle name="Normal 38 5 11" xfId="35359"/>
    <cellStyle name="Normal 38 5 11 2" xfId="35360"/>
    <cellStyle name="Normal 38 5 12" xfId="35361"/>
    <cellStyle name="Normal 38 5 12 2" xfId="35362"/>
    <cellStyle name="Normal 38 5 13" xfId="35363"/>
    <cellStyle name="Normal 38 5 13 2" xfId="35364"/>
    <cellStyle name="Normal 38 5 14" xfId="35365"/>
    <cellStyle name="Normal 38 5 14 2" xfId="35366"/>
    <cellStyle name="Normal 38 5 15" xfId="35367"/>
    <cellStyle name="Normal 38 5 15 2" xfId="35368"/>
    <cellStyle name="Normal 38 5 16" xfId="35369"/>
    <cellStyle name="Normal 38 5 2" xfId="35370"/>
    <cellStyle name="Normal 38 5 2 10" xfId="35371"/>
    <cellStyle name="Normal 38 5 2 10 2" xfId="35372"/>
    <cellStyle name="Normal 38 5 2 11" xfId="35373"/>
    <cellStyle name="Normal 38 5 2 11 2" xfId="35374"/>
    <cellStyle name="Normal 38 5 2 12" xfId="35375"/>
    <cellStyle name="Normal 38 5 2 12 2" xfId="35376"/>
    <cellStyle name="Normal 38 5 2 13" xfId="35377"/>
    <cellStyle name="Normal 38 5 2 13 2" xfId="35378"/>
    <cellStyle name="Normal 38 5 2 14" xfId="35379"/>
    <cellStyle name="Normal 38 5 2 14 2" xfId="35380"/>
    <cellStyle name="Normal 38 5 2 15" xfId="35381"/>
    <cellStyle name="Normal 38 5 2 2" xfId="35382"/>
    <cellStyle name="Normal 38 5 2 2 2" xfId="35383"/>
    <cellStyle name="Normal 38 5 2 3" xfId="35384"/>
    <cellStyle name="Normal 38 5 2 3 2" xfId="35385"/>
    <cellStyle name="Normal 38 5 2 4" xfId="35386"/>
    <cellStyle name="Normal 38 5 2 4 2" xfId="35387"/>
    <cellStyle name="Normal 38 5 2 5" xfId="35388"/>
    <cellStyle name="Normal 38 5 2 5 2" xfId="35389"/>
    <cellStyle name="Normal 38 5 2 6" xfId="35390"/>
    <cellStyle name="Normal 38 5 2 6 2" xfId="35391"/>
    <cellStyle name="Normal 38 5 2 7" xfId="35392"/>
    <cellStyle name="Normal 38 5 2 7 2" xfId="35393"/>
    <cellStyle name="Normal 38 5 2 8" xfId="35394"/>
    <cellStyle name="Normal 38 5 2 8 2" xfId="35395"/>
    <cellStyle name="Normal 38 5 2 9" xfId="35396"/>
    <cellStyle name="Normal 38 5 2 9 2" xfId="35397"/>
    <cellStyle name="Normal 38 5 3" xfId="35398"/>
    <cellStyle name="Normal 38 5 3 2" xfId="35399"/>
    <cellStyle name="Normal 38 5 4" xfId="35400"/>
    <cellStyle name="Normal 38 5 4 2" xfId="35401"/>
    <cellStyle name="Normal 38 5 5" xfId="35402"/>
    <cellStyle name="Normal 38 5 5 2" xfId="35403"/>
    <cellStyle name="Normal 38 5 6" xfId="35404"/>
    <cellStyle name="Normal 38 5 6 2" xfId="35405"/>
    <cellStyle name="Normal 38 5 7" xfId="35406"/>
    <cellStyle name="Normal 38 5 7 2" xfId="35407"/>
    <cellStyle name="Normal 38 5 8" xfId="35408"/>
    <cellStyle name="Normal 38 5 8 2" xfId="35409"/>
    <cellStyle name="Normal 38 5 9" xfId="35410"/>
    <cellStyle name="Normal 38 5 9 2" xfId="35411"/>
    <cellStyle name="Normal 38 6" xfId="35412"/>
    <cellStyle name="Normal 38 6 10" xfId="35413"/>
    <cellStyle name="Normal 38 6 10 2" xfId="35414"/>
    <cellStyle name="Normal 38 6 11" xfId="35415"/>
    <cellStyle name="Normal 38 6 11 2" xfId="35416"/>
    <cellStyle name="Normal 38 6 12" xfId="35417"/>
    <cellStyle name="Normal 38 6 12 2" xfId="35418"/>
    <cellStyle name="Normal 38 6 13" xfId="35419"/>
    <cellStyle name="Normal 38 6 13 2" xfId="35420"/>
    <cellStyle name="Normal 38 6 14" xfId="35421"/>
    <cellStyle name="Normal 38 6 14 2" xfId="35422"/>
    <cellStyle name="Normal 38 6 15" xfId="35423"/>
    <cellStyle name="Normal 38 6 15 2" xfId="35424"/>
    <cellStyle name="Normal 38 6 16" xfId="35425"/>
    <cellStyle name="Normal 38 6 2" xfId="35426"/>
    <cellStyle name="Normal 38 6 2 10" xfId="35427"/>
    <cellStyle name="Normal 38 6 2 10 2" xfId="35428"/>
    <cellStyle name="Normal 38 6 2 11" xfId="35429"/>
    <cellStyle name="Normal 38 6 2 11 2" xfId="35430"/>
    <cellStyle name="Normal 38 6 2 12" xfId="35431"/>
    <cellStyle name="Normal 38 6 2 12 2" xfId="35432"/>
    <cellStyle name="Normal 38 6 2 13" xfId="35433"/>
    <cellStyle name="Normal 38 6 2 13 2" xfId="35434"/>
    <cellStyle name="Normal 38 6 2 14" xfId="35435"/>
    <cellStyle name="Normal 38 6 2 14 2" xfId="35436"/>
    <cellStyle name="Normal 38 6 2 15" xfId="35437"/>
    <cellStyle name="Normal 38 6 2 2" xfId="35438"/>
    <cellStyle name="Normal 38 6 2 2 2" xfId="35439"/>
    <cellStyle name="Normal 38 6 2 3" xfId="35440"/>
    <cellStyle name="Normal 38 6 2 3 2" xfId="35441"/>
    <cellStyle name="Normal 38 6 2 4" xfId="35442"/>
    <cellStyle name="Normal 38 6 2 4 2" xfId="35443"/>
    <cellStyle name="Normal 38 6 2 5" xfId="35444"/>
    <cellStyle name="Normal 38 6 2 5 2" xfId="35445"/>
    <cellStyle name="Normal 38 6 2 6" xfId="35446"/>
    <cellStyle name="Normal 38 6 2 6 2" xfId="35447"/>
    <cellStyle name="Normal 38 6 2 7" xfId="35448"/>
    <cellStyle name="Normal 38 6 2 7 2" xfId="35449"/>
    <cellStyle name="Normal 38 6 2 8" xfId="35450"/>
    <cellStyle name="Normal 38 6 2 8 2" xfId="35451"/>
    <cellStyle name="Normal 38 6 2 9" xfId="35452"/>
    <cellStyle name="Normal 38 6 2 9 2" xfId="35453"/>
    <cellStyle name="Normal 38 6 3" xfId="35454"/>
    <cellStyle name="Normal 38 6 3 2" xfId="35455"/>
    <cellStyle name="Normal 38 6 4" xfId="35456"/>
    <cellStyle name="Normal 38 6 4 2" xfId="35457"/>
    <cellStyle name="Normal 38 6 5" xfId="35458"/>
    <cellStyle name="Normal 38 6 5 2" xfId="35459"/>
    <cellStyle name="Normal 38 6 6" xfId="35460"/>
    <cellStyle name="Normal 38 6 6 2" xfId="35461"/>
    <cellStyle name="Normal 38 6 7" xfId="35462"/>
    <cellStyle name="Normal 38 6 7 2" xfId="35463"/>
    <cellStyle name="Normal 38 6 8" xfId="35464"/>
    <cellStyle name="Normal 38 6 8 2" xfId="35465"/>
    <cellStyle name="Normal 38 6 9" xfId="35466"/>
    <cellStyle name="Normal 38 6 9 2" xfId="35467"/>
    <cellStyle name="Normal 38 7" xfId="35468"/>
    <cellStyle name="Normal 38 7 10" xfId="35469"/>
    <cellStyle name="Normal 38 7 10 2" xfId="35470"/>
    <cellStyle name="Normal 38 7 11" xfId="35471"/>
    <cellStyle name="Normal 38 7 11 2" xfId="35472"/>
    <cellStyle name="Normal 38 7 12" xfId="35473"/>
    <cellStyle name="Normal 38 7 12 2" xfId="35474"/>
    <cellStyle name="Normal 38 7 13" xfId="35475"/>
    <cellStyle name="Normal 38 7 13 2" xfId="35476"/>
    <cellStyle name="Normal 38 7 14" xfId="35477"/>
    <cellStyle name="Normal 38 7 14 2" xfId="35478"/>
    <cellStyle name="Normal 38 7 15" xfId="35479"/>
    <cellStyle name="Normal 38 7 2" xfId="35480"/>
    <cellStyle name="Normal 38 7 2 2" xfId="35481"/>
    <cellStyle name="Normal 38 7 3" xfId="35482"/>
    <cellStyle name="Normal 38 7 3 2" xfId="35483"/>
    <cellStyle name="Normal 38 7 4" xfId="35484"/>
    <cellStyle name="Normal 38 7 4 2" xfId="35485"/>
    <cellStyle name="Normal 38 7 5" xfId="35486"/>
    <cellStyle name="Normal 38 7 5 2" xfId="35487"/>
    <cellStyle name="Normal 38 7 6" xfId="35488"/>
    <cellStyle name="Normal 38 7 6 2" xfId="35489"/>
    <cellStyle name="Normal 38 7 7" xfId="35490"/>
    <cellStyle name="Normal 38 7 7 2" xfId="35491"/>
    <cellStyle name="Normal 38 7 8" xfId="35492"/>
    <cellStyle name="Normal 38 7 8 2" xfId="35493"/>
    <cellStyle name="Normal 38 7 9" xfId="35494"/>
    <cellStyle name="Normal 38 7 9 2" xfId="35495"/>
    <cellStyle name="Normal 38 8" xfId="35496"/>
    <cellStyle name="Normal 38 8 10" xfId="35497"/>
    <cellStyle name="Normal 38 8 10 2" xfId="35498"/>
    <cellStyle name="Normal 38 8 11" xfId="35499"/>
    <cellStyle name="Normal 38 8 11 2" xfId="35500"/>
    <cellStyle name="Normal 38 8 12" xfId="35501"/>
    <cellStyle name="Normal 38 8 12 2" xfId="35502"/>
    <cellStyle name="Normal 38 8 13" xfId="35503"/>
    <cellStyle name="Normal 38 8 13 2" xfId="35504"/>
    <cellStyle name="Normal 38 8 14" xfId="35505"/>
    <cellStyle name="Normal 38 8 14 2" xfId="35506"/>
    <cellStyle name="Normal 38 8 15" xfId="35507"/>
    <cellStyle name="Normal 38 8 2" xfId="35508"/>
    <cellStyle name="Normal 38 8 2 2" xfId="35509"/>
    <cellStyle name="Normal 38 8 3" xfId="35510"/>
    <cellStyle name="Normal 38 8 3 2" xfId="35511"/>
    <cellStyle name="Normal 38 8 4" xfId="35512"/>
    <cellStyle name="Normal 38 8 4 2" xfId="35513"/>
    <cellStyle name="Normal 38 8 5" xfId="35514"/>
    <cellStyle name="Normal 38 8 5 2" xfId="35515"/>
    <cellStyle name="Normal 38 8 6" xfId="35516"/>
    <cellStyle name="Normal 38 8 6 2" xfId="35517"/>
    <cellStyle name="Normal 38 8 7" xfId="35518"/>
    <cellStyle name="Normal 38 8 7 2" xfId="35519"/>
    <cellStyle name="Normal 38 8 8" xfId="35520"/>
    <cellStyle name="Normal 38 8 8 2" xfId="35521"/>
    <cellStyle name="Normal 38 8 9" xfId="35522"/>
    <cellStyle name="Normal 38 8 9 2" xfId="35523"/>
    <cellStyle name="Normal 38 9" xfId="35524"/>
    <cellStyle name="Normal 38 9 10" xfId="35525"/>
    <cellStyle name="Normal 38 9 10 2" xfId="35526"/>
    <cellStyle name="Normal 38 9 11" xfId="35527"/>
    <cellStyle name="Normal 38 9 11 2" xfId="35528"/>
    <cellStyle name="Normal 38 9 12" xfId="35529"/>
    <cellStyle name="Normal 38 9 12 2" xfId="35530"/>
    <cellStyle name="Normal 38 9 13" xfId="35531"/>
    <cellStyle name="Normal 38 9 13 2" xfId="35532"/>
    <cellStyle name="Normal 38 9 14" xfId="35533"/>
    <cellStyle name="Normal 38 9 14 2" xfId="35534"/>
    <cellStyle name="Normal 38 9 15" xfId="35535"/>
    <cellStyle name="Normal 38 9 2" xfId="35536"/>
    <cellStyle name="Normal 38 9 2 2" xfId="35537"/>
    <cellStyle name="Normal 38 9 3" xfId="35538"/>
    <cellStyle name="Normal 38 9 3 2" xfId="35539"/>
    <cellStyle name="Normal 38 9 4" xfId="35540"/>
    <cellStyle name="Normal 38 9 4 2" xfId="35541"/>
    <cellStyle name="Normal 38 9 5" xfId="35542"/>
    <cellStyle name="Normal 38 9 5 2" xfId="35543"/>
    <cellStyle name="Normal 38 9 6" xfId="35544"/>
    <cellStyle name="Normal 38 9 6 2" xfId="35545"/>
    <cellStyle name="Normal 38 9 7" xfId="35546"/>
    <cellStyle name="Normal 38 9 7 2" xfId="35547"/>
    <cellStyle name="Normal 38 9 8" xfId="35548"/>
    <cellStyle name="Normal 38 9 8 2" xfId="35549"/>
    <cellStyle name="Normal 38 9 9" xfId="35550"/>
    <cellStyle name="Normal 38 9 9 2" xfId="35551"/>
    <cellStyle name="Normal 39" xfId="66"/>
    <cellStyle name="Normal 39 10" xfId="35552"/>
    <cellStyle name="Normal 39 10 10" xfId="35553"/>
    <cellStyle name="Normal 39 10 10 2" xfId="35554"/>
    <cellStyle name="Normal 39 10 11" xfId="35555"/>
    <cellStyle name="Normal 39 10 11 2" xfId="35556"/>
    <cellStyle name="Normal 39 10 12" xfId="35557"/>
    <cellStyle name="Normal 39 10 12 2" xfId="35558"/>
    <cellStyle name="Normal 39 10 13" xfId="35559"/>
    <cellStyle name="Normal 39 10 13 2" xfId="35560"/>
    <cellStyle name="Normal 39 10 14" xfId="35561"/>
    <cellStyle name="Normal 39 10 14 2" xfId="35562"/>
    <cellStyle name="Normal 39 10 15" xfId="35563"/>
    <cellStyle name="Normal 39 10 2" xfId="35564"/>
    <cellStyle name="Normal 39 10 2 2" xfId="35565"/>
    <cellStyle name="Normal 39 10 3" xfId="35566"/>
    <cellStyle name="Normal 39 10 3 2" xfId="35567"/>
    <cellStyle name="Normal 39 10 4" xfId="35568"/>
    <cellStyle name="Normal 39 10 4 2" xfId="35569"/>
    <cellStyle name="Normal 39 10 5" xfId="35570"/>
    <cellStyle name="Normal 39 10 5 2" xfId="35571"/>
    <cellStyle name="Normal 39 10 6" xfId="35572"/>
    <cellStyle name="Normal 39 10 6 2" xfId="35573"/>
    <cellStyle name="Normal 39 10 7" xfId="35574"/>
    <cellStyle name="Normal 39 10 7 2" xfId="35575"/>
    <cellStyle name="Normal 39 10 8" xfId="35576"/>
    <cellStyle name="Normal 39 10 8 2" xfId="35577"/>
    <cellStyle name="Normal 39 10 9" xfId="35578"/>
    <cellStyle name="Normal 39 10 9 2" xfId="35579"/>
    <cellStyle name="Normal 39 11" xfId="35580"/>
    <cellStyle name="Normal 39 11 10" xfId="35581"/>
    <cellStyle name="Normal 39 11 10 2" xfId="35582"/>
    <cellStyle name="Normal 39 11 11" xfId="35583"/>
    <cellStyle name="Normal 39 11 11 2" xfId="35584"/>
    <cellStyle name="Normal 39 11 12" xfId="35585"/>
    <cellStyle name="Normal 39 11 12 2" xfId="35586"/>
    <cellStyle name="Normal 39 11 13" xfId="35587"/>
    <cellStyle name="Normal 39 11 13 2" xfId="35588"/>
    <cellStyle name="Normal 39 11 14" xfId="35589"/>
    <cellStyle name="Normal 39 11 14 2" xfId="35590"/>
    <cellStyle name="Normal 39 11 15" xfId="35591"/>
    <cellStyle name="Normal 39 11 2" xfId="35592"/>
    <cellStyle name="Normal 39 11 2 2" xfId="35593"/>
    <cellStyle name="Normal 39 11 3" xfId="35594"/>
    <cellStyle name="Normal 39 11 3 2" xfId="35595"/>
    <cellStyle name="Normal 39 11 4" xfId="35596"/>
    <cellStyle name="Normal 39 11 4 2" xfId="35597"/>
    <cellStyle name="Normal 39 11 5" xfId="35598"/>
    <cellStyle name="Normal 39 11 5 2" xfId="35599"/>
    <cellStyle name="Normal 39 11 6" xfId="35600"/>
    <cellStyle name="Normal 39 11 6 2" xfId="35601"/>
    <cellStyle name="Normal 39 11 7" xfId="35602"/>
    <cellStyle name="Normal 39 11 7 2" xfId="35603"/>
    <cellStyle name="Normal 39 11 8" xfId="35604"/>
    <cellStyle name="Normal 39 11 8 2" xfId="35605"/>
    <cellStyle name="Normal 39 11 9" xfId="35606"/>
    <cellStyle name="Normal 39 11 9 2" xfId="35607"/>
    <cellStyle name="Normal 39 12" xfId="35608"/>
    <cellStyle name="Normal 39 12 10" xfId="35609"/>
    <cellStyle name="Normal 39 12 10 2" xfId="35610"/>
    <cellStyle name="Normal 39 12 11" xfId="35611"/>
    <cellStyle name="Normal 39 12 11 2" xfId="35612"/>
    <cellStyle name="Normal 39 12 12" xfId="35613"/>
    <cellStyle name="Normal 39 12 12 2" xfId="35614"/>
    <cellStyle name="Normal 39 12 13" xfId="35615"/>
    <cellStyle name="Normal 39 12 13 2" xfId="35616"/>
    <cellStyle name="Normal 39 12 14" xfId="35617"/>
    <cellStyle name="Normal 39 12 14 2" xfId="35618"/>
    <cellStyle name="Normal 39 12 15" xfId="35619"/>
    <cellStyle name="Normal 39 12 2" xfId="35620"/>
    <cellStyle name="Normal 39 12 2 2" xfId="35621"/>
    <cellStyle name="Normal 39 12 3" xfId="35622"/>
    <cellStyle name="Normal 39 12 3 2" xfId="35623"/>
    <cellStyle name="Normal 39 12 4" xfId="35624"/>
    <cellStyle name="Normal 39 12 4 2" xfId="35625"/>
    <cellStyle name="Normal 39 12 5" xfId="35626"/>
    <cellStyle name="Normal 39 12 5 2" xfId="35627"/>
    <cellStyle name="Normal 39 12 6" xfId="35628"/>
    <cellStyle name="Normal 39 12 6 2" xfId="35629"/>
    <cellStyle name="Normal 39 12 7" xfId="35630"/>
    <cellStyle name="Normal 39 12 7 2" xfId="35631"/>
    <cellStyle name="Normal 39 12 8" xfId="35632"/>
    <cellStyle name="Normal 39 12 8 2" xfId="35633"/>
    <cellStyle name="Normal 39 12 9" xfId="35634"/>
    <cellStyle name="Normal 39 12 9 2" xfId="35635"/>
    <cellStyle name="Normal 39 13" xfId="35636"/>
    <cellStyle name="Normal 39 13 10" xfId="35637"/>
    <cellStyle name="Normal 39 13 10 2" xfId="35638"/>
    <cellStyle name="Normal 39 13 11" xfId="35639"/>
    <cellStyle name="Normal 39 13 11 2" xfId="35640"/>
    <cellStyle name="Normal 39 13 12" xfId="35641"/>
    <cellStyle name="Normal 39 13 12 2" xfId="35642"/>
    <cellStyle name="Normal 39 13 13" xfId="35643"/>
    <cellStyle name="Normal 39 13 13 2" xfId="35644"/>
    <cellStyle name="Normal 39 13 14" xfId="35645"/>
    <cellStyle name="Normal 39 13 14 2" xfId="35646"/>
    <cellStyle name="Normal 39 13 15" xfId="35647"/>
    <cellStyle name="Normal 39 13 2" xfId="35648"/>
    <cellStyle name="Normal 39 13 2 2" xfId="35649"/>
    <cellStyle name="Normal 39 13 3" xfId="35650"/>
    <cellStyle name="Normal 39 13 3 2" xfId="35651"/>
    <cellStyle name="Normal 39 13 4" xfId="35652"/>
    <cellStyle name="Normal 39 13 4 2" xfId="35653"/>
    <cellStyle name="Normal 39 13 5" xfId="35654"/>
    <cellStyle name="Normal 39 13 5 2" xfId="35655"/>
    <cellStyle name="Normal 39 13 6" xfId="35656"/>
    <cellStyle name="Normal 39 13 6 2" xfId="35657"/>
    <cellStyle name="Normal 39 13 7" xfId="35658"/>
    <cellStyle name="Normal 39 13 7 2" xfId="35659"/>
    <cellStyle name="Normal 39 13 8" xfId="35660"/>
    <cellStyle name="Normal 39 13 8 2" xfId="35661"/>
    <cellStyle name="Normal 39 13 9" xfId="35662"/>
    <cellStyle name="Normal 39 13 9 2" xfId="35663"/>
    <cellStyle name="Normal 39 14" xfId="35664"/>
    <cellStyle name="Normal 39 14 10" xfId="35665"/>
    <cellStyle name="Normal 39 14 10 2" xfId="35666"/>
    <cellStyle name="Normal 39 14 11" xfId="35667"/>
    <cellStyle name="Normal 39 14 11 2" xfId="35668"/>
    <cellStyle name="Normal 39 14 12" xfId="35669"/>
    <cellStyle name="Normal 39 14 12 2" xfId="35670"/>
    <cellStyle name="Normal 39 14 13" xfId="35671"/>
    <cellStyle name="Normal 39 14 13 2" xfId="35672"/>
    <cellStyle name="Normal 39 14 14" xfId="35673"/>
    <cellStyle name="Normal 39 14 14 2" xfId="35674"/>
    <cellStyle name="Normal 39 14 15" xfId="35675"/>
    <cellStyle name="Normal 39 14 2" xfId="35676"/>
    <cellStyle name="Normal 39 14 2 2" xfId="35677"/>
    <cellStyle name="Normal 39 14 3" xfId="35678"/>
    <cellStyle name="Normal 39 14 3 2" xfId="35679"/>
    <cellStyle name="Normal 39 14 4" xfId="35680"/>
    <cellStyle name="Normal 39 14 4 2" xfId="35681"/>
    <cellStyle name="Normal 39 14 5" xfId="35682"/>
    <cellStyle name="Normal 39 14 5 2" xfId="35683"/>
    <cellStyle name="Normal 39 14 6" xfId="35684"/>
    <cellStyle name="Normal 39 14 6 2" xfId="35685"/>
    <cellStyle name="Normal 39 14 7" xfId="35686"/>
    <cellStyle name="Normal 39 14 7 2" xfId="35687"/>
    <cellStyle name="Normal 39 14 8" xfId="35688"/>
    <cellStyle name="Normal 39 14 8 2" xfId="35689"/>
    <cellStyle name="Normal 39 14 9" xfId="35690"/>
    <cellStyle name="Normal 39 14 9 2" xfId="35691"/>
    <cellStyle name="Normal 39 15" xfId="35692"/>
    <cellStyle name="Normal 39 15 10" xfId="35693"/>
    <cellStyle name="Normal 39 15 10 2" xfId="35694"/>
    <cellStyle name="Normal 39 15 11" xfId="35695"/>
    <cellStyle name="Normal 39 15 11 2" xfId="35696"/>
    <cellStyle name="Normal 39 15 12" xfId="35697"/>
    <cellStyle name="Normal 39 15 12 2" xfId="35698"/>
    <cellStyle name="Normal 39 15 13" xfId="35699"/>
    <cellStyle name="Normal 39 15 13 2" xfId="35700"/>
    <cellStyle name="Normal 39 15 14" xfId="35701"/>
    <cellStyle name="Normal 39 15 14 2" xfId="35702"/>
    <cellStyle name="Normal 39 15 15" xfId="35703"/>
    <cellStyle name="Normal 39 15 2" xfId="35704"/>
    <cellStyle name="Normal 39 15 2 2" xfId="35705"/>
    <cellStyle name="Normal 39 15 3" xfId="35706"/>
    <cellStyle name="Normal 39 15 3 2" xfId="35707"/>
    <cellStyle name="Normal 39 15 4" xfId="35708"/>
    <cellStyle name="Normal 39 15 4 2" xfId="35709"/>
    <cellStyle name="Normal 39 15 5" xfId="35710"/>
    <cellStyle name="Normal 39 15 5 2" xfId="35711"/>
    <cellStyle name="Normal 39 15 6" xfId="35712"/>
    <cellStyle name="Normal 39 15 6 2" xfId="35713"/>
    <cellStyle name="Normal 39 15 7" xfId="35714"/>
    <cellStyle name="Normal 39 15 7 2" xfId="35715"/>
    <cellStyle name="Normal 39 15 8" xfId="35716"/>
    <cellStyle name="Normal 39 15 8 2" xfId="35717"/>
    <cellStyle name="Normal 39 15 9" xfId="35718"/>
    <cellStyle name="Normal 39 15 9 2" xfId="35719"/>
    <cellStyle name="Normal 39 16" xfId="35720"/>
    <cellStyle name="Normal 39 16 10" xfId="35721"/>
    <cellStyle name="Normal 39 16 10 2" xfId="35722"/>
    <cellStyle name="Normal 39 16 11" xfId="35723"/>
    <cellStyle name="Normal 39 16 11 2" xfId="35724"/>
    <cellStyle name="Normal 39 16 12" xfId="35725"/>
    <cellStyle name="Normal 39 16 12 2" xfId="35726"/>
    <cellStyle name="Normal 39 16 13" xfId="35727"/>
    <cellStyle name="Normal 39 16 13 2" xfId="35728"/>
    <cellStyle name="Normal 39 16 14" xfId="35729"/>
    <cellStyle name="Normal 39 16 14 2" xfId="35730"/>
    <cellStyle name="Normal 39 16 15" xfId="35731"/>
    <cellStyle name="Normal 39 16 2" xfId="35732"/>
    <cellStyle name="Normal 39 16 2 2" xfId="35733"/>
    <cellStyle name="Normal 39 16 3" xfId="35734"/>
    <cellStyle name="Normal 39 16 3 2" xfId="35735"/>
    <cellStyle name="Normal 39 16 4" xfId="35736"/>
    <cellStyle name="Normal 39 16 4 2" xfId="35737"/>
    <cellStyle name="Normal 39 16 5" xfId="35738"/>
    <cellStyle name="Normal 39 16 5 2" xfId="35739"/>
    <cellStyle name="Normal 39 16 6" xfId="35740"/>
    <cellStyle name="Normal 39 16 6 2" xfId="35741"/>
    <cellStyle name="Normal 39 16 7" xfId="35742"/>
    <cellStyle name="Normal 39 16 7 2" xfId="35743"/>
    <cellStyle name="Normal 39 16 8" xfId="35744"/>
    <cellStyle name="Normal 39 16 8 2" xfId="35745"/>
    <cellStyle name="Normal 39 16 9" xfId="35746"/>
    <cellStyle name="Normal 39 16 9 2" xfId="35747"/>
    <cellStyle name="Normal 39 17" xfId="35748"/>
    <cellStyle name="Normal 39 17 10" xfId="35749"/>
    <cellStyle name="Normal 39 17 10 2" xfId="35750"/>
    <cellStyle name="Normal 39 17 11" xfId="35751"/>
    <cellStyle name="Normal 39 17 11 2" xfId="35752"/>
    <cellStyle name="Normal 39 17 12" xfId="35753"/>
    <cellStyle name="Normal 39 17 12 2" xfId="35754"/>
    <cellStyle name="Normal 39 17 13" xfId="35755"/>
    <cellStyle name="Normal 39 17 13 2" xfId="35756"/>
    <cellStyle name="Normal 39 17 14" xfId="35757"/>
    <cellStyle name="Normal 39 17 14 2" xfId="35758"/>
    <cellStyle name="Normal 39 17 15" xfId="35759"/>
    <cellStyle name="Normal 39 17 2" xfId="35760"/>
    <cellStyle name="Normal 39 17 2 2" xfId="35761"/>
    <cellStyle name="Normal 39 17 3" xfId="35762"/>
    <cellStyle name="Normal 39 17 3 2" xfId="35763"/>
    <cellStyle name="Normal 39 17 4" xfId="35764"/>
    <cellStyle name="Normal 39 17 4 2" xfId="35765"/>
    <cellStyle name="Normal 39 17 5" xfId="35766"/>
    <cellStyle name="Normal 39 17 5 2" xfId="35767"/>
    <cellStyle name="Normal 39 17 6" xfId="35768"/>
    <cellStyle name="Normal 39 17 6 2" xfId="35769"/>
    <cellStyle name="Normal 39 17 7" xfId="35770"/>
    <cellStyle name="Normal 39 17 7 2" xfId="35771"/>
    <cellStyle name="Normal 39 17 8" xfId="35772"/>
    <cellStyle name="Normal 39 17 8 2" xfId="35773"/>
    <cellStyle name="Normal 39 17 9" xfId="35774"/>
    <cellStyle name="Normal 39 17 9 2" xfId="35775"/>
    <cellStyle name="Normal 39 18" xfId="35776"/>
    <cellStyle name="Normal 39 18 2" xfId="35777"/>
    <cellStyle name="Normal 39 19" xfId="35778"/>
    <cellStyle name="Normal 39 19 2" xfId="35779"/>
    <cellStyle name="Normal 39 2" xfId="35780"/>
    <cellStyle name="Normal 39 20" xfId="35781"/>
    <cellStyle name="Normal 39 20 2" xfId="35782"/>
    <cellStyle name="Normal 39 21" xfId="35783"/>
    <cellStyle name="Normal 39 21 2" xfId="35784"/>
    <cellStyle name="Normal 39 22" xfId="35785"/>
    <cellStyle name="Normal 39 22 2" xfId="35786"/>
    <cellStyle name="Normal 39 23" xfId="35787"/>
    <cellStyle name="Normal 39 23 2" xfId="35788"/>
    <cellStyle name="Normal 39 24" xfId="35789"/>
    <cellStyle name="Normal 39 24 2" xfId="35790"/>
    <cellStyle name="Normal 39 25" xfId="35791"/>
    <cellStyle name="Normal 39 25 2" xfId="35792"/>
    <cellStyle name="Normal 39 26" xfId="35793"/>
    <cellStyle name="Normal 39 26 2" xfId="35794"/>
    <cellStyle name="Normal 39 27" xfId="35795"/>
    <cellStyle name="Normal 39 27 2" xfId="35796"/>
    <cellStyle name="Normal 39 28" xfId="35797"/>
    <cellStyle name="Normal 39 28 2" xfId="35798"/>
    <cellStyle name="Normal 39 29" xfId="35799"/>
    <cellStyle name="Normal 39 29 2" xfId="35800"/>
    <cellStyle name="Normal 39 3" xfId="35801"/>
    <cellStyle name="Normal 39 30" xfId="35802"/>
    <cellStyle name="Normal 39 30 2" xfId="35803"/>
    <cellStyle name="Normal 39 31" xfId="35804"/>
    <cellStyle name="Normal 39 4" xfId="35805"/>
    <cellStyle name="Normal 39 4 10" xfId="35806"/>
    <cellStyle name="Normal 39 4 10 2" xfId="35807"/>
    <cellStyle name="Normal 39 4 11" xfId="35808"/>
    <cellStyle name="Normal 39 4 11 2" xfId="35809"/>
    <cellStyle name="Normal 39 4 12" xfId="35810"/>
    <cellStyle name="Normal 39 4 12 2" xfId="35811"/>
    <cellStyle name="Normal 39 4 13" xfId="35812"/>
    <cellStyle name="Normal 39 4 13 2" xfId="35813"/>
    <cellStyle name="Normal 39 4 14" xfId="35814"/>
    <cellStyle name="Normal 39 4 14 2" xfId="35815"/>
    <cellStyle name="Normal 39 4 15" xfId="35816"/>
    <cellStyle name="Normal 39 4 15 2" xfId="35817"/>
    <cellStyle name="Normal 39 4 16" xfId="35818"/>
    <cellStyle name="Normal 39 4 2" xfId="35819"/>
    <cellStyle name="Normal 39 4 2 10" xfId="35820"/>
    <cellStyle name="Normal 39 4 2 10 2" xfId="35821"/>
    <cellStyle name="Normal 39 4 2 11" xfId="35822"/>
    <cellStyle name="Normal 39 4 2 11 2" xfId="35823"/>
    <cellStyle name="Normal 39 4 2 12" xfId="35824"/>
    <cellStyle name="Normal 39 4 2 12 2" xfId="35825"/>
    <cellStyle name="Normal 39 4 2 13" xfId="35826"/>
    <cellStyle name="Normal 39 4 2 13 2" xfId="35827"/>
    <cellStyle name="Normal 39 4 2 14" xfId="35828"/>
    <cellStyle name="Normal 39 4 2 14 2" xfId="35829"/>
    <cellStyle name="Normal 39 4 2 15" xfId="35830"/>
    <cellStyle name="Normal 39 4 2 2" xfId="35831"/>
    <cellStyle name="Normal 39 4 2 2 2" xfId="35832"/>
    <cellStyle name="Normal 39 4 2 3" xfId="35833"/>
    <cellStyle name="Normal 39 4 2 3 2" xfId="35834"/>
    <cellStyle name="Normal 39 4 2 4" xfId="35835"/>
    <cellStyle name="Normal 39 4 2 4 2" xfId="35836"/>
    <cellStyle name="Normal 39 4 2 5" xfId="35837"/>
    <cellStyle name="Normal 39 4 2 5 2" xfId="35838"/>
    <cellStyle name="Normal 39 4 2 6" xfId="35839"/>
    <cellStyle name="Normal 39 4 2 6 2" xfId="35840"/>
    <cellStyle name="Normal 39 4 2 7" xfId="35841"/>
    <cellStyle name="Normal 39 4 2 7 2" xfId="35842"/>
    <cellStyle name="Normal 39 4 2 8" xfId="35843"/>
    <cellStyle name="Normal 39 4 2 8 2" xfId="35844"/>
    <cellStyle name="Normal 39 4 2 9" xfId="35845"/>
    <cellStyle name="Normal 39 4 2 9 2" xfId="35846"/>
    <cellStyle name="Normal 39 4 3" xfId="35847"/>
    <cellStyle name="Normal 39 4 3 2" xfId="35848"/>
    <cellStyle name="Normal 39 4 4" xfId="35849"/>
    <cellStyle name="Normal 39 4 4 2" xfId="35850"/>
    <cellStyle name="Normal 39 4 5" xfId="35851"/>
    <cellStyle name="Normal 39 4 5 2" xfId="35852"/>
    <cellStyle name="Normal 39 4 6" xfId="35853"/>
    <cellStyle name="Normal 39 4 6 2" xfId="35854"/>
    <cellStyle name="Normal 39 4 7" xfId="35855"/>
    <cellStyle name="Normal 39 4 7 2" xfId="35856"/>
    <cellStyle name="Normal 39 4 8" xfId="35857"/>
    <cellStyle name="Normal 39 4 8 2" xfId="35858"/>
    <cellStyle name="Normal 39 4 9" xfId="35859"/>
    <cellStyle name="Normal 39 4 9 2" xfId="35860"/>
    <cellStyle name="Normal 39 5" xfId="35861"/>
    <cellStyle name="Normal 39 5 10" xfId="35862"/>
    <cellStyle name="Normal 39 5 10 2" xfId="35863"/>
    <cellStyle name="Normal 39 5 11" xfId="35864"/>
    <cellStyle name="Normal 39 5 11 2" xfId="35865"/>
    <cellStyle name="Normal 39 5 12" xfId="35866"/>
    <cellStyle name="Normal 39 5 12 2" xfId="35867"/>
    <cellStyle name="Normal 39 5 13" xfId="35868"/>
    <cellStyle name="Normal 39 5 13 2" xfId="35869"/>
    <cellStyle name="Normal 39 5 14" xfId="35870"/>
    <cellStyle name="Normal 39 5 14 2" xfId="35871"/>
    <cellStyle name="Normal 39 5 15" xfId="35872"/>
    <cellStyle name="Normal 39 5 15 2" xfId="35873"/>
    <cellStyle name="Normal 39 5 16" xfId="35874"/>
    <cellStyle name="Normal 39 5 2" xfId="35875"/>
    <cellStyle name="Normal 39 5 2 10" xfId="35876"/>
    <cellStyle name="Normal 39 5 2 10 2" xfId="35877"/>
    <cellStyle name="Normal 39 5 2 11" xfId="35878"/>
    <cellStyle name="Normal 39 5 2 11 2" xfId="35879"/>
    <cellStyle name="Normal 39 5 2 12" xfId="35880"/>
    <cellStyle name="Normal 39 5 2 12 2" xfId="35881"/>
    <cellStyle name="Normal 39 5 2 13" xfId="35882"/>
    <cellStyle name="Normal 39 5 2 13 2" xfId="35883"/>
    <cellStyle name="Normal 39 5 2 14" xfId="35884"/>
    <cellStyle name="Normal 39 5 2 14 2" xfId="35885"/>
    <cellStyle name="Normal 39 5 2 15" xfId="35886"/>
    <cellStyle name="Normal 39 5 2 2" xfId="35887"/>
    <cellStyle name="Normal 39 5 2 2 2" xfId="35888"/>
    <cellStyle name="Normal 39 5 2 3" xfId="35889"/>
    <cellStyle name="Normal 39 5 2 3 2" xfId="35890"/>
    <cellStyle name="Normal 39 5 2 4" xfId="35891"/>
    <cellStyle name="Normal 39 5 2 4 2" xfId="35892"/>
    <cellStyle name="Normal 39 5 2 5" xfId="35893"/>
    <cellStyle name="Normal 39 5 2 5 2" xfId="35894"/>
    <cellStyle name="Normal 39 5 2 6" xfId="35895"/>
    <cellStyle name="Normal 39 5 2 6 2" xfId="35896"/>
    <cellStyle name="Normal 39 5 2 7" xfId="35897"/>
    <cellStyle name="Normal 39 5 2 7 2" xfId="35898"/>
    <cellStyle name="Normal 39 5 2 8" xfId="35899"/>
    <cellStyle name="Normal 39 5 2 8 2" xfId="35900"/>
    <cellStyle name="Normal 39 5 2 9" xfId="35901"/>
    <cellStyle name="Normal 39 5 2 9 2" xfId="35902"/>
    <cellStyle name="Normal 39 5 3" xfId="35903"/>
    <cellStyle name="Normal 39 5 3 2" xfId="35904"/>
    <cellStyle name="Normal 39 5 4" xfId="35905"/>
    <cellStyle name="Normal 39 5 4 2" xfId="35906"/>
    <cellStyle name="Normal 39 5 5" xfId="35907"/>
    <cellStyle name="Normal 39 5 5 2" xfId="35908"/>
    <cellStyle name="Normal 39 5 6" xfId="35909"/>
    <cellStyle name="Normal 39 5 6 2" xfId="35910"/>
    <cellStyle name="Normal 39 5 7" xfId="35911"/>
    <cellStyle name="Normal 39 5 7 2" xfId="35912"/>
    <cellStyle name="Normal 39 5 8" xfId="35913"/>
    <cellStyle name="Normal 39 5 8 2" xfId="35914"/>
    <cellStyle name="Normal 39 5 9" xfId="35915"/>
    <cellStyle name="Normal 39 5 9 2" xfId="35916"/>
    <cellStyle name="Normal 39 6" xfId="35917"/>
    <cellStyle name="Normal 39 6 10" xfId="35918"/>
    <cellStyle name="Normal 39 6 10 2" xfId="35919"/>
    <cellStyle name="Normal 39 6 11" xfId="35920"/>
    <cellStyle name="Normal 39 6 11 2" xfId="35921"/>
    <cellStyle name="Normal 39 6 12" xfId="35922"/>
    <cellStyle name="Normal 39 6 12 2" xfId="35923"/>
    <cellStyle name="Normal 39 6 13" xfId="35924"/>
    <cellStyle name="Normal 39 6 13 2" xfId="35925"/>
    <cellStyle name="Normal 39 6 14" xfId="35926"/>
    <cellStyle name="Normal 39 6 14 2" xfId="35927"/>
    <cellStyle name="Normal 39 6 15" xfId="35928"/>
    <cellStyle name="Normal 39 6 15 2" xfId="35929"/>
    <cellStyle name="Normal 39 6 16" xfId="35930"/>
    <cellStyle name="Normal 39 6 2" xfId="35931"/>
    <cellStyle name="Normal 39 6 2 10" xfId="35932"/>
    <cellStyle name="Normal 39 6 2 10 2" xfId="35933"/>
    <cellStyle name="Normal 39 6 2 11" xfId="35934"/>
    <cellStyle name="Normal 39 6 2 11 2" xfId="35935"/>
    <cellStyle name="Normal 39 6 2 12" xfId="35936"/>
    <cellStyle name="Normal 39 6 2 12 2" xfId="35937"/>
    <cellStyle name="Normal 39 6 2 13" xfId="35938"/>
    <cellStyle name="Normal 39 6 2 13 2" xfId="35939"/>
    <cellStyle name="Normal 39 6 2 14" xfId="35940"/>
    <cellStyle name="Normal 39 6 2 14 2" xfId="35941"/>
    <cellStyle name="Normal 39 6 2 15" xfId="35942"/>
    <cellStyle name="Normal 39 6 2 2" xfId="35943"/>
    <cellStyle name="Normal 39 6 2 2 2" xfId="35944"/>
    <cellStyle name="Normal 39 6 2 3" xfId="35945"/>
    <cellStyle name="Normal 39 6 2 3 2" xfId="35946"/>
    <cellStyle name="Normal 39 6 2 4" xfId="35947"/>
    <cellStyle name="Normal 39 6 2 4 2" xfId="35948"/>
    <cellStyle name="Normal 39 6 2 5" xfId="35949"/>
    <cellStyle name="Normal 39 6 2 5 2" xfId="35950"/>
    <cellStyle name="Normal 39 6 2 6" xfId="35951"/>
    <cellStyle name="Normal 39 6 2 6 2" xfId="35952"/>
    <cellStyle name="Normal 39 6 2 7" xfId="35953"/>
    <cellStyle name="Normal 39 6 2 7 2" xfId="35954"/>
    <cellStyle name="Normal 39 6 2 8" xfId="35955"/>
    <cellStyle name="Normal 39 6 2 8 2" xfId="35956"/>
    <cellStyle name="Normal 39 6 2 9" xfId="35957"/>
    <cellStyle name="Normal 39 6 2 9 2" xfId="35958"/>
    <cellStyle name="Normal 39 6 3" xfId="35959"/>
    <cellStyle name="Normal 39 6 3 2" xfId="35960"/>
    <cellStyle name="Normal 39 6 4" xfId="35961"/>
    <cellStyle name="Normal 39 6 4 2" xfId="35962"/>
    <cellStyle name="Normal 39 6 5" xfId="35963"/>
    <cellStyle name="Normal 39 6 5 2" xfId="35964"/>
    <cellStyle name="Normal 39 6 6" xfId="35965"/>
    <cellStyle name="Normal 39 6 6 2" xfId="35966"/>
    <cellStyle name="Normal 39 6 7" xfId="35967"/>
    <cellStyle name="Normal 39 6 7 2" xfId="35968"/>
    <cellStyle name="Normal 39 6 8" xfId="35969"/>
    <cellStyle name="Normal 39 6 8 2" xfId="35970"/>
    <cellStyle name="Normal 39 6 9" xfId="35971"/>
    <cellStyle name="Normal 39 6 9 2" xfId="35972"/>
    <cellStyle name="Normal 39 7" xfId="35973"/>
    <cellStyle name="Normal 39 7 10" xfId="35974"/>
    <cellStyle name="Normal 39 7 10 2" xfId="35975"/>
    <cellStyle name="Normal 39 7 11" xfId="35976"/>
    <cellStyle name="Normal 39 7 11 2" xfId="35977"/>
    <cellStyle name="Normal 39 7 12" xfId="35978"/>
    <cellStyle name="Normal 39 7 12 2" xfId="35979"/>
    <cellStyle name="Normal 39 7 13" xfId="35980"/>
    <cellStyle name="Normal 39 7 13 2" xfId="35981"/>
    <cellStyle name="Normal 39 7 14" xfId="35982"/>
    <cellStyle name="Normal 39 7 14 2" xfId="35983"/>
    <cellStyle name="Normal 39 7 15" xfId="35984"/>
    <cellStyle name="Normal 39 7 2" xfId="35985"/>
    <cellStyle name="Normal 39 7 2 2" xfId="35986"/>
    <cellStyle name="Normal 39 7 3" xfId="35987"/>
    <cellStyle name="Normal 39 7 3 2" xfId="35988"/>
    <cellStyle name="Normal 39 7 4" xfId="35989"/>
    <cellStyle name="Normal 39 7 4 2" xfId="35990"/>
    <cellStyle name="Normal 39 7 5" xfId="35991"/>
    <cellStyle name="Normal 39 7 5 2" xfId="35992"/>
    <cellStyle name="Normal 39 7 6" xfId="35993"/>
    <cellStyle name="Normal 39 7 6 2" xfId="35994"/>
    <cellStyle name="Normal 39 7 7" xfId="35995"/>
    <cellStyle name="Normal 39 7 7 2" xfId="35996"/>
    <cellStyle name="Normal 39 7 8" xfId="35997"/>
    <cellStyle name="Normal 39 7 8 2" xfId="35998"/>
    <cellStyle name="Normal 39 7 9" xfId="35999"/>
    <cellStyle name="Normal 39 7 9 2" xfId="36000"/>
    <cellStyle name="Normal 39 8" xfId="36001"/>
    <cellStyle name="Normal 39 8 10" xfId="36002"/>
    <cellStyle name="Normal 39 8 10 2" xfId="36003"/>
    <cellStyle name="Normal 39 8 11" xfId="36004"/>
    <cellStyle name="Normal 39 8 11 2" xfId="36005"/>
    <cellStyle name="Normal 39 8 12" xfId="36006"/>
    <cellStyle name="Normal 39 8 12 2" xfId="36007"/>
    <cellStyle name="Normal 39 8 13" xfId="36008"/>
    <cellStyle name="Normal 39 8 13 2" xfId="36009"/>
    <cellStyle name="Normal 39 8 14" xfId="36010"/>
    <cellStyle name="Normal 39 8 14 2" xfId="36011"/>
    <cellStyle name="Normal 39 8 15" xfId="36012"/>
    <cellStyle name="Normal 39 8 2" xfId="36013"/>
    <cellStyle name="Normal 39 8 2 2" xfId="36014"/>
    <cellStyle name="Normal 39 8 3" xfId="36015"/>
    <cellStyle name="Normal 39 8 3 2" xfId="36016"/>
    <cellStyle name="Normal 39 8 4" xfId="36017"/>
    <cellStyle name="Normal 39 8 4 2" xfId="36018"/>
    <cellStyle name="Normal 39 8 5" xfId="36019"/>
    <cellStyle name="Normal 39 8 5 2" xfId="36020"/>
    <cellStyle name="Normal 39 8 6" xfId="36021"/>
    <cellStyle name="Normal 39 8 6 2" xfId="36022"/>
    <cellStyle name="Normal 39 8 7" xfId="36023"/>
    <cellStyle name="Normal 39 8 7 2" xfId="36024"/>
    <cellStyle name="Normal 39 8 8" xfId="36025"/>
    <cellStyle name="Normal 39 8 8 2" xfId="36026"/>
    <cellStyle name="Normal 39 8 9" xfId="36027"/>
    <cellStyle name="Normal 39 8 9 2" xfId="36028"/>
    <cellStyle name="Normal 39 9" xfId="36029"/>
    <cellStyle name="Normal 39 9 10" xfId="36030"/>
    <cellStyle name="Normal 39 9 10 2" xfId="36031"/>
    <cellStyle name="Normal 39 9 11" xfId="36032"/>
    <cellStyle name="Normal 39 9 11 2" xfId="36033"/>
    <cellStyle name="Normal 39 9 12" xfId="36034"/>
    <cellStyle name="Normal 39 9 12 2" xfId="36035"/>
    <cellStyle name="Normal 39 9 13" xfId="36036"/>
    <cellStyle name="Normal 39 9 13 2" xfId="36037"/>
    <cellStyle name="Normal 39 9 14" xfId="36038"/>
    <cellStyle name="Normal 39 9 14 2" xfId="36039"/>
    <cellStyle name="Normal 39 9 15" xfId="36040"/>
    <cellStyle name="Normal 39 9 2" xfId="36041"/>
    <cellStyle name="Normal 39 9 2 2" xfId="36042"/>
    <cellStyle name="Normal 39 9 3" xfId="36043"/>
    <cellStyle name="Normal 39 9 3 2" xfId="36044"/>
    <cellStyle name="Normal 39 9 4" xfId="36045"/>
    <cellStyle name="Normal 39 9 4 2" xfId="36046"/>
    <cellStyle name="Normal 39 9 5" xfId="36047"/>
    <cellStyle name="Normal 39 9 5 2" xfId="36048"/>
    <cellStyle name="Normal 39 9 6" xfId="36049"/>
    <cellStyle name="Normal 39 9 6 2" xfId="36050"/>
    <cellStyle name="Normal 39 9 7" xfId="36051"/>
    <cellStyle name="Normal 39 9 7 2" xfId="36052"/>
    <cellStyle name="Normal 39 9 8" xfId="36053"/>
    <cellStyle name="Normal 39 9 8 2" xfId="36054"/>
    <cellStyle name="Normal 39 9 9" xfId="36055"/>
    <cellStyle name="Normal 39 9 9 2" xfId="36056"/>
    <cellStyle name="Normal 4" xfId="4"/>
    <cellStyle name="Normal 4 10" xfId="36057"/>
    <cellStyle name="Normal 4 11" xfId="36058"/>
    <cellStyle name="Normal 4 12" xfId="36059"/>
    <cellStyle name="Normal 4 12 2" xfId="36060"/>
    <cellStyle name="Normal 4 2" xfId="67"/>
    <cellStyle name="Normal 4 2 2" xfId="36061"/>
    <cellStyle name="Normal 4 2 3" xfId="36062"/>
    <cellStyle name="Normal 4 3" xfId="68"/>
    <cellStyle name="Normal 4 3 2" xfId="36063"/>
    <cellStyle name="Normal 4 3 3" xfId="36064"/>
    <cellStyle name="Normal 4 3 3 2" xfId="36065"/>
    <cellStyle name="Normal 4 3 4" xfId="36066"/>
    <cellStyle name="Normal 4 4" xfId="36067"/>
    <cellStyle name="Normal 4 4 2" xfId="36068"/>
    <cellStyle name="Normal 4 5" xfId="36069"/>
    <cellStyle name="Normal 4 5 2" xfId="36070"/>
    <cellStyle name="Normal 4 5 2 2" xfId="36071"/>
    <cellStyle name="Normal 4 5 3" xfId="36072"/>
    <cellStyle name="Normal 4 6" xfId="36073"/>
    <cellStyle name="Normal 4 6 2" xfId="36074"/>
    <cellStyle name="Normal 4 7" xfId="36075"/>
    <cellStyle name="Normal 4 8" xfId="36076"/>
    <cellStyle name="Normal 4 9" xfId="36077"/>
    <cellStyle name="Normal 40" xfId="69"/>
    <cellStyle name="Normal 40 10" xfId="36078"/>
    <cellStyle name="Normal 40 10 10" xfId="36079"/>
    <cellStyle name="Normal 40 10 10 2" xfId="36080"/>
    <cellStyle name="Normal 40 10 11" xfId="36081"/>
    <cellStyle name="Normal 40 10 11 2" xfId="36082"/>
    <cellStyle name="Normal 40 10 12" xfId="36083"/>
    <cellStyle name="Normal 40 10 12 2" xfId="36084"/>
    <cellStyle name="Normal 40 10 13" xfId="36085"/>
    <cellStyle name="Normal 40 10 13 2" xfId="36086"/>
    <cellStyle name="Normal 40 10 14" xfId="36087"/>
    <cellStyle name="Normal 40 10 14 2" xfId="36088"/>
    <cellStyle name="Normal 40 10 15" xfId="36089"/>
    <cellStyle name="Normal 40 10 2" xfId="36090"/>
    <cellStyle name="Normal 40 10 2 2" xfId="36091"/>
    <cellStyle name="Normal 40 10 3" xfId="36092"/>
    <cellStyle name="Normal 40 10 3 2" xfId="36093"/>
    <cellStyle name="Normal 40 10 4" xfId="36094"/>
    <cellStyle name="Normal 40 10 4 2" xfId="36095"/>
    <cellStyle name="Normal 40 10 5" xfId="36096"/>
    <cellStyle name="Normal 40 10 5 2" xfId="36097"/>
    <cellStyle name="Normal 40 10 6" xfId="36098"/>
    <cellStyle name="Normal 40 10 6 2" xfId="36099"/>
    <cellStyle name="Normal 40 10 7" xfId="36100"/>
    <cellStyle name="Normal 40 10 7 2" xfId="36101"/>
    <cellStyle name="Normal 40 10 8" xfId="36102"/>
    <cellStyle name="Normal 40 10 8 2" xfId="36103"/>
    <cellStyle name="Normal 40 10 9" xfId="36104"/>
    <cellStyle name="Normal 40 10 9 2" xfId="36105"/>
    <cellStyle name="Normal 40 11" xfId="36106"/>
    <cellStyle name="Normal 40 11 10" xfId="36107"/>
    <cellStyle name="Normal 40 11 10 2" xfId="36108"/>
    <cellStyle name="Normal 40 11 11" xfId="36109"/>
    <cellStyle name="Normal 40 11 11 2" xfId="36110"/>
    <cellStyle name="Normal 40 11 12" xfId="36111"/>
    <cellStyle name="Normal 40 11 12 2" xfId="36112"/>
    <cellStyle name="Normal 40 11 13" xfId="36113"/>
    <cellStyle name="Normal 40 11 13 2" xfId="36114"/>
    <cellStyle name="Normal 40 11 14" xfId="36115"/>
    <cellStyle name="Normal 40 11 14 2" xfId="36116"/>
    <cellStyle name="Normal 40 11 15" xfId="36117"/>
    <cellStyle name="Normal 40 11 2" xfId="36118"/>
    <cellStyle name="Normal 40 11 2 2" xfId="36119"/>
    <cellStyle name="Normal 40 11 3" xfId="36120"/>
    <cellStyle name="Normal 40 11 3 2" xfId="36121"/>
    <cellStyle name="Normal 40 11 4" xfId="36122"/>
    <cellStyle name="Normal 40 11 4 2" xfId="36123"/>
    <cellStyle name="Normal 40 11 5" xfId="36124"/>
    <cellStyle name="Normal 40 11 5 2" xfId="36125"/>
    <cellStyle name="Normal 40 11 6" xfId="36126"/>
    <cellStyle name="Normal 40 11 6 2" xfId="36127"/>
    <cellStyle name="Normal 40 11 7" xfId="36128"/>
    <cellStyle name="Normal 40 11 7 2" xfId="36129"/>
    <cellStyle name="Normal 40 11 8" xfId="36130"/>
    <cellStyle name="Normal 40 11 8 2" xfId="36131"/>
    <cellStyle name="Normal 40 11 9" xfId="36132"/>
    <cellStyle name="Normal 40 11 9 2" xfId="36133"/>
    <cellStyle name="Normal 40 12" xfId="36134"/>
    <cellStyle name="Normal 40 12 10" xfId="36135"/>
    <cellStyle name="Normal 40 12 10 2" xfId="36136"/>
    <cellStyle name="Normal 40 12 11" xfId="36137"/>
    <cellStyle name="Normal 40 12 11 2" xfId="36138"/>
    <cellStyle name="Normal 40 12 12" xfId="36139"/>
    <cellStyle name="Normal 40 12 12 2" xfId="36140"/>
    <cellStyle name="Normal 40 12 13" xfId="36141"/>
    <cellStyle name="Normal 40 12 13 2" xfId="36142"/>
    <cellStyle name="Normal 40 12 14" xfId="36143"/>
    <cellStyle name="Normal 40 12 14 2" xfId="36144"/>
    <cellStyle name="Normal 40 12 15" xfId="36145"/>
    <cellStyle name="Normal 40 12 2" xfId="36146"/>
    <cellStyle name="Normal 40 12 2 2" xfId="36147"/>
    <cellStyle name="Normal 40 12 3" xfId="36148"/>
    <cellStyle name="Normal 40 12 3 2" xfId="36149"/>
    <cellStyle name="Normal 40 12 4" xfId="36150"/>
    <cellStyle name="Normal 40 12 4 2" xfId="36151"/>
    <cellStyle name="Normal 40 12 5" xfId="36152"/>
    <cellStyle name="Normal 40 12 5 2" xfId="36153"/>
    <cellStyle name="Normal 40 12 6" xfId="36154"/>
    <cellStyle name="Normal 40 12 6 2" xfId="36155"/>
    <cellStyle name="Normal 40 12 7" xfId="36156"/>
    <cellStyle name="Normal 40 12 7 2" xfId="36157"/>
    <cellStyle name="Normal 40 12 8" xfId="36158"/>
    <cellStyle name="Normal 40 12 8 2" xfId="36159"/>
    <cellStyle name="Normal 40 12 9" xfId="36160"/>
    <cellStyle name="Normal 40 12 9 2" xfId="36161"/>
    <cellStyle name="Normal 40 13" xfId="36162"/>
    <cellStyle name="Normal 40 13 10" xfId="36163"/>
    <cellStyle name="Normal 40 13 10 2" xfId="36164"/>
    <cellStyle name="Normal 40 13 11" xfId="36165"/>
    <cellStyle name="Normal 40 13 11 2" xfId="36166"/>
    <cellStyle name="Normal 40 13 12" xfId="36167"/>
    <cellStyle name="Normal 40 13 12 2" xfId="36168"/>
    <cellStyle name="Normal 40 13 13" xfId="36169"/>
    <cellStyle name="Normal 40 13 13 2" xfId="36170"/>
    <cellStyle name="Normal 40 13 14" xfId="36171"/>
    <cellStyle name="Normal 40 13 14 2" xfId="36172"/>
    <cellStyle name="Normal 40 13 15" xfId="36173"/>
    <cellStyle name="Normal 40 13 2" xfId="36174"/>
    <cellStyle name="Normal 40 13 2 2" xfId="36175"/>
    <cellStyle name="Normal 40 13 3" xfId="36176"/>
    <cellStyle name="Normal 40 13 3 2" xfId="36177"/>
    <cellStyle name="Normal 40 13 4" xfId="36178"/>
    <cellStyle name="Normal 40 13 4 2" xfId="36179"/>
    <cellStyle name="Normal 40 13 5" xfId="36180"/>
    <cellStyle name="Normal 40 13 5 2" xfId="36181"/>
    <cellStyle name="Normal 40 13 6" xfId="36182"/>
    <cellStyle name="Normal 40 13 6 2" xfId="36183"/>
    <cellStyle name="Normal 40 13 7" xfId="36184"/>
    <cellStyle name="Normal 40 13 7 2" xfId="36185"/>
    <cellStyle name="Normal 40 13 8" xfId="36186"/>
    <cellStyle name="Normal 40 13 8 2" xfId="36187"/>
    <cellStyle name="Normal 40 13 9" xfId="36188"/>
    <cellStyle name="Normal 40 13 9 2" xfId="36189"/>
    <cellStyle name="Normal 40 14" xfId="36190"/>
    <cellStyle name="Normal 40 14 10" xfId="36191"/>
    <cellStyle name="Normal 40 14 10 2" xfId="36192"/>
    <cellStyle name="Normal 40 14 11" xfId="36193"/>
    <cellStyle name="Normal 40 14 11 2" xfId="36194"/>
    <cellStyle name="Normal 40 14 12" xfId="36195"/>
    <cellStyle name="Normal 40 14 12 2" xfId="36196"/>
    <cellStyle name="Normal 40 14 13" xfId="36197"/>
    <cellStyle name="Normal 40 14 13 2" xfId="36198"/>
    <cellStyle name="Normal 40 14 14" xfId="36199"/>
    <cellStyle name="Normal 40 14 14 2" xfId="36200"/>
    <cellStyle name="Normal 40 14 15" xfId="36201"/>
    <cellStyle name="Normal 40 14 2" xfId="36202"/>
    <cellStyle name="Normal 40 14 2 2" xfId="36203"/>
    <cellStyle name="Normal 40 14 3" xfId="36204"/>
    <cellStyle name="Normal 40 14 3 2" xfId="36205"/>
    <cellStyle name="Normal 40 14 4" xfId="36206"/>
    <cellStyle name="Normal 40 14 4 2" xfId="36207"/>
    <cellStyle name="Normal 40 14 5" xfId="36208"/>
    <cellStyle name="Normal 40 14 5 2" xfId="36209"/>
    <cellStyle name="Normal 40 14 6" xfId="36210"/>
    <cellStyle name="Normal 40 14 6 2" xfId="36211"/>
    <cellStyle name="Normal 40 14 7" xfId="36212"/>
    <cellStyle name="Normal 40 14 7 2" xfId="36213"/>
    <cellStyle name="Normal 40 14 8" xfId="36214"/>
    <cellStyle name="Normal 40 14 8 2" xfId="36215"/>
    <cellStyle name="Normal 40 14 9" xfId="36216"/>
    <cellStyle name="Normal 40 14 9 2" xfId="36217"/>
    <cellStyle name="Normal 40 15" xfId="36218"/>
    <cellStyle name="Normal 40 15 10" xfId="36219"/>
    <cellStyle name="Normal 40 15 10 2" xfId="36220"/>
    <cellStyle name="Normal 40 15 11" xfId="36221"/>
    <cellStyle name="Normal 40 15 11 2" xfId="36222"/>
    <cellStyle name="Normal 40 15 12" xfId="36223"/>
    <cellStyle name="Normal 40 15 12 2" xfId="36224"/>
    <cellStyle name="Normal 40 15 13" xfId="36225"/>
    <cellStyle name="Normal 40 15 13 2" xfId="36226"/>
    <cellStyle name="Normal 40 15 14" xfId="36227"/>
    <cellStyle name="Normal 40 15 14 2" xfId="36228"/>
    <cellStyle name="Normal 40 15 15" xfId="36229"/>
    <cellStyle name="Normal 40 15 2" xfId="36230"/>
    <cellStyle name="Normal 40 15 2 2" xfId="36231"/>
    <cellStyle name="Normal 40 15 3" xfId="36232"/>
    <cellStyle name="Normal 40 15 3 2" xfId="36233"/>
    <cellStyle name="Normal 40 15 4" xfId="36234"/>
    <cellStyle name="Normal 40 15 4 2" xfId="36235"/>
    <cellStyle name="Normal 40 15 5" xfId="36236"/>
    <cellStyle name="Normal 40 15 5 2" xfId="36237"/>
    <cellStyle name="Normal 40 15 6" xfId="36238"/>
    <cellStyle name="Normal 40 15 6 2" xfId="36239"/>
    <cellStyle name="Normal 40 15 7" xfId="36240"/>
    <cellStyle name="Normal 40 15 7 2" xfId="36241"/>
    <cellStyle name="Normal 40 15 8" xfId="36242"/>
    <cellStyle name="Normal 40 15 8 2" xfId="36243"/>
    <cellStyle name="Normal 40 15 9" xfId="36244"/>
    <cellStyle name="Normal 40 15 9 2" xfId="36245"/>
    <cellStyle name="Normal 40 16" xfId="36246"/>
    <cellStyle name="Normal 40 16 10" xfId="36247"/>
    <cellStyle name="Normal 40 16 10 2" xfId="36248"/>
    <cellStyle name="Normal 40 16 11" xfId="36249"/>
    <cellStyle name="Normal 40 16 11 2" xfId="36250"/>
    <cellStyle name="Normal 40 16 12" xfId="36251"/>
    <cellStyle name="Normal 40 16 12 2" xfId="36252"/>
    <cellStyle name="Normal 40 16 13" xfId="36253"/>
    <cellStyle name="Normal 40 16 13 2" xfId="36254"/>
    <cellStyle name="Normal 40 16 14" xfId="36255"/>
    <cellStyle name="Normal 40 16 14 2" xfId="36256"/>
    <cellStyle name="Normal 40 16 15" xfId="36257"/>
    <cellStyle name="Normal 40 16 2" xfId="36258"/>
    <cellStyle name="Normal 40 16 2 2" xfId="36259"/>
    <cellStyle name="Normal 40 16 3" xfId="36260"/>
    <cellStyle name="Normal 40 16 3 2" xfId="36261"/>
    <cellStyle name="Normal 40 16 4" xfId="36262"/>
    <cellStyle name="Normal 40 16 4 2" xfId="36263"/>
    <cellStyle name="Normal 40 16 5" xfId="36264"/>
    <cellStyle name="Normal 40 16 5 2" xfId="36265"/>
    <cellStyle name="Normal 40 16 6" xfId="36266"/>
    <cellStyle name="Normal 40 16 6 2" xfId="36267"/>
    <cellStyle name="Normal 40 16 7" xfId="36268"/>
    <cellStyle name="Normal 40 16 7 2" xfId="36269"/>
    <cellStyle name="Normal 40 16 8" xfId="36270"/>
    <cellStyle name="Normal 40 16 8 2" xfId="36271"/>
    <cellStyle name="Normal 40 16 9" xfId="36272"/>
    <cellStyle name="Normal 40 16 9 2" xfId="36273"/>
    <cellStyle name="Normal 40 17" xfId="36274"/>
    <cellStyle name="Normal 40 17 10" xfId="36275"/>
    <cellStyle name="Normal 40 17 10 2" xfId="36276"/>
    <cellStyle name="Normal 40 17 11" xfId="36277"/>
    <cellStyle name="Normal 40 17 11 2" xfId="36278"/>
    <cellStyle name="Normal 40 17 12" xfId="36279"/>
    <cellStyle name="Normal 40 17 12 2" xfId="36280"/>
    <cellStyle name="Normal 40 17 13" xfId="36281"/>
    <cellStyle name="Normal 40 17 13 2" xfId="36282"/>
    <cellStyle name="Normal 40 17 14" xfId="36283"/>
    <cellStyle name="Normal 40 17 14 2" xfId="36284"/>
    <cellStyle name="Normal 40 17 15" xfId="36285"/>
    <cellStyle name="Normal 40 17 2" xfId="36286"/>
    <cellStyle name="Normal 40 17 2 2" xfId="36287"/>
    <cellStyle name="Normal 40 17 3" xfId="36288"/>
    <cellStyle name="Normal 40 17 3 2" xfId="36289"/>
    <cellStyle name="Normal 40 17 4" xfId="36290"/>
    <cellStyle name="Normal 40 17 4 2" xfId="36291"/>
    <cellStyle name="Normal 40 17 5" xfId="36292"/>
    <cellStyle name="Normal 40 17 5 2" xfId="36293"/>
    <cellStyle name="Normal 40 17 6" xfId="36294"/>
    <cellStyle name="Normal 40 17 6 2" xfId="36295"/>
    <cellStyle name="Normal 40 17 7" xfId="36296"/>
    <cellStyle name="Normal 40 17 7 2" xfId="36297"/>
    <cellStyle name="Normal 40 17 8" xfId="36298"/>
    <cellStyle name="Normal 40 17 8 2" xfId="36299"/>
    <cellStyle name="Normal 40 17 9" xfId="36300"/>
    <cellStyle name="Normal 40 17 9 2" xfId="36301"/>
    <cellStyle name="Normal 40 18" xfId="36302"/>
    <cellStyle name="Normal 40 18 2" xfId="36303"/>
    <cellStyle name="Normal 40 19" xfId="36304"/>
    <cellStyle name="Normal 40 19 2" xfId="36305"/>
    <cellStyle name="Normal 40 2" xfId="36306"/>
    <cellStyle name="Normal 40 20" xfId="36307"/>
    <cellStyle name="Normal 40 20 2" xfId="36308"/>
    <cellStyle name="Normal 40 21" xfId="36309"/>
    <cellStyle name="Normal 40 21 2" xfId="36310"/>
    <cellStyle name="Normal 40 22" xfId="36311"/>
    <cellStyle name="Normal 40 22 2" xfId="36312"/>
    <cellStyle name="Normal 40 23" xfId="36313"/>
    <cellStyle name="Normal 40 23 2" xfId="36314"/>
    <cellStyle name="Normal 40 24" xfId="36315"/>
    <cellStyle name="Normal 40 24 2" xfId="36316"/>
    <cellStyle name="Normal 40 25" xfId="36317"/>
    <cellStyle name="Normal 40 25 2" xfId="36318"/>
    <cellStyle name="Normal 40 26" xfId="36319"/>
    <cellStyle name="Normal 40 26 2" xfId="36320"/>
    <cellStyle name="Normal 40 27" xfId="36321"/>
    <cellStyle name="Normal 40 27 2" xfId="36322"/>
    <cellStyle name="Normal 40 28" xfId="36323"/>
    <cellStyle name="Normal 40 28 2" xfId="36324"/>
    <cellStyle name="Normal 40 29" xfId="36325"/>
    <cellStyle name="Normal 40 29 2" xfId="36326"/>
    <cellStyle name="Normal 40 3" xfId="36327"/>
    <cellStyle name="Normal 40 30" xfId="36328"/>
    <cellStyle name="Normal 40 30 2" xfId="36329"/>
    <cellStyle name="Normal 40 31" xfId="36330"/>
    <cellStyle name="Normal 40 4" xfId="36331"/>
    <cellStyle name="Normal 40 4 10" xfId="36332"/>
    <cellStyle name="Normal 40 4 10 2" xfId="36333"/>
    <cellStyle name="Normal 40 4 11" xfId="36334"/>
    <cellStyle name="Normal 40 4 11 2" xfId="36335"/>
    <cellStyle name="Normal 40 4 12" xfId="36336"/>
    <cellStyle name="Normal 40 4 12 2" xfId="36337"/>
    <cellStyle name="Normal 40 4 13" xfId="36338"/>
    <cellStyle name="Normal 40 4 13 2" xfId="36339"/>
    <cellStyle name="Normal 40 4 14" xfId="36340"/>
    <cellStyle name="Normal 40 4 14 2" xfId="36341"/>
    <cellStyle name="Normal 40 4 15" xfId="36342"/>
    <cellStyle name="Normal 40 4 15 2" xfId="36343"/>
    <cellStyle name="Normal 40 4 16" xfId="36344"/>
    <cellStyle name="Normal 40 4 2" xfId="36345"/>
    <cellStyle name="Normal 40 4 2 10" xfId="36346"/>
    <cellStyle name="Normal 40 4 2 10 2" xfId="36347"/>
    <cellStyle name="Normal 40 4 2 11" xfId="36348"/>
    <cellStyle name="Normal 40 4 2 11 2" xfId="36349"/>
    <cellStyle name="Normal 40 4 2 12" xfId="36350"/>
    <cellStyle name="Normal 40 4 2 12 2" xfId="36351"/>
    <cellStyle name="Normal 40 4 2 13" xfId="36352"/>
    <cellStyle name="Normal 40 4 2 13 2" xfId="36353"/>
    <cellStyle name="Normal 40 4 2 14" xfId="36354"/>
    <cellStyle name="Normal 40 4 2 14 2" xfId="36355"/>
    <cellStyle name="Normal 40 4 2 15" xfId="36356"/>
    <cellStyle name="Normal 40 4 2 2" xfId="36357"/>
    <cellStyle name="Normal 40 4 2 2 2" xfId="36358"/>
    <cellStyle name="Normal 40 4 2 3" xfId="36359"/>
    <cellStyle name="Normal 40 4 2 3 2" xfId="36360"/>
    <cellStyle name="Normal 40 4 2 4" xfId="36361"/>
    <cellStyle name="Normal 40 4 2 4 2" xfId="36362"/>
    <cellStyle name="Normal 40 4 2 5" xfId="36363"/>
    <cellStyle name="Normal 40 4 2 5 2" xfId="36364"/>
    <cellStyle name="Normal 40 4 2 6" xfId="36365"/>
    <cellStyle name="Normal 40 4 2 6 2" xfId="36366"/>
    <cellStyle name="Normal 40 4 2 7" xfId="36367"/>
    <cellStyle name="Normal 40 4 2 7 2" xfId="36368"/>
    <cellStyle name="Normal 40 4 2 8" xfId="36369"/>
    <cellStyle name="Normal 40 4 2 8 2" xfId="36370"/>
    <cellStyle name="Normal 40 4 2 9" xfId="36371"/>
    <cellStyle name="Normal 40 4 2 9 2" xfId="36372"/>
    <cellStyle name="Normal 40 4 3" xfId="36373"/>
    <cellStyle name="Normal 40 4 3 2" xfId="36374"/>
    <cellStyle name="Normal 40 4 4" xfId="36375"/>
    <cellStyle name="Normal 40 4 4 2" xfId="36376"/>
    <cellStyle name="Normal 40 4 5" xfId="36377"/>
    <cellStyle name="Normal 40 4 5 2" xfId="36378"/>
    <cellStyle name="Normal 40 4 6" xfId="36379"/>
    <cellStyle name="Normal 40 4 6 2" xfId="36380"/>
    <cellStyle name="Normal 40 4 7" xfId="36381"/>
    <cellStyle name="Normal 40 4 7 2" xfId="36382"/>
    <cellStyle name="Normal 40 4 8" xfId="36383"/>
    <cellStyle name="Normal 40 4 8 2" xfId="36384"/>
    <cellStyle name="Normal 40 4 9" xfId="36385"/>
    <cellStyle name="Normal 40 4 9 2" xfId="36386"/>
    <cellStyle name="Normal 40 5" xfId="36387"/>
    <cellStyle name="Normal 40 5 10" xfId="36388"/>
    <cellStyle name="Normal 40 5 10 2" xfId="36389"/>
    <cellStyle name="Normal 40 5 11" xfId="36390"/>
    <cellStyle name="Normal 40 5 11 2" xfId="36391"/>
    <cellStyle name="Normal 40 5 12" xfId="36392"/>
    <cellStyle name="Normal 40 5 12 2" xfId="36393"/>
    <cellStyle name="Normal 40 5 13" xfId="36394"/>
    <cellStyle name="Normal 40 5 13 2" xfId="36395"/>
    <cellStyle name="Normal 40 5 14" xfId="36396"/>
    <cellStyle name="Normal 40 5 14 2" xfId="36397"/>
    <cellStyle name="Normal 40 5 15" xfId="36398"/>
    <cellStyle name="Normal 40 5 15 2" xfId="36399"/>
    <cellStyle name="Normal 40 5 16" xfId="36400"/>
    <cellStyle name="Normal 40 5 2" xfId="36401"/>
    <cellStyle name="Normal 40 5 2 10" xfId="36402"/>
    <cellStyle name="Normal 40 5 2 10 2" xfId="36403"/>
    <cellStyle name="Normal 40 5 2 11" xfId="36404"/>
    <cellStyle name="Normal 40 5 2 11 2" xfId="36405"/>
    <cellStyle name="Normal 40 5 2 12" xfId="36406"/>
    <cellStyle name="Normal 40 5 2 12 2" xfId="36407"/>
    <cellStyle name="Normal 40 5 2 13" xfId="36408"/>
    <cellStyle name="Normal 40 5 2 13 2" xfId="36409"/>
    <cellStyle name="Normal 40 5 2 14" xfId="36410"/>
    <cellStyle name="Normal 40 5 2 14 2" xfId="36411"/>
    <cellStyle name="Normal 40 5 2 15" xfId="36412"/>
    <cellStyle name="Normal 40 5 2 2" xfId="36413"/>
    <cellStyle name="Normal 40 5 2 2 2" xfId="36414"/>
    <cellStyle name="Normal 40 5 2 3" xfId="36415"/>
    <cellStyle name="Normal 40 5 2 3 2" xfId="36416"/>
    <cellStyle name="Normal 40 5 2 4" xfId="36417"/>
    <cellStyle name="Normal 40 5 2 4 2" xfId="36418"/>
    <cellStyle name="Normal 40 5 2 5" xfId="36419"/>
    <cellStyle name="Normal 40 5 2 5 2" xfId="36420"/>
    <cellStyle name="Normal 40 5 2 6" xfId="36421"/>
    <cellStyle name="Normal 40 5 2 6 2" xfId="36422"/>
    <cellStyle name="Normal 40 5 2 7" xfId="36423"/>
    <cellStyle name="Normal 40 5 2 7 2" xfId="36424"/>
    <cellStyle name="Normal 40 5 2 8" xfId="36425"/>
    <cellStyle name="Normal 40 5 2 8 2" xfId="36426"/>
    <cellStyle name="Normal 40 5 2 9" xfId="36427"/>
    <cellStyle name="Normal 40 5 2 9 2" xfId="36428"/>
    <cellStyle name="Normal 40 5 3" xfId="36429"/>
    <cellStyle name="Normal 40 5 3 2" xfId="36430"/>
    <cellStyle name="Normal 40 5 4" xfId="36431"/>
    <cellStyle name="Normal 40 5 4 2" xfId="36432"/>
    <cellStyle name="Normal 40 5 5" xfId="36433"/>
    <cellStyle name="Normal 40 5 5 2" xfId="36434"/>
    <cellStyle name="Normal 40 5 6" xfId="36435"/>
    <cellStyle name="Normal 40 5 6 2" xfId="36436"/>
    <cellStyle name="Normal 40 5 7" xfId="36437"/>
    <cellStyle name="Normal 40 5 7 2" xfId="36438"/>
    <cellStyle name="Normal 40 5 8" xfId="36439"/>
    <cellStyle name="Normal 40 5 8 2" xfId="36440"/>
    <cellStyle name="Normal 40 5 9" xfId="36441"/>
    <cellStyle name="Normal 40 5 9 2" xfId="36442"/>
    <cellStyle name="Normal 40 6" xfId="36443"/>
    <cellStyle name="Normal 40 6 10" xfId="36444"/>
    <cellStyle name="Normal 40 6 10 2" xfId="36445"/>
    <cellStyle name="Normal 40 6 11" xfId="36446"/>
    <cellStyle name="Normal 40 6 11 2" xfId="36447"/>
    <cellStyle name="Normal 40 6 12" xfId="36448"/>
    <cellStyle name="Normal 40 6 12 2" xfId="36449"/>
    <cellStyle name="Normal 40 6 13" xfId="36450"/>
    <cellStyle name="Normal 40 6 13 2" xfId="36451"/>
    <cellStyle name="Normal 40 6 14" xfId="36452"/>
    <cellStyle name="Normal 40 6 14 2" xfId="36453"/>
    <cellStyle name="Normal 40 6 15" xfId="36454"/>
    <cellStyle name="Normal 40 6 15 2" xfId="36455"/>
    <cellStyle name="Normal 40 6 16" xfId="36456"/>
    <cellStyle name="Normal 40 6 2" xfId="36457"/>
    <cellStyle name="Normal 40 6 2 10" xfId="36458"/>
    <cellStyle name="Normal 40 6 2 10 2" xfId="36459"/>
    <cellStyle name="Normal 40 6 2 11" xfId="36460"/>
    <cellStyle name="Normal 40 6 2 11 2" xfId="36461"/>
    <cellStyle name="Normal 40 6 2 12" xfId="36462"/>
    <cellStyle name="Normal 40 6 2 12 2" xfId="36463"/>
    <cellStyle name="Normal 40 6 2 13" xfId="36464"/>
    <cellStyle name="Normal 40 6 2 13 2" xfId="36465"/>
    <cellStyle name="Normal 40 6 2 14" xfId="36466"/>
    <cellStyle name="Normal 40 6 2 14 2" xfId="36467"/>
    <cellStyle name="Normal 40 6 2 15" xfId="36468"/>
    <cellStyle name="Normal 40 6 2 2" xfId="36469"/>
    <cellStyle name="Normal 40 6 2 2 2" xfId="36470"/>
    <cellStyle name="Normal 40 6 2 3" xfId="36471"/>
    <cellStyle name="Normal 40 6 2 3 2" xfId="36472"/>
    <cellStyle name="Normal 40 6 2 4" xfId="36473"/>
    <cellStyle name="Normal 40 6 2 4 2" xfId="36474"/>
    <cellStyle name="Normal 40 6 2 5" xfId="36475"/>
    <cellStyle name="Normal 40 6 2 5 2" xfId="36476"/>
    <cellStyle name="Normal 40 6 2 6" xfId="36477"/>
    <cellStyle name="Normal 40 6 2 6 2" xfId="36478"/>
    <cellStyle name="Normal 40 6 2 7" xfId="36479"/>
    <cellStyle name="Normal 40 6 2 7 2" xfId="36480"/>
    <cellStyle name="Normal 40 6 2 8" xfId="36481"/>
    <cellStyle name="Normal 40 6 2 8 2" xfId="36482"/>
    <cellStyle name="Normal 40 6 2 9" xfId="36483"/>
    <cellStyle name="Normal 40 6 2 9 2" xfId="36484"/>
    <cellStyle name="Normal 40 6 3" xfId="36485"/>
    <cellStyle name="Normal 40 6 3 2" xfId="36486"/>
    <cellStyle name="Normal 40 6 4" xfId="36487"/>
    <cellStyle name="Normal 40 6 4 2" xfId="36488"/>
    <cellStyle name="Normal 40 6 5" xfId="36489"/>
    <cellStyle name="Normal 40 6 5 2" xfId="36490"/>
    <cellStyle name="Normal 40 6 6" xfId="36491"/>
    <cellStyle name="Normal 40 6 6 2" xfId="36492"/>
    <cellStyle name="Normal 40 6 7" xfId="36493"/>
    <cellStyle name="Normal 40 6 7 2" xfId="36494"/>
    <cellStyle name="Normal 40 6 8" xfId="36495"/>
    <cellStyle name="Normal 40 6 8 2" xfId="36496"/>
    <cellStyle name="Normal 40 6 9" xfId="36497"/>
    <cellStyle name="Normal 40 6 9 2" xfId="36498"/>
    <cellStyle name="Normal 40 7" xfId="36499"/>
    <cellStyle name="Normal 40 7 10" xfId="36500"/>
    <cellStyle name="Normal 40 7 10 2" xfId="36501"/>
    <cellStyle name="Normal 40 7 11" xfId="36502"/>
    <cellStyle name="Normal 40 7 11 2" xfId="36503"/>
    <cellStyle name="Normal 40 7 12" xfId="36504"/>
    <cellStyle name="Normal 40 7 12 2" xfId="36505"/>
    <cellStyle name="Normal 40 7 13" xfId="36506"/>
    <cellStyle name="Normal 40 7 13 2" xfId="36507"/>
    <cellStyle name="Normal 40 7 14" xfId="36508"/>
    <cellStyle name="Normal 40 7 14 2" xfId="36509"/>
    <cellStyle name="Normal 40 7 15" xfId="36510"/>
    <cellStyle name="Normal 40 7 2" xfId="36511"/>
    <cellStyle name="Normal 40 7 2 2" xfId="36512"/>
    <cellStyle name="Normal 40 7 3" xfId="36513"/>
    <cellStyle name="Normal 40 7 3 2" xfId="36514"/>
    <cellStyle name="Normal 40 7 4" xfId="36515"/>
    <cellStyle name="Normal 40 7 4 2" xfId="36516"/>
    <cellStyle name="Normal 40 7 5" xfId="36517"/>
    <cellStyle name="Normal 40 7 5 2" xfId="36518"/>
    <cellStyle name="Normal 40 7 6" xfId="36519"/>
    <cellStyle name="Normal 40 7 6 2" xfId="36520"/>
    <cellStyle name="Normal 40 7 7" xfId="36521"/>
    <cellStyle name="Normal 40 7 7 2" xfId="36522"/>
    <cellStyle name="Normal 40 7 8" xfId="36523"/>
    <cellStyle name="Normal 40 7 8 2" xfId="36524"/>
    <cellStyle name="Normal 40 7 9" xfId="36525"/>
    <cellStyle name="Normal 40 7 9 2" xfId="36526"/>
    <cellStyle name="Normal 40 8" xfId="36527"/>
    <cellStyle name="Normal 40 8 10" xfId="36528"/>
    <cellStyle name="Normal 40 8 10 2" xfId="36529"/>
    <cellStyle name="Normal 40 8 11" xfId="36530"/>
    <cellStyle name="Normal 40 8 11 2" xfId="36531"/>
    <cellStyle name="Normal 40 8 12" xfId="36532"/>
    <cellStyle name="Normal 40 8 12 2" xfId="36533"/>
    <cellStyle name="Normal 40 8 13" xfId="36534"/>
    <cellStyle name="Normal 40 8 13 2" xfId="36535"/>
    <cellStyle name="Normal 40 8 14" xfId="36536"/>
    <cellStyle name="Normal 40 8 14 2" xfId="36537"/>
    <cellStyle name="Normal 40 8 15" xfId="36538"/>
    <cellStyle name="Normal 40 8 2" xfId="36539"/>
    <cellStyle name="Normal 40 8 2 2" xfId="36540"/>
    <cellStyle name="Normal 40 8 3" xfId="36541"/>
    <cellStyle name="Normal 40 8 3 2" xfId="36542"/>
    <cellStyle name="Normal 40 8 4" xfId="36543"/>
    <cellStyle name="Normal 40 8 4 2" xfId="36544"/>
    <cellStyle name="Normal 40 8 5" xfId="36545"/>
    <cellStyle name="Normal 40 8 5 2" xfId="36546"/>
    <cellStyle name="Normal 40 8 6" xfId="36547"/>
    <cellStyle name="Normal 40 8 6 2" xfId="36548"/>
    <cellStyle name="Normal 40 8 7" xfId="36549"/>
    <cellStyle name="Normal 40 8 7 2" xfId="36550"/>
    <cellStyle name="Normal 40 8 8" xfId="36551"/>
    <cellStyle name="Normal 40 8 8 2" xfId="36552"/>
    <cellStyle name="Normal 40 8 9" xfId="36553"/>
    <cellStyle name="Normal 40 8 9 2" xfId="36554"/>
    <cellStyle name="Normal 40 9" xfId="36555"/>
    <cellStyle name="Normal 40 9 10" xfId="36556"/>
    <cellStyle name="Normal 40 9 10 2" xfId="36557"/>
    <cellStyle name="Normal 40 9 11" xfId="36558"/>
    <cellStyle name="Normal 40 9 11 2" xfId="36559"/>
    <cellStyle name="Normal 40 9 12" xfId="36560"/>
    <cellStyle name="Normal 40 9 12 2" xfId="36561"/>
    <cellStyle name="Normal 40 9 13" xfId="36562"/>
    <cellStyle name="Normal 40 9 13 2" xfId="36563"/>
    <cellStyle name="Normal 40 9 14" xfId="36564"/>
    <cellStyle name="Normal 40 9 14 2" xfId="36565"/>
    <cellStyle name="Normal 40 9 15" xfId="36566"/>
    <cellStyle name="Normal 40 9 2" xfId="36567"/>
    <cellStyle name="Normal 40 9 2 2" xfId="36568"/>
    <cellStyle name="Normal 40 9 3" xfId="36569"/>
    <cellStyle name="Normal 40 9 3 2" xfId="36570"/>
    <cellStyle name="Normal 40 9 4" xfId="36571"/>
    <cellStyle name="Normal 40 9 4 2" xfId="36572"/>
    <cellStyle name="Normal 40 9 5" xfId="36573"/>
    <cellStyle name="Normal 40 9 5 2" xfId="36574"/>
    <cellStyle name="Normal 40 9 6" xfId="36575"/>
    <cellStyle name="Normal 40 9 6 2" xfId="36576"/>
    <cellStyle name="Normal 40 9 7" xfId="36577"/>
    <cellStyle name="Normal 40 9 7 2" xfId="36578"/>
    <cellStyle name="Normal 40 9 8" xfId="36579"/>
    <cellStyle name="Normal 40 9 8 2" xfId="36580"/>
    <cellStyle name="Normal 40 9 9" xfId="36581"/>
    <cellStyle name="Normal 40 9 9 2" xfId="36582"/>
    <cellStyle name="Normal 41" xfId="70"/>
    <cellStyle name="Normal 41 2" xfId="36583"/>
    <cellStyle name="Normal 41 3" xfId="36584"/>
    <cellStyle name="Normal 42" xfId="71"/>
    <cellStyle name="Normal 42 2" xfId="36585"/>
    <cellStyle name="Normal 43" xfId="72"/>
    <cellStyle name="Normal 43 2" xfId="36586"/>
    <cellStyle name="Normal 44" xfId="73"/>
    <cellStyle name="Normal 44 2" xfId="36587"/>
    <cellStyle name="Normal 45" xfId="74"/>
    <cellStyle name="Normal 45 2" xfId="36588"/>
    <cellStyle name="Normal 46" xfId="75"/>
    <cellStyle name="Normal 46 2" xfId="36589"/>
    <cellStyle name="Normal 47" xfId="76"/>
    <cellStyle name="Normal 47 2" xfId="36590"/>
    <cellStyle name="Normal 48" xfId="77"/>
    <cellStyle name="Normal 48 2" xfId="36591"/>
    <cellStyle name="Normal 49" xfId="78"/>
    <cellStyle name="Normal 49 2" xfId="36592"/>
    <cellStyle name="Normal 5" xfId="79"/>
    <cellStyle name="Normal 5 10" xfId="36593"/>
    <cellStyle name="Normal 5 11" xfId="36594"/>
    <cellStyle name="Normal 5 12" xfId="36595"/>
    <cellStyle name="Normal 5 13" xfId="36596"/>
    <cellStyle name="Normal 5 14" xfId="36597"/>
    <cellStyle name="Normal 5 15" xfId="36598"/>
    <cellStyle name="Normal 5 16" xfId="36599"/>
    <cellStyle name="Normal 5 17" xfId="36600"/>
    <cellStyle name="Normal 5 18" xfId="36601"/>
    <cellStyle name="Normal 5 19" xfId="36602"/>
    <cellStyle name="Normal 5 2" xfId="80"/>
    <cellStyle name="Normal 5 2 10" xfId="36603"/>
    <cellStyle name="Normal 5 2 11" xfId="36604"/>
    <cellStyle name="Normal 5 2 12" xfId="36605"/>
    <cellStyle name="Normal 5 2 13" xfId="36606"/>
    <cellStyle name="Normal 5 2 14" xfId="36607"/>
    <cellStyle name="Normal 5 2 2" xfId="36608"/>
    <cellStyle name="Normal 5 2 2 10" xfId="36609"/>
    <cellStyle name="Normal 5 2 2 2" xfId="36610"/>
    <cellStyle name="Normal 5 2 2 2 2" xfId="36611"/>
    <cellStyle name="Normal 5 2 2 2 3" xfId="36612"/>
    <cellStyle name="Normal 5 2 2 2 4" xfId="36613"/>
    <cellStyle name="Normal 5 2 2 3" xfId="36614"/>
    <cellStyle name="Normal 5 2 2 4" xfId="36615"/>
    <cellStyle name="Normal 5 2 2 5" xfId="36616"/>
    <cellStyle name="Normal 5 2 2 6" xfId="36617"/>
    <cellStyle name="Normal 5 2 2 7" xfId="36618"/>
    <cellStyle name="Normal 5 2 2 8" xfId="36619"/>
    <cellStyle name="Normal 5 2 2 9" xfId="36620"/>
    <cellStyle name="Normal 5 2 3" xfId="36621"/>
    <cellStyle name="Normal 5 2 4" xfId="36622"/>
    <cellStyle name="Normal 5 2 5" xfId="36623"/>
    <cellStyle name="Normal 5 2 6" xfId="36624"/>
    <cellStyle name="Normal 5 2 6 2" xfId="36625"/>
    <cellStyle name="Normal 5 2 6 3" xfId="36626"/>
    <cellStyle name="Normal 5 2 6 4" xfId="36627"/>
    <cellStyle name="Normal 5 2 7" xfId="36628"/>
    <cellStyle name="Normal 5 2 8" xfId="36629"/>
    <cellStyle name="Normal 5 2 9" xfId="36630"/>
    <cellStyle name="Normal 5 20" xfId="36631"/>
    <cellStyle name="Normal 5 20 2" xfId="36632"/>
    <cellStyle name="Normal 5 21" xfId="36633"/>
    <cellStyle name="Normal 5 21 2" xfId="36634"/>
    <cellStyle name="Normal 5 22" xfId="36635"/>
    <cellStyle name="Normal 5 22 2" xfId="36636"/>
    <cellStyle name="Normal 5 23" xfId="36637"/>
    <cellStyle name="Normal 5 23 2" xfId="36638"/>
    <cellStyle name="Normal 5 24" xfId="36639"/>
    <cellStyle name="Normal 5 24 2" xfId="36640"/>
    <cellStyle name="Normal 5 25" xfId="36641"/>
    <cellStyle name="Normal 5 25 2" xfId="36642"/>
    <cellStyle name="Normal 5 26" xfId="36643"/>
    <cellStyle name="Normal 5 26 2" xfId="36644"/>
    <cellStyle name="Normal 5 27" xfId="36645"/>
    <cellStyle name="Normal 5 27 2" xfId="36646"/>
    <cellStyle name="Normal 5 28" xfId="36647"/>
    <cellStyle name="Normal 5 28 2" xfId="36648"/>
    <cellStyle name="Normal 5 29" xfId="36649"/>
    <cellStyle name="Normal 5 29 2" xfId="36650"/>
    <cellStyle name="Normal 5 3" xfId="81"/>
    <cellStyle name="Normal 5 3 2" xfId="36651"/>
    <cellStyle name="Normal 5 3 3" xfId="36652"/>
    <cellStyle name="Normal 5 3 3 2" xfId="36653"/>
    <cellStyle name="Normal 5 3 4" xfId="36654"/>
    <cellStyle name="Normal 5 30" xfId="36655"/>
    <cellStyle name="Normal 5 30 2" xfId="36656"/>
    <cellStyle name="Normal 5 31" xfId="36657"/>
    <cellStyle name="Normal 5 31 2" xfId="36658"/>
    <cellStyle name="Normal 5 32" xfId="36659"/>
    <cellStyle name="Normal 5 32 2" xfId="36660"/>
    <cellStyle name="Normal 5 33" xfId="36661"/>
    <cellStyle name="Normal 5 34" xfId="36662"/>
    <cellStyle name="Normal 5 4" xfId="82"/>
    <cellStyle name="Normal 5 4 2" xfId="36663"/>
    <cellStyle name="Normal 5 4 3" xfId="36664"/>
    <cellStyle name="Normal 5 5" xfId="36665"/>
    <cellStyle name="Normal 5 5 2" xfId="36666"/>
    <cellStyle name="Normal 5 5 3" xfId="36667"/>
    <cellStyle name="Normal 5 5 4" xfId="36668"/>
    <cellStyle name="Normal 5 6" xfId="36669"/>
    <cellStyle name="Normal 5 7" xfId="36670"/>
    <cellStyle name="Normal 5 8" xfId="36671"/>
    <cellStyle name="Normal 5 9" xfId="36672"/>
    <cellStyle name="Normal 50" xfId="83"/>
    <cellStyle name="Normal 50 2" xfId="36673"/>
    <cellStyle name="Normal 51" xfId="84"/>
    <cellStyle name="Normal 51 2" xfId="36674"/>
    <cellStyle name="Normal 52" xfId="85"/>
    <cellStyle name="Normal 52 2" xfId="36675"/>
    <cellStyle name="Normal 53" xfId="86"/>
    <cellStyle name="Normal 53 2" xfId="36676"/>
    <cellStyle name="Normal 54" xfId="87"/>
    <cellStyle name="Normal 54 2" xfId="36677"/>
    <cellStyle name="Normal 55" xfId="88"/>
    <cellStyle name="Normal 55 2" xfId="36678"/>
    <cellStyle name="Normal 56" xfId="89"/>
    <cellStyle name="Normal 56 2" xfId="36679"/>
    <cellStyle name="Normal 57" xfId="90"/>
    <cellStyle name="Normal 57 2" xfId="36680"/>
    <cellStyle name="Normal 58" xfId="91"/>
    <cellStyle name="Normal 58 2" xfId="36681"/>
    <cellStyle name="Normal 59" xfId="92"/>
    <cellStyle name="Normal 59 2" xfId="36682"/>
    <cellStyle name="Normal 6" xfId="93"/>
    <cellStyle name="Normal 6 10" xfId="36683"/>
    <cellStyle name="Normal 6 11" xfId="36684"/>
    <cellStyle name="Normal 6 12" xfId="36685"/>
    <cellStyle name="Normal 6 13" xfId="36686"/>
    <cellStyle name="Normal 6 14" xfId="36687"/>
    <cellStyle name="Normal 6 15" xfId="36688"/>
    <cellStyle name="Normal 6 16" xfId="36689"/>
    <cellStyle name="Normal 6 2" xfId="94"/>
    <cellStyle name="Normal 6 2 10" xfId="36690"/>
    <cellStyle name="Normal 6 2 11" xfId="36691"/>
    <cellStyle name="Normal 6 2 12" xfId="36692"/>
    <cellStyle name="Normal 6 2 13" xfId="36693"/>
    <cellStyle name="Normal 6 2 14" xfId="36694"/>
    <cellStyle name="Normal 6 2 2" xfId="36695"/>
    <cellStyle name="Normal 6 2 2 10" xfId="36696"/>
    <cellStyle name="Normal 6 2 2 2" xfId="36697"/>
    <cellStyle name="Normal 6 2 2 2 2" xfId="36698"/>
    <cellStyle name="Normal 6 2 2 2 3" xfId="36699"/>
    <cellStyle name="Normal 6 2 2 2 4" xfId="36700"/>
    <cellStyle name="Normal 6 2 2 3" xfId="36701"/>
    <cellStyle name="Normal 6 2 2 4" xfId="36702"/>
    <cellStyle name="Normal 6 2 2 5" xfId="36703"/>
    <cellStyle name="Normal 6 2 2 6" xfId="36704"/>
    <cellStyle name="Normal 6 2 2 7" xfId="36705"/>
    <cellStyle name="Normal 6 2 2 8" xfId="36706"/>
    <cellStyle name="Normal 6 2 2 9" xfId="36707"/>
    <cellStyle name="Normal 6 2 3" xfId="36708"/>
    <cellStyle name="Normal 6 2 4" xfId="36709"/>
    <cellStyle name="Normal 6 2 5" xfId="36710"/>
    <cellStyle name="Normal 6 2 6" xfId="36711"/>
    <cellStyle name="Normal 6 2 6 2" xfId="36712"/>
    <cellStyle name="Normal 6 2 6 3" xfId="36713"/>
    <cellStyle name="Normal 6 2 6 4" xfId="36714"/>
    <cellStyle name="Normal 6 2 7" xfId="36715"/>
    <cellStyle name="Normal 6 2 8" xfId="36716"/>
    <cellStyle name="Normal 6 2 9" xfId="36717"/>
    <cellStyle name="Normal 6 3" xfId="95"/>
    <cellStyle name="Normal 6 3 2" xfId="36718"/>
    <cellStyle name="Normal 6 3 3" xfId="36719"/>
    <cellStyle name="Normal 6 3 3 2" xfId="36720"/>
    <cellStyle name="Normal 6 3 4" xfId="36721"/>
    <cellStyle name="Normal 6 4" xfId="36722"/>
    <cellStyle name="Normal 6 4 2" xfId="36723"/>
    <cellStyle name="Normal 6 4 3" xfId="36724"/>
    <cellStyle name="Normal 6 5" xfId="36725"/>
    <cellStyle name="Normal 6 5 2" xfId="36726"/>
    <cellStyle name="Normal 6 6" xfId="36727"/>
    <cellStyle name="Normal 6 7" xfId="36728"/>
    <cellStyle name="Normal 6 8" xfId="36729"/>
    <cellStyle name="Normal 6 9" xfId="36730"/>
    <cellStyle name="Normal 60" xfId="96"/>
    <cellStyle name="Normal 60 2" xfId="36731"/>
    <cellStyle name="Normal 61" xfId="97"/>
    <cellStyle name="Normal 61 2" xfId="36732"/>
    <cellStyle name="Normal 62" xfId="98"/>
    <cellStyle name="Normal 62 2" xfId="36733"/>
    <cellStyle name="Normal 63" xfId="99"/>
    <cellStyle name="Normal 63 2" xfId="36734"/>
    <cellStyle name="Normal 64" xfId="100"/>
    <cellStyle name="Normal 64 2" xfId="36735"/>
    <cellStyle name="Normal 65" xfId="101"/>
    <cellStyle name="Normal 65 2" xfId="36736"/>
    <cellStyle name="Normal 66" xfId="102"/>
    <cellStyle name="Normal 66 2" xfId="36737"/>
    <cellStyle name="Normal 67" xfId="103"/>
    <cellStyle name="Normal 67 2" xfId="36738"/>
    <cellStyle name="Normal 68" xfId="36739"/>
    <cellStyle name="Normal 69" xfId="104"/>
    <cellStyle name="Normal 69 2" xfId="36740"/>
    <cellStyle name="Normal 7" xfId="105"/>
    <cellStyle name="Normal 7 10" xfId="36741"/>
    <cellStyle name="Normal 7 11" xfId="36742"/>
    <cellStyle name="Normal 7 2" xfId="36743"/>
    <cellStyle name="Normal 7 2 2" xfId="36744"/>
    <cellStyle name="Normal 7 2 3" xfId="36745"/>
    <cellStyle name="Normal 7 3" xfId="36746"/>
    <cellStyle name="Normal 7 3 2" xfId="36747"/>
    <cellStyle name="Normal 7 3 3" xfId="36748"/>
    <cellStyle name="Normal 7 3 3 2" xfId="36749"/>
    <cellStyle name="Normal 7 3 4" xfId="36750"/>
    <cellStyle name="Normal 7 4" xfId="36751"/>
    <cellStyle name="Normal 7 5" xfId="36752"/>
    <cellStyle name="Normal 7 6" xfId="36753"/>
    <cellStyle name="Normal 7 7" xfId="36754"/>
    <cellStyle name="Normal 7 8" xfId="36755"/>
    <cellStyle name="Normal 7 9" xfId="36756"/>
    <cellStyle name="Normal 70" xfId="106"/>
    <cellStyle name="Normal 70 2" xfId="36757"/>
    <cellStyle name="Normal 71" xfId="107"/>
    <cellStyle name="Normal 71 2" xfId="36758"/>
    <cellStyle name="Normal 72" xfId="108"/>
    <cellStyle name="Normal 72 2" xfId="36759"/>
    <cellStyle name="Normal 73" xfId="109"/>
    <cellStyle name="Normal 73 2" xfId="36760"/>
    <cellStyle name="Normal 74" xfId="110"/>
    <cellStyle name="Normal 74 2" xfId="36761"/>
    <cellStyle name="Normal 75" xfId="111"/>
    <cellStyle name="Normal 75 2" xfId="36762"/>
    <cellStyle name="Normal 76" xfId="112"/>
    <cellStyle name="Normal 76 2" xfId="36763"/>
    <cellStyle name="Normal 77" xfId="113"/>
    <cellStyle name="Normal 77 2" xfId="36764"/>
    <cellStyle name="Normal 78" xfId="114"/>
    <cellStyle name="Normal 78 2" xfId="36765"/>
    <cellStyle name="Normal 79" xfId="115"/>
    <cellStyle name="Normal 79 2" xfId="36766"/>
    <cellStyle name="Normal 8" xfId="116"/>
    <cellStyle name="Normal 8 10" xfId="36767"/>
    <cellStyle name="Normal 8 11" xfId="36768"/>
    <cellStyle name="Normal 8 12" xfId="36769"/>
    <cellStyle name="Normal 8 13" xfId="36770"/>
    <cellStyle name="Normal 8 14" xfId="36771"/>
    <cellStyle name="Normal 8 15" xfId="36772"/>
    <cellStyle name="Normal 8 16" xfId="36773"/>
    <cellStyle name="Normal 8 17" xfId="36774"/>
    <cellStyle name="Normal 8 2" xfId="36775"/>
    <cellStyle name="Normal 8 2 2" xfId="36776"/>
    <cellStyle name="Normal 8 2 3" xfId="36777"/>
    <cellStyle name="Normal 8 2 4" xfId="36778"/>
    <cellStyle name="Normal 8 2 5" xfId="36779"/>
    <cellStyle name="Normal 8 2 6" xfId="36780"/>
    <cellStyle name="Normal 8 3" xfId="36781"/>
    <cellStyle name="Normal 8 3 2" xfId="36782"/>
    <cellStyle name="Normal 8 3 3" xfId="36783"/>
    <cellStyle name="Normal 8 3 3 2" xfId="36784"/>
    <cellStyle name="Normal 8 4" xfId="36785"/>
    <cellStyle name="Normal 8 4 2" xfId="36786"/>
    <cellStyle name="Normal 8 5" xfId="36787"/>
    <cellStyle name="Normal 8 5 2" xfId="36788"/>
    <cellStyle name="Normal 8 6" xfId="36789"/>
    <cellStyle name="Normal 8 7" xfId="36790"/>
    <cellStyle name="Normal 8 8" xfId="36791"/>
    <cellStyle name="Normal 8 9" xfId="36792"/>
    <cellStyle name="Normal 80" xfId="117"/>
    <cellStyle name="Normal 80 2" xfId="36793"/>
    <cellStyle name="Normal 81" xfId="118"/>
    <cellStyle name="Normal 81 2" xfId="36794"/>
    <cellStyle name="Normal 82" xfId="119"/>
    <cellStyle name="Normal 82 2" xfId="36795"/>
    <cellStyle name="Normal 83" xfId="120"/>
    <cellStyle name="Normal 83 2" xfId="36796"/>
    <cellStyle name="Normal 84" xfId="121"/>
    <cellStyle name="Normal 84 2" xfId="36797"/>
    <cellStyle name="Normal 85" xfId="122"/>
    <cellStyle name="Normal 85 2" xfId="36798"/>
    <cellStyle name="Normal 86" xfId="123"/>
    <cellStyle name="Normal 86 2" xfId="36799"/>
    <cellStyle name="Normal 87" xfId="124"/>
    <cellStyle name="Normal 87 2" xfId="36800"/>
    <cellStyle name="Normal 88" xfId="36801"/>
    <cellStyle name="Normal 88 2" xfId="36802"/>
    <cellStyle name="Normal 89" xfId="36803"/>
    <cellStyle name="Normal 9" xfId="125"/>
    <cellStyle name="Normal 9 10" xfId="36804"/>
    <cellStyle name="Normal 9 11" xfId="36805"/>
    <cellStyle name="Normal 9 12" xfId="36806"/>
    <cellStyle name="Normal 9 13" xfId="36807"/>
    <cellStyle name="Normal 9 14" xfId="36808"/>
    <cellStyle name="Normal 9 15" xfId="36809"/>
    <cellStyle name="Normal 9 16" xfId="36810"/>
    <cellStyle name="Normal 9 17" xfId="36811"/>
    <cellStyle name="Normal 9 18" xfId="36812"/>
    <cellStyle name="Normal 9 19" xfId="36813"/>
    <cellStyle name="Normal 9 2" xfId="126"/>
    <cellStyle name="Normal 9 2 2" xfId="36814"/>
    <cellStyle name="Normal 9 2 3" xfId="36815"/>
    <cellStyle name="Normal 9 2 4" xfId="36816"/>
    <cellStyle name="Normal 9 2 5" xfId="36817"/>
    <cellStyle name="Normal 9 2 6" xfId="36818"/>
    <cellStyle name="Normal 9 3" xfId="36819"/>
    <cellStyle name="Normal 9 3 2" xfId="36820"/>
    <cellStyle name="Normal 9 4" xfId="36821"/>
    <cellStyle name="Normal 9 4 2" xfId="36822"/>
    <cellStyle name="Normal 9 5" xfId="36823"/>
    <cellStyle name="Normal 9 5 2" xfId="36824"/>
    <cellStyle name="Normal 9 6" xfId="36825"/>
    <cellStyle name="Normal 9 7" xfId="36826"/>
    <cellStyle name="Normal 9 8" xfId="36827"/>
    <cellStyle name="Normal 9 9" xfId="36828"/>
    <cellStyle name="Normal 90" xfId="36829"/>
    <cellStyle name="Normal 91" xfId="36830"/>
    <cellStyle name="Normal 92" xfId="36831"/>
    <cellStyle name="Normal 93" xfId="36832"/>
    <cellStyle name="Normal 94" xfId="36833"/>
    <cellStyle name="Normal 95" xfId="36834"/>
    <cellStyle name="Normal 96" xfId="36835"/>
    <cellStyle name="Normal 97" xfId="36836"/>
    <cellStyle name="Normal 98" xfId="36837"/>
    <cellStyle name="Normal 99" xfId="36838"/>
    <cellStyle name="Note" xfId="3" builtinId="10"/>
    <cellStyle name="Note 10 2" xfId="36839"/>
    <cellStyle name="Note 10 3" xfId="36840"/>
    <cellStyle name="Note 11 2" xfId="36841"/>
    <cellStyle name="Note 11 3" xfId="36842"/>
    <cellStyle name="Note 12 2" xfId="36843"/>
    <cellStyle name="Note 12 3" xfId="36844"/>
    <cellStyle name="Note 13 2" xfId="36845"/>
    <cellStyle name="Note 13 3" xfId="36846"/>
    <cellStyle name="Note 14 2" xfId="36847"/>
    <cellStyle name="Note 14 3" xfId="36848"/>
    <cellStyle name="Note 15 2" xfId="36849"/>
    <cellStyle name="Note 15 3" xfId="36850"/>
    <cellStyle name="Note 16" xfId="36851"/>
    <cellStyle name="Note 16 2" xfId="36852"/>
    <cellStyle name="Note 16 3" xfId="36853"/>
    <cellStyle name="Note 16 4" xfId="36854"/>
    <cellStyle name="Note 16 5" xfId="36855"/>
    <cellStyle name="Note 16 6" xfId="36856"/>
    <cellStyle name="Note 16 7" xfId="36857"/>
    <cellStyle name="Note 17" xfId="36858"/>
    <cellStyle name="Note 18" xfId="36859"/>
    <cellStyle name="Note 19" xfId="36860"/>
    <cellStyle name="Note 2" xfId="36861"/>
    <cellStyle name="Note 2 10" xfId="36862"/>
    <cellStyle name="Note 2 11" xfId="36863"/>
    <cellStyle name="Note 2 11 2" xfId="36864"/>
    <cellStyle name="Note 2 11 2 2" xfId="36865"/>
    <cellStyle name="Note 2 11 2 3" xfId="36866"/>
    <cellStyle name="Note 2 11 2 4" xfId="36867"/>
    <cellStyle name="Note 2 11 2 5" xfId="36868"/>
    <cellStyle name="Note 2 11 2 6" xfId="36869"/>
    <cellStyle name="Note 2 11 2 7" xfId="36870"/>
    <cellStyle name="Note 2 11 3" xfId="36871"/>
    <cellStyle name="Note 2 11 4" xfId="36872"/>
    <cellStyle name="Note 2 11 5" xfId="36873"/>
    <cellStyle name="Note 2 11 6" xfId="36874"/>
    <cellStyle name="Note 2 11 7" xfId="36875"/>
    <cellStyle name="Note 2 12" xfId="36876"/>
    <cellStyle name="Note 2 13" xfId="36877"/>
    <cellStyle name="Note 2 14" xfId="36878"/>
    <cellStyle name="Note 2 15" xfId="36879"/>
    <cellStyle name="Note 2 16" xfId="36880"/>
    <cellStyle name="Note 2 17" xfId="36881"/>
    <cellStyle name="Note 2 18" xfId="36882"/>
    <cellStyle name="Note 2 19" xfId="36883"/>
    <cellStyle name="Note 2 2" xfId="36884"/>
    <cellStyle name="Note 2 2 2" xfId="36885"/>
    <cellStyle name="Note 2 2 3" xfId="36886"/>
    <cellStyle name="Note 2 20" xfId="36887"/>
    <cellStyle name="Note 2 20 2" xfId="36888"/>
    <cellStyle name="Note 2 20 2 2" xfId="36889"/>
    <cellStyle name="Note 2 20 2 3" xfId="36890"/>
    <cellStyle name="Note 2 20 3" xfId="36891"/>
    <cellStyle name="Note 2 20 4" xfId="36892"/>
    <cellStyle name="Note 2 21" xfId="36893"/>
    <cellStyle name="Note 2 22" xfId="36894"/>
    <cellStyle name="Note 2 23" xfId="36895"/>
    <cellStyle name="Note 2 23 2" xfId="36896"/>
    <cellStyle name="Note 2 23 3" xfId="36897"/>
    <cellStyle name="Note 2 24" xfId="36898"/>
    <cellStyle name="Note 2 24 2" xfId="36899"/>
    <cellStyle name="Note 2 24 3" xfId="36900"/>
    <cellStyle name="Note 2 25" xfId="36901"/>
    <cellStyle name="Note 2 25 2" xfId="36902"/>
    <cellStyle name="Note 2 25 3" xfId="36903"/>
    <cellStyle name="Note 2 26" xfId="36904"/>
    <cellStyle name="Note 2 26 2" xfId="36905"/>
    <cellStyle name="Note 2 26 3" xfId="36906"/>
    <cellStyle name="Note 2 27" xfId="36907"/>
    <cellStyle name="Note 2 28" xfId="36908"/>
    <cellStyle name="Note 2 29" xfId="36909"/>
    <cellStyle name="Note 2 3" xfId="36910"/>
    <cellStyle name="Note 2 3 2" xfId="36911"/>
    <cellStyle name="Note 2 30" xfId="36912"/>
    <cellStyle name="Note 2 31" xfId="36913"/>
    <cellStyle name="Note 2 32" xfId="36914"/>
    <cellStyle name="Note 2 4" xfId="36915"/>
    <cellStyle name="Note 2 5" xfId="36916"/>
    <cellStyle name="Note 2 6" xfId="36917"/>
    <cellStyle name="Note 2 7" xfId="36918"/>
    <cellStyle name="Note 2 8" xfId="36919"/>
    <cellStyle name="Note 2 8 10" xfId="36920"/>
    <cellStyle name="Note 2 8 11" xfId="36921"/>
    <cellStyle name="Note 2 8 2" xfId="36922"/>
    <cellStyle name="Note 2 8 2 2" xfId="36923"/>
    <cellStyle name="Note 2 8 2 3" xfId="36924"/>
    <cellStyle name="Note 2 8 2 4" xfId="36925"/>
    <cellStyle name="Note 2 8 2 5" xfId="36926"/>
    <cellStyle name="Note 2 8 2 6" xfId="36927"/>
    <cellStyle name="Note 2 8 2 7" xfId="36928"/>
    <cellStyle name="Note 2 8 2 8" xfId="36929"/>
    <cellStyle name="Note 2 8 2 9" xfId="36930"/>
    <cellStyle name="Note 2 8 3" xfId="36931"/>
    <cellStyle name="Note 2 8 4" xfId="36932"/>
    <cellStyle name="Note 2 8 5" xfId="36933"/>
    <cellStyle name="Note 2 8 5 2" xfId="36934"/>
    <cellStyle name="Note 2 8 5 3" xfId="36935"/>
    <cellStyle name="Note 2 8 6" xfId="36936"/>
    <cellStyle name="Note 2 8 6 2" xfId="36937"/>
    <cellStyle name="Note 2 8 6 3" xfId="36938"/>
    <cellStyle name="Note 2 8 7" xfId="36939"/>
    <cellStyle name="Note 2 8 7 2" xfId="36940"/>
    <cellStyle name="Note 2 8 7 3" xfId="36941"/>
    <cellStyle name="Note 2 8 8" xfId="36942"/>
    <cellStyle name="Note 2 8 8 2" xfId="36943"/>
    <cellStyle name="Note 2 8 8 3" xfId="36944"/>
    <cellStyle name="Note 2 8 9" xfId="36945"/>
    <cellStyle name="Note 2 8 9 2" xfId="36946"/>
    <cellStyle name="Note 2 8 9 3" xfId="36947"/>
    <cellStyle name="Note 2 9" xfId="36948"/>
    <cellStyle name="Note 20" xfId="36949"/>
    <cellStyle name="Note 21" xfId="36950"/>
    <cellStyle name="Note 22" xfId="36951"/>
    <cellStyle name="Note 23" xfId="36952"/>
    <cellStyle name="Note 24" xfId="36953"/>
    <cellStyle name="Note 25" xfId="36954"/>
    <cellStyle name="Note 3" xfId="36955"/>
    <cellStyle name="Note 3 2" xfId="36956"/>
    <cellStyle name="Note 3 2 2" xfId="36957"/>
    <cellStyle name="Note 3 3" xfId="36958"/>
    <cellStyle name="Note 3 4" xfId="36959"/>
    <cellStyle name="Note 3 5" xfId="36960"/>
    <cellStyle name="Note 3 6" xfId="36961"/>
    <cellStyle name="Note 3 7" xfId="36962"/>
    <cellStyle name="Note 3 8" xfId="36963"/>
    <cellStyle name="Note 4" xfId="36964"/>
    <cellStyle name="Note 4 2" xfId="36965"/>
    <cellStyle name="Note 4 2 2" xfId="36966"/>
    <cellStyle name="Note 4 3" xfId="36967"/>
    <cellStyle name="Note 4 4" xfId="36968"/>
    <cellStyle name="Note 4 5" xfId="36969"/>
    <cellStyle name="Note 5" xfId="36970"/>
    <cellStyle name="Note 5 2" xfId="36971"/>
    <cellStyle name="Note 5 2 2" xfId="36972"/>
    <cellStyle name="Note 5 3" xfId="36973"/>
    <cellStyle name="Note 6" xfId="36974"/>
    <cellStyle name="Note 6 2" xfId="36975"/>
    <cellStyle name="Note 6 3" xfId="36976"/>
    <cellStyle name="Note 7 2" xfId="36977"/>
    <cellStyle name="Note 7 3" xfId="36978"/>
    <cellStyle name="Note 8 2" xfId="36979"/>
    <cellStyle name="Note 8 3" xfId="36980"/>
    <cellStyle name="Note 9 2" xfId="36981"/>
    <cellStyle name="Note 9 3" xfId="36982"/>
    <cellStyle name="Output 10 2" xfId="36983"/>
    <cellStyle name="Output 10 3" xfId="36984"/>
    <cellStyle name="Output 11 2" xfId="36985"/>
    <cellStyle name="Output 11 3" xfId="36986"/>
    <cellStyle name="Output 12 2" xfId="36987"/>
    <cellStyle name="Output 12 3" xfId="36988"/>
    <cellStyle name="Output 13 2" xfId="36989"/>
    <cellStyle name="Output 13 3" xfId="36990"/>
    <cellStyle name="Output 14 2" xfId="36991"/>
    <cellStyle name="Output 14 3" xfId="36992"/>
    <cellStyle name="Output 15" xfId="36993"/>
    <cellStyle name="Output 15 2" xfId="36994"/>
    <cellStyle name="Output 15 3" xfId="36995"/>
    <cellStyle name="Output 15 4" xfId="36996"/>
    <cellStyle name="Output 15 5" xfId="36997"/>
    <cellStyle name="Output 15 6" xfId="36998"/>
    <cellStyle name="Output 15 7" xfId="36999"/>
    <cellStyle name="Output 16" xfId="37000"/>
    <cellStyle name="Output 17" xfId="37001"/>
    <cellStyle name="Output 18" xfId="37002"/>
    <cellStyle name="Output 19" xfId="37003"/>
    <cellStyle name="Output 2" xfId="37004"/>
    <cellStyle name="Output 2 2" xfId="37005"/>
    <cellStyle name="Output 2 2 2" xfId="37006"/>
    <cellStyle name="Output 2 3" xfId="37007"/>
    <cellStyle name="Output 20" xfId="37008"/>
    <cellStyle name="Output 21" xfId="37009"/>
    <cellStyle name="Output 22" xfId="37010"/>
    <cellStyle name="Output 3" xfId="37011"/>
    <cellStyle name="Output 3 2" xfId="37012"/>
    <cellStyle name="Output 3 3" xfId="37013"/>
    <cellStyle name="Output 4 2" xfId="37014"/>
    <cellStyle name="Output 4 3" xfId="37015"/>
    <cellStyle name="Output 5 2" xfId="37016"/>
    <cellStyle name="Output 5 3" xfId="37017"/>
    <cellStyle name="Output 6 2" xfId="37018"/>
    <cellStyle name="Output 6 3" xfId="37019"/>
    <cellStyle name="Output 7 2" xfId="37020"/>
    <cellStyle name="Output 7 3" xfId="37021"/>
    <cellStyle name="Output 8 2" xfId="37022"/>
    <cellStyle name="Output 8 3" xfId="37023"/>
    <cellStyle name="Output 9 2" xfId="37024"/>
    <cellStyle name="Output 9 3" xfId="37025"/>
    <cellStyle name="Percent" xfId="5" builtinId="5"/>
    <cellStyle name="Percent 10" xfId="37026"/>
    <cellStyle name="Percent 10 10" xfId="37027"/>
    <cellStyle name="Percent 10 11" xfId="37028"/>
    <cellStyle name="Percent 10 12" xfId="37029"/>
    <cellStyle name="Percent 10 2" xfId="37030"/>
    <cellStyle name="Percent 10 2 2" xfId="37031"/>
    <cellStyle name="Percent 10 2 2 2" xfId="37032"/>
    <cellStyle name="Percent 10 2 3" xfId="37033"/>
    <cellStyle name="Percent 10 2 4" xfId="37034"/>
    <cellStyle name="Percent 10 2 5" xfId="37035"/>
    <cellStyle name="Percent 10 2 6" xfId="37036"/>
    <cellStyle name="Percent 10 3" xfId="37037"/>
    <cellStyle name="Percent 10 3 2" xfId="37038"/>
    <cellStyle name="Percent 10 4" xfId="37039"/>
    <cellStyle name="Percent 10 5" xfId="37040"/>
    <cellStyle name="Percent 10 6" xfId="37041"/>
    <cellStyle name="Percent 10 7" xfId="37042"/>
    <cellStyle name="Percent 10 8" xfId="37043"/>
    <cellStyle name="Percent 10 9" xfId="37044"/>
    <cellStyle name="Percent 11" xfId="37045"/>
    <cellStyle name="Percent 11 2" xfId="37046"/>
    <cellStyle name="Percent 12" xfId="37047"/>
    <cellStyle name="Percent 12 2" xfId="37048"/>
    <cellStyle name="Percent 12 2 2" xfId="37049"/>
    <cellStyle name="Percent 12 3" xfId="37050"/>
    <cellStyle name="Percent 13" xfId="37051"/>
    <cellStyle name="Percent 13 2" xfId="37052"/>
    <cellStyle name="Percent 13 2 2" xfId="37053"/>
    <cellStyle name="Percent 13 3" xfId="37054"/>
    <cellStyle name="Percent 14" xfId="37055"/>
    <cellStyle name="Percent 14 2" xfId="37056"/>
    <cellStyle name="Percent 14 2 2" xfId="37057"/>
    <cellStyle name="Percent 14 3" xfId="37058"/>
    <cellStyle name="Percent 15" xfId="37059"/>
    <cellStyle name="Percent 15 2" xfId="37060"/>
    <cellStyle name="Percent 15 3" xfId="37061"/>
    <cellStyle name="Percent 16" xfId="37062"/>
    <cellStyle name="Percent 16 2" xfId="37063"/>
    <cellStyle name="Percent 16 3" xfId="37064"/>
    <cellStyle name="Percent 17" xfId="37065"/>
    <cellStyle name="Percent 17 2" xfId="37066"/>
    <cellStyle name="Percent 17 3" xfId="37067"/>
    <cellStyle name="Percent 18" xfId="37068"/>
    <cellStyle name="Percent 18 2" xfId="37069"/>
    <cellStyle name="Percent 19" xfId="37070"/>
    <cellStyle name="Percent 19 2" xfId="37071"/>
    <cellStyle name="Percent 2" xfId="127"/>
    <cellStyle name="Percent 2 10" xfId="37072"/>
    <cellStyle name="Percent 2 11" xfId="37073"/>
    <cellStyle name="Percent 2 12" xfId="37074"/>
    <cellStyle name="Percent 2 13" xfId="37075"/>
    <cellStyle name="Percent 2 14" xfId="37076"/>
    <cellStyle name="Percent 2 15" xfId="37077"/>
    <cellStyle name="Percent 2 16" xfId="37078"/>
    <cellStyle name="Percent 2 17" xfId="37079"/>
    <cellStyle name="Percent 2 18" xfId="37080"/>
    <cellStyle name="Percent 2 19" xfId="37081"/>
    <cellStyle name="Percent 2 2" xfId="37082"/>
    <cellStyle name="Percent 2 2 10" xfId="37083"/>
    <cellStyle name="Percent 2 2 10 2" xfId="37084"/>
    <cellStyle name="Percent 2 2 10 3" xfId="37085"/>
    <cellStyle name="Percent 2 2 11" xfId="37086"/>
    <cellStyle name="Percent 2 2 11 2" xfId="37087"/>
    <cellStyle name="Percent 2 2 11 3" xfId="37088"/>
    <cellStyle name="Percent 2 2 12" xfId="37089"/>
    <cellStyle name="Percent 2 2 12 2" xfId="37090"/>
    <cellStyle name="Percent 2 2 12 3" xfId="37091"/>
    <cellStyle name="Percent 2 2 13" xfId="37092"/>
    <cellStyle name="Percent 2 2 13 2" xfId="37093"/>
    <cellStyle name="Percent 2 2 13 3" xfId="37094"/>
    <cellStyle name="Percent 2 2 14" xfId="37095"/>
    <cellStyle name="Percent 2 2 14 2" xfId="37096"/>
    <cellStyle name="Percent 2 2 14 3" xfId="37097"/>
    <cellStyle name="Percent 2 2 15" xfId="37098"/>
    <cellStyle name="Percent 2 2 16" xfId="37099"/>
    <cellStyle name="Percent 2 2 17" xfId="37100"/>
    <cellStyle name="Percent 2 2 18" xfId="37101"/>
    <cellStyle name="Percent 2 2 19" xfId="37102"/>
    <cellStyle name="Percent 2 2 2" xfId="37103"/>
    <cellStyle name="Percent 2 2 2 10" xfId="37104"/>
    <cellStyle name="Percent 2 2 2 2" xfId="37105"/>
    <cellStyle name="Percent 2 2 2 3" xfId="37106"/>
    <cellStyle name="Percent 2 2 2 4" xfId="37107"/>
    <cellStyle name="Percent 2 2 2 5" xfId="37108"/>
    <cellStyle name="Percent 2 2 2 6" xfId="37109"/>
    <cellStyle name="Percent 2 2 2 7" xfId="37110"/>
    <cellStyle name="Percent 2 2 2 8" xfId="37111"/>
    <cellStyle name="Percent 2 2 2 9" xfId="37112"/>
    <cellStyle name="Percent 2 2 20" xfId="37113"/>
    <cellStyle name="Percent 2 2 21" xfId="37114"/>
    <cellStyle name="Percent 2 2 3" xfId="37115"/>
    <cellStyle name="Percent 2 2 3 2" xfId="37116"/>
    <cellStyle name="Percent 2 2 3 3" xfId="37117"/>
    <cellStyle name="Percent 2 2 4" xfId="37118"/>
    <cellStyle name="Percent 2 2 4 2" xfId="37119"/>
    <cellStyle name="Percent 2 2 4 3" xfId="37120"/>
    <cellStyle name="Percent 2 2 5" xfId="37121"/>
    <cellStyle name="Percent 2 2 5 2" xfId="37122"/>
    <cellStyle name="Percent 2 2 5 3" xfId="37123"/>
    <cellStyle name="Percent 2 2 6" xfId="37124"/>
    <cellStyle name="Percent 2 2 6 2" xfId="37125"/>
    <cellStyle name="Percent 2 2 6 3" xfId="37126"/>
    <cellStyle name="Percent 2 2 7" xfId="37127"/>
    <cellStyle name="Percent 2 2 7 2" xfId="37128"/>
    <cellStyle name="Percent 2 2 7 3" xfId="37129"/>
    <cellStyle name="Percent 2 2 8" xfId="37130"/>
    <cellStyle name="Percent 2 2 8 2" xfId="37131"/>
    <cellStyle name="Percent 2 2 8 3" xfId="37132"/>
    <cellStyle name="Percent 2 2 9" xfId="37133"/>
    <cellStyle name="Percent 2 2 9 2" xfId="37134"/>
    <cellStyle name="Percent 2 2 9 3" xfId="37135"/>
    <cellStyle name="Percent 2 20" xfId="37136"/>
    <cellStyle name="Percent 2 21" xfId="37137"/>
    <cellStyle name="Percent 2 22" xfId="37138"/>
    <cellStyle name="Percent 2 23" xfId="37139"/>
    <cellStyle name="Percent 2 24" xfId="37140"/>
    <cellStyle name="Percent 2 25" xfId="37141"/>
    <cellStyle name="Percent 2 26" xfId="37142"/>
    <cellStyle name="Percent 2 3" xfId="37143"/>
    <cellStyle name="Percent 2 3 10" xfId="37144"/>
    <cellStyle name="Percent 2 3 11" xfId="37145"/>
    <cellStyle name="Percent 2 3 2" xfId="37146"/>
    <cellStyle name="Percent 2 3 3" xfId="37147"/>
    <cellStyle name="Percent 2 3 4" xfId="37148"/>
    <cellStyle name="Percent 2 3 5" xfId="37149"/>
    <cellStyle name="Percent 2 3 6" xfId="37150"/>
    <cellStyle name="Percent 2 3 7" xfId="37151"/>
    <cellStyle name="Percent 2 3 8" xfId="37152"/>
    <cellStyle name="Percent 2 3 9" xfId="37153"/>
    <cellStyle name="Percent 2 4" xfId="37154"/>
    <cellStyle name="Percent 2 4 10" xfId="37155"/>
    <cellStyle name="Percent 2 4 2" xfId="37156"/>
    <cellStyle name="Percent 2 4 3" xfId="37157"/>
    <cellStyle name="Percent 2 4 4" xfId="37158"/>
    <cellStyle name="Percent 2 4 5" xfId="37159"/>
    <cellStyle name="Percent 2 4 6" xfId="37160"/>
    <cellStyle name="Percent 2 4 7" xfId="37161"/>
    <cellStyle name="Percent 2 4 8" xfId="37162"/>
    <cellStyle name="Percent 2 4 9" xfId="37163"/>
    <cellStyle name="Percent 2 5" xfId="37164"/>
    <cellStyle name="Percent 2 5 10" xfId="37165"/>
    <cellStyle name="Percent 2 5 2" xfId="37166"/>
    <cellStyle name="Percent 2 5 3" xfId="37167"/>
    <cellStyle name="Percent 2 5 4" xfId="37168"/>
    <cellStyle name="Percent 2 5 5" xfId="37169"/>
    <cellStyle name="Percent 2 5 6" xfId="37170"/>
    <cellStyle name="Percent 2 5 7" xfId="37171"/>
    <cellStyle name="Percent 2 5 8" xfId="37172"/>
    <cellStyle name="Percent 2 5 9" xfId="37173"/>
    <cellStyle name="Percent 2 6" xfId="37174"/>
    <cellStyle name="Percent 2 6 10" xfId="37175"/>
    <cellStyle name="Percent 2 6 2" xfId="37176"/>
    <cellStyle name="Percent 2 6 3" xfId="37177"/>
    <cellStyle name="Percent 2 6 4" xfId="37178"/>
    <cellStyle name="Percent 2 6 5" xfId="37179"/>
    <cellStyle name="Percent 2 6 6" xfId="37180"/>
    <cellStyle name="Percent 2 6 7" xfId="37181"/>
    <cellStyle name="Percent 2 6 8" xfId="37182"/>
    <cellStyle name="Percent 2 6 9" xfId="37183"/>
    <cellStyle name="Percent 2 7" xfId="37184"/>
    <cellStyle name="Percent 2 8" xfId="37185"/>
    <cellStyle name="Percent 2 9" xfId="37186"/>
    <cellStyle name="Percent 20" xfId="37187"/>
    <cellStyle name="Percent 20 2" xfId="37188"/>
    <cellStyle name="Percent 21" xfId="37189"/>
    <cellStyle name="Percent 21 2" xfId="37190"/>
    <cellStyle name="Percent 22" xfId="37191"/>
    <cellStyle name="Percent 22 2" xfId="37192"/>
    <cellStyle name="Percent 23" xfId="37193"/>
    <cellStyle name="Percent 24" xfId="37194"/>
    <cellStyle name="Percent 25" xfId="37195"/>
    <cellStyle name="Percent 26" xfId="37196"/>
    <cellStyle name="Percent 27" xfId="37197"/>
    <cellStyle name="Percent 28" xfId="37198"/>
    <cellStyle name="Percent 29" xfId="37199"/>
    <cellStyle name="Percent 3" xfId="128"/>
    <cellStyle name="Percent 3 2" xfId="37200"/>
    <cellStyle name="Percent 3 3" xfId="37201"/>
    <cellStyle name="Percent 3 3 2" xfId="37202"/>
    <cellStyle name="Percent 3 3 3" xfId="37203"/>
    <cellStyle name="Percent 3 4" xfId="37204"/>
    <cellStyle name="Percent 3 4 2" xfId="37205"/>
    <cellStyle name="Percent 3 5" xfId="37206"/>
    <cellStyle name="Percent 30" xfId="37207"/>
    <cellStyle name="Percent 31" xfId="37208"/>
    <cellStyle name="Percent 32" xfId="37209"/>
    <cellStyle name="Percent 33" xfId="37210"/>
    <cellStyle name="Percent 34" xfId="37211"/>
    <cellStyle name="Percent 35" xfId="37212"/>
    <cellStyle name="Percent 36" xfId="37213"/>
    <cellStyle name="Percent 37" xfId="37214"/>
    <cellStyle name="Percent 38" xfId="37215"/>
    <cellStyle name="Percent 39" xfId="37216"/>
    <cellStyle name="Percent 39 2" xfId="37217"/>
    <cellStyle name="Percent 39 2 2" xfId="37218"/>
    <cellStyle name="Percent 39 3" xfId="37219"/>
    <cellStyle name="Percent 39 3 2" xfId="37220"/>
    <cellStyle name="Percent 39 4" xfId="37221"/>
    <cellStyle name="Percent 39 4 2" xfId="37222"/>
    <cellStyle name="Percent 39 5" xfId="37223"/>
    <cellStyle name="Percent 39 5 2" xfId="37224"/>
    <cellStyle name="Percent 39 6" xfId="37225"/>
    <cellStyle name="Percent 39 6 2" xfId="37226"/>
    <cellStyle name="Percent 39 7" xfId="37227"/>
    <cellStyle name="Percent 39 7 2" xfId="37228"/>
    <cellStyle name="Percent 39 8" xfId="37229"/>
    <cellStyle name="Percent 4" xfId="129"/>
    <cellStyle name="Percent 4 10" xfId="37230"/>
    <cellStyle name="Percent 4 11" xfId="37231"/>
    <cellStyle name="Percent 4 12" xfId="37232"/>
    <cellStyle name="Percent 4 13" xfId="37233"/>
    <cellStyle name="Percent 4 2" xfId="37234"/>
    <cellStyle name="Percent 4 2 10" xfId="37235"/>
    <cellStyle name="Percent 4 2 2" xfId="37236"/>
    <cellStyle name="Percent 4 2 2 2" xfId="37237"/>
    <cellStyle name="Percent 4 2 2 3" xfId="37238"/>
    <cellStyle name="Percent 4 2 2 4" xfId="37239"/>
    <cellStyle name="Percent 4 2 3" xfId="37240"/>
    <cellStyle name="Percent 4 2 4" xfId="37241"/>
    <cellStyle name="Percent 4 2 5" xfId="37242"/>
    <cellStyle name="Percent 4 2 6" xfId="37243"/>
    <cellStyle name="Percent 4 2 7" xfId="37244"/>
    <cellStyle name="Percent 4 2 8" xfId="37245"/>
    <cellStyle name="Percent 4 2 9" xfId="37246"/>
    <cellStyle name="Percent 4 3" xfId="37247"/>
    <cellStyle name="Percent 4 3 2" xfId="37248"/>
    <cellStyle name="Percent 4 4" xfId="37249"/>
    <cellStyle name="Percent 4 5" xfId="37250"/>
    <cellStyle name="Percent 4 6" xfId="37251"/>
    <cellStyle name="Percent 4 6 2" xfId="37252"/>
    <cellStyle name="Percent 4 6 3" xfId="37253"/>
    <cellStyle name="Percent 4 6 4" xfId="37254"/>
    <cellStyle name="Percent 4 7" xfId="37255"/>
    <cellStyle name="Percent 4 8" xfId="37256"/>
    <cellStyle name="Percent 4 9" xfId="37257"/>
    <cellStyle name="Percent 40" xfId="37258"/>
    <cellStyle name="Percent 40 2" xfId="37259"/>
    <cellStyle name="Percent 40 2 2" xfId="37260"/>
    <cellStyle name="Percent 40 3" xfId="37261"/>
    <cellStyle name="Percent 40 3 2" xfId="37262"/>
    <cellStyle name="Percent 40 4" xfId="37263"/>
    <cellStyle name="Percent 40 4 2" xfId="37264"/>
    <cellStyle name="Percent 40 5" xfId="37265"/>
    <cellStyle name="Percent 40 5 2" xfId="37266"/>
    <cellStyle name="Percent 40 6" xfId="37267"/>
    <cellStyle name="Percent 40 6 2" xfId="37268"/>
    <cellStyle name="Percent 40 7" xfId="37269"/>
    <cellStyle name="Percent 40 7 2" xfId="37270"/>
    <cellStyle name="Percent 40 8" xfId="37271"/>
    <cellStyle name="Percent 41" xfId="37272"/>
    <cellStyle name="Percent 41 2" xfId="37273"/>
    <cellStyle name="Percent 42" xfId="37274"/>
    <cellStyle name="Percent 42 2" xfId="37275"/>
    <cellStyle name="Percent 42 2 2" xfId="37276"/>
    <cellStyle name="Percent 42 3" xfId="37277"/>
    <cellStyle name="Percent 42 3 2" xfId="37278"/>
    <cellStyle name="Percent 42 4" xfId="37279"/>
    <cellStyle name="Percent 42 4 2" xfId="37280"/>
    <cellStyle name="Percent 42 5" xfId="37281"/>
    <cellStyle name="Percent 42 5 2" xfId="37282"/>
    <cellStyle name="Percent 42 6" xfId="37283"/>
    <cellStyle name="Percent 42 6 2" xfId="37284"/>
    <cellStyle name="Percent 42 7" xfId="37285"/>
    <cellStyle name="Percent 42 7 2" xfId="37286"/>
    <cellStyle name="Percent 42 8" xfId="37287"/>
    <cellStyle name="Percent 43" xfId="37288"/>
    <cellStyle name="Percent 43 10" xfId="37289"/>
    <cellStyle name="Percent 43 2" xfId="37290"/>
    <cellStyle name="Percent 43 3" xfId="37291"/>
    <cellStyle name="Percent 43 4" xfId="37292"/>
    <cellStyle name="Percent 43 5" xfId="37293"/>
    <cellStyle name="Percent 43 6" xfId="37294"/>
    <cellStyle name="Percent 43 7" xfId="37295"/>
    <cellStyle name="Percent 43 8" xfId="37296"/>
    <cellStyle name="Percent 43 9" xfId="37297"/>
    <cellStyle name="Percent 44" xfId="37298"/>
    <cellStyle name="Percent 44 10" xfId="37299"/>
    <cellStyle name="Percent 44 2" xfId="37300"/>
    <cellStyle name="Percent 44 3" xfId="37301"/>
    <cellStyle name="Percent 44 4" xfId="37302"/>
    <cellStyle name="Percent 44 5" xfId="37303"/>
    <cellStyle name="Percent 44 6" xfId="37304"/>
    <cellStyle name="Percent 44 7" xfId="37305"/>
    <cellStyle name="Percent 44 8" xfId="37306"/>
    <cellStyle name="Percent 44 9" xfId="37307"/>
    <cellStyle name="Percent 45" xfId="37308"/>
    <cellStyle name="Percent 45 10" xfId="37309"/>
    <cellStyle name="Percent 45 2" xfId="37310"/>
    <cellStyle name="Percent 45 3" xfId="37311"/>
    <cellStyle name="Percent 45 4" xfId="37312"/>
    <cellStyle name="Percent 45 5" xfId="37313"/>
    <cellStyle name="Percent 45 6" xfId="37314"/>
    <cellStyle name="Percent 45 7" xfId="37315"/>
    <cellStyle name="Percent 45 8" xfId="37316"/>
    <cellStyle name="Percent 45 9" xfId="37317"/>
    <cellStyle name="Percent 46" xfId="37318"/>
    <cellStyle name="Percent 46 10" xfId="37319"/>
    <cellStyle name="Percent 46 2" xfId="37320"/>
    <cellStyle name="Percent 46 3" xfId="37321"/>
    <cellStyle name="Percent 46 4" xfId="37322"/>
    <cellStyle name="Percent 46 5" xfId="37323"/>
    <cellStyle name="Percent 46 6" xfId="37324"/>
    <cellStyle name="Percent 46 7" xfId="37325"/>
    <cellStyle name="Percent 46 8" xfId="37326"/>
    <cellStyle name="Percent 46 9" xfId="37327"/>
    <cellStyle name="Percent 47" xfId="37328"/>
    <cellStyle name="Percent 47 10" xfId="37329"/>
    <cellStyle name="Percent 47 2" xfId="37330"/>
    <cellStyle name="Percent 47 3" xfId="37331"/>
    <cellStyle name="Percent 47 4" xfId="37332"/>
    <cellStyle name="Percent 47 5" xfId="37333"/>
    <cellStyle name="Percent 47 6" xfId="37334"/>
    <cellStyle name="Percent 47 7" xfId="37335"/>
    <cellStyle name="Percent 47 8" xfId="37336"/>
    <cellStyle name="Percent 47 9" xfId="37337"/>
    <cellStyle name="Percent 48" xfId="37338"/>
    <cellStyle name="Percent 48 10" xfId="37339"/>
    <cellStyle name="Percent 48 2" xfId="37340"/>
    <cellStyle name="Percent 48 3" xfId="37341"/>
    <cellStyle name="Percent 48 4" xfId="37342"/>
    <cellStyle name="Percent 48 5" xfId="37343"/>
    <cellStyle name="Percent 48 6" xfId="37344"/>
    <cellStyle name="Percent 48 7" xfId="37345"/>
    <cellStyle name="Percent 48 8" xfId="37346"/>
    <cellStyle name="Percent 48 9" xfId="37347"/>
    <cellStyle name="Percent 49" xfId="37348"/>
    <cellStyle name="Percent 5" xfId="130"/>
    <cellStyle name="Percent 5 2" xfId="37349"/>
    <cellStyle name="Percent 5 3" xfId="37350"/>
    <cellStyle name="Percent 5 4" xfId="37351"/>
    <cellStyle name="Percent 5 5" xfId="37352"/>
    <cellStyle name="Percent 5 6" xfId="37353"/>
    <cellStyle name="Percent 50" xfId="37354"/>
    <cellStyle name="Percent 50 2" xfId="37355"/>
    <cellStyle name="Percent 51 2" xfId="37356"/>
    <cellStyle name="Percent 51 3" xfId="37357"/>
    <cellStyle name="Percent 51 4" xfId="37358"/>
    <cellStyle name="Percent 52 2" xfId="37359"/>
    <cellStyle name="Percent 52 3" xfId="37360"/>
    <cellStyle name="Percent 52 4" xfId="37361"/>
    <cellStyle name="Percent 52 5" xfId="37362"/>
    <cellStyle name="Percent 52 6" xfId="37363"/>
    <cellStyle name="Percent 52 7" xfId="37364"/>
    <cellStyle name="Percent 52 8" xfId="37365"/>
    <cellStyle name="Percent 55 2" xfId="37366"/>
    <cellStyle name="Percent 55 3" xfId="37367"/>
    <cellStyle name="Percent 57 2" xfId="37368"/>
    <cellStyle name="Percent 57 2 2" xfId="37369"/>
    <cellStyle name="Percent 57 2 3" xfId="37370"/>
    <cellStyle name="Percent 57 3" xfId="37371"/>
    <cellStyle name="Percent 57 4" xfId="37372"/>
    <cellStyle name="Percent 58 2" xfId="37373"/>
    <cellStyle name="Percent 58 3" xfId="37374"/>
    <cellStyle name="Percent 59 2" xfId="37375"/>
    <cellStyle name="Percent 59 3" xfId="37376"/>
    <cellStyle name="Percent 6" xfId="131"/>
    <cellStyle name="Percent 6 2" xfId="37377"/>
    <cellStyle name="Percent 6 3" xfId="37378"/>
    <cellStyle name="Percent 6 4" xfId="37379"/>
    <cellStyle name="Percent 6 5" xfId="37380"/>
    <cellStyle name="Percent 6 6" xfId="37381"/>
    <cellStyle name="Percent 60 2" xfId="37382"/>
    <cellStyle name="Percent 60 3" xfId="37383"/>
    <cellStyle name="Percent 61 2" xfId="37384"/>
    <cellStyle name="Percent 61 3" xfId="37385"/>
    <cellStyle name="Percent 62" xfId="37386"/>
    <cellStyle name="Percent 64" xfId="37387"/>
    <cellStyle name="Percent 68" xfId="37388"/>
    <cellStyle name="Percent 7" xfId="132"/>
    <cellStyle name="Percent 7 10" xfId="37389"/>
    <cellStyle name="Percent 7 11" xfId="37390"/>
    <cellStyle name="Percent 7 12" xfId="37391"/>
    <cellStyle name="Percent 7 13" xfId="37392"/>
    <cellStyle name="Percent 7 2" xfId="37393"/>
    <cellStyle name="Percent 7 2 10" xfId="37394"/>
    <cellStyle name="Percent 7 2 2" xfId="37395"/>
    <cellStyle name="Percent 7 2 3" xfId="37396"/>
    <cellStyle name="Percent 7 2 4" xfId="37397"/>
    <cellStyle name="Percent 7 2 5" xfId="37398"/>
    <cellStyle name="Percent 7 2 6" xfId="37399"/>
    <cellStyle name="Percent 7 2 7" xfId="37400"/>
    <cellStyle name="Percent 7 2 8" xfId="37401"/>
    <cellStyle name="Percent 7 2 9" xfId="37402"/>
    <cellStyle name="Percent 7 3" xfId="37403"/>
    <cellStyle name="Percent 7 3 10" xfId="37404"/>
    <cellStyle name="Percent 7 3 2" xfId="37405"/>
    <cellStyle name="Percent 7 3 3" xfId="37406"/>
    <cellStyle name="Percent 7 3 4" xfId="37407"/>
    <cellStyle name="Percent 7 3 5" xfId="37408"/>
    <cellStyle name="Percent 7 3 6" xfId="37409"/>
    <cellStyle name="Percent 7 3 7" xfId="37410"/>
    <cellStyle name="Percent 7 3 8" xfId="37411"/>
    <cellStyle name="Percent 7 3 9" xfId="37412"/>
    <cellStyle name="Percent 7 4" xfId="37413"/>
    <cellStyle name="Percent 7 4 10" xfId="37414"/>
    <cellStyle name="Percent 7 4 2" xfId="37415"/>
    <cellStyle name="Percent 7 4 3" xfId="37416"/>
    <cellStyle name="Percent 7 4 4" xfId="37417"/>
    <cellStyle name="Percent 7 4 5" xfId="37418"/>
    <cellStyle name="Percent 7 4 6" xfId="37419"/>
    <cellStyle name="Percent 7 4 7" xfId="37420"/>
    <cellStyle name="Percent 7 4 8" xfId="37421"/>
    <cellStyle name="Percent 7 4 9" xfId="37422"/>
    <cellStyle name="Percent 7 5" xfId="37423"/>
    <cellStyle name="Percent 7 5 10" xfId="37424"/>
    <cellStyle name="Percent 7 5 2" xfId="37425"/>
    <cellStyle name="Percent 7 5 3" xfId="37426"/>
    <cellStyle name="Percent 7 5 4" xfId="37427"/>
    <cellStyle name="Percent 7 5 5" xfId="37428"/>
    <cellStyle name="Percent 7 5 6" xfId="37429"/>
    <cellStyle name="Percent 7 5 7" xfId="37430"/>
    <cellStyle name="Percent 7 5 8" xfId="37431"/>
    <cellStyle name="Percent 7 5 9" xfId="37432"/>
    <cellStyle name="Percent 7 6" xfId="37433"/>
    <cellStyle name="Percent 7 6 10" xfId="37434"/>
    <cellStyle name="Percent 7 6 2" xfId="37435"/>
    <cellStyle name="Percent 7 6 3" xfId="37436"/>
    <cellStyle name="Percent 7 6 4" xfId="37437"/>
    <cellStyle name="Percent 7 6 5" xfId="37438"/>
    <cellStyle name="Percent 7 6 6" xfId="37439"/>
    <cellStyle name="Percent 7 6 7" xfId="37440"/>
    <cellStyle name="Percent 7 6 8" xfId="37441"/>
    <cellStyle name="Percent 7 6 9" xfId="37442"/>
    <cellStyle name="Percent 7 7" xfId="37443"/>
    <cellStyle name="Percent 7 7 10" xfId="37444"/>
    <cellStyle name="Percent 7 7 2" xfId="37445"/>
    <cellStyle name="Percent 7 7 3" xfId="37446"/>
    <cellStyle name="Percent 7 7 4" xfId="37447"/>
    <cellStyle name="Percent 7 7 5" xfId="37448"/>
    <cellStyle name="Percent 7 7 6" xfId="37449"/>
    <cellStyle name="Percent 7 7 7" xfId="37450"/>
    <cellStyle name="Percent 7 7 8" xfId="37451"/>
    <cellStyle name="Percent 7 7 9" xfId="37452"/>
    <cellStyle name="Percent 7 8" xfId="37453"/>
    <cellStyle name="Percent 7 9" xfId="37454"/>
    <cellStyle name="Percent 8" xfId="133"/>
    <cellStyle name="Percent 8 10" xfId="37455"/>
    <cellStyle name="Percent 8 11" xfId="37456"/>
    <cellStyle name="Percent 8 2" xfId="37457"/>
    <cellStyle name="Percent 8 2 10" xfId="37458"/>
    <cellStyle name="Percent 8 2 2" xfId="37459"/>
    <cellStyle name="Percent 8 2 3" xfId="37460"/>
    <cellStyle name="Percent 8 2 4" xfId="37461"/>
    <cellStyle name="Percent 8 2 5" xfId="37462"/>
    <cellStyle name="Percent 8 2 6" xfId="37463"/>
    <cellStyle name="Percent 8 2 7" xfId="37464"/>
    <cellStyle name="Percent 8 2 8" xfId="37465"/>
    <cellStyle name="Percent 8 2 9" xfId="37466"/>
    <cellStyle name="Percent 8 3" xfId="37467"/>
    <cellStyle name="Percent 8 3 10" xfId="37468"/>
    <cellStyle name="Percent 8 3 2" xfId="37469"/>
    <cellStyle name="Percent 8 3 3" xfId="37470"/>
    <cellStyle name="Percent 8 3 4" xfId="37471"/>
    <cellStyle name="Percent 8 3 5" xfId="37472"/>
    <cellStyle name="Percent 8 3 6" xfId="37473"/>
    <cellStyle name="Percent 8 3 7" xfId="37474"/>
    <cellStyle name="Percent 8 3 8" xfId="37475"/>
    <cellStyle name="Percent 8 3 9" xfId="37476"/>
    <cellStyle name="Percent 8 4" xfId="37477"/>
    <cellStyle name="Percent 8 4 10" xfId="37478"/>
    <cellStyle name="Percent 8 4 2" xfId="37479"/>
    <cellStyle name="Percent 8 4 3" xfId="37480"/>
    <cellStyle name="Percent 8 4 4" xfId="37481"/>
    <cellStyle name="Percent 8 4 5" xfId="37482"/>
    <cellStyle name="Percent 8 4 6" xfId="37483"/>
    <cellStyle name="Percent 8 4 7" xfId="37484"/>
    <cellStyle name="Percent 8 4 8" xfId="37485"/>
    <cellStyle name="Percent 8 4 9" xfId="37486"/>
    <cellStyle name="Percent 8 5" xfId="37487"/>
    <cellStyle name="Percent 8 5 10" xfId="37488"/>
    <cellStyle name="Percent 8 5 2" xfId="37489"/>
    <cellStyle name="Percent 8 5 3" xfId="37490"/>
    <cellStyle name="Percent 8 5 4" xfId="37491"/>
    <cellStyle name="Percent 8 5 5" xfId="37492"/>
    <cellStyle name="Percent 8 5 6" xfId="37493"/>
    <cellStyle name="Percent 8 5 7" xfId="37494"/>
    <cellStyle name="Percent 8 5 8" xfId="37495"/>
    <cellStyle name="Percent 8 5 9" xfId="37496"/>
    <cellStyle name="Percent 8 6" xfId="37497"/>
    <cellStyle name="Percent 8 6 10" xfId="37498"/>
    <cellStyle name="Percent 8 6 2" xfId="37499"/>
    <cellStyle name="Percent 8 6 3" xfId="37500"/>
    <cellStyle name="Percent 8 6 4" xfId="37501"/>
    <cellStyle name="Percent 8 6 5" xfId="37502"/>
    <cellStyle name="Percent 8 6 6" xfId="37503"/>
    <cellStyle name="Percent 8 6 7" xfId="37504"/>
    <cellStyle name="Percent 8 6 8" xfId="37505"/>
    <cellStyle name="Percent 8 6 9" xfId="37506"/>
    <cellStyle name="Percent 8 7" xfId="37507"/>
    <cellStyle name="Percent 8 7 10" xfId="37508"/>
    <cellStyle name="Percent 8 7 2" xfId="37509"/>
    <cellStyle name="Percent 8 7 3" xfId="37510"/>
    <cellStyle name="Percent 8 7 4" xfId="37511"/>
    <cellStyle name="Percent 8 7 5" xfId="37512"/>
    <cellStyle name="Percent 8 7 6" xfId="37513"/>
    <cellStyle name="Percent 8 7 7" xfId="37514"/>
    <cellStyle name="Percent 8 7 8" xfId="37515"/>
    <cellStyle name="Percent 8 7 9" xfId="37516"/>
    <cellStyle name="Percent 8 8" xfId="37517"/>
    <cellStyle name="Percent 8 9" xfId="37518"/>
    <cellStyle name="Percent 9" xfId="134"/>
    <cellStyle name="Percent 9 2" xfId="37519"/>
    <cellStyle name="Percent 9 3" xfId="37520"/>
    <cellStyle name="Percent 9 4" xfId="37521"/>
    <cellStyle name="Percent 9 5" xfId="37522"/>
    <cellStyle name="Title 10 2" xfId="37523"/>
    <cellStyle name="Title 10 3" xfId="37524"/>
    <cellStyle name="Title 11 2" xfId="37525"/>
    <cellStyle name="Title 11 3" xfId="37526"/>
    <cellStyle name="Title 12 2" xfId="37527"/>
    <cellStyle name="Title 12 3" xfId="37528"/>
    <cellStyle name="Title 13 2" xfId="37529"/>
    <cellStyle name="Title 13 3" xfId="37530"/>
    <cellStyle name="Title 14 2" xfId="37531"/>
    <cellStyle name="Title 14 3" xfId="37532"/>
    <cellStyle name="Title 15" xfId="37533"/>
    <cellStyle name="Title 15 2" xfId="37534"/>
    <cellStyle name="Title 15 3" xfId="37535"/>
    <cellStyle name="Title 15 4" xfId="37536"/>
    <cellStyle name="Title 15 5" xfId="37537"/>
    <cellStyle name="Title 15 6" xfId="37538"/>
    <cellStyle name="Title 15 7" xfId="37539"/>
    <cellStyle name="Title 16" xfId="37540"/>
    <cellStyle name="Title 17" xfId="37541"/>
    <cellStyle name="Title 18" xfId="37542"/>
    <cellStyle name="Title 19" xfId="37543"/>
    <cellStyle name="Title 2" xfId="37544"/>
    <cellStyle name="Title 2 10" xfId="37545"/>
    <cellStyle name="Title 2 2" xfId="37546"/>
    <cellStyle name="Title 2 3" xfId="37547"/>
    <cellStyle name="Title 2 4" xfId="37548"/>
    <cellStyle name="Title 2 5" xfId="37549"/>
    <cellStyle name="Title 2 6" xfId="37550"/>
    <cellStyle name="Title 2 7" xfId="37551"/>
    <cellStyle name="Title 2 8" xfId="37552"/>
    <cellStyle name="Title 2 9" xfId="37553"/>
    <cellStyle name="Title 20" xfId="37554"/>
    <cellStyle name="Title 21" xfId="37555"/>
    <cellStyle name="Title 22" xfId="37556"/>
    <cellStyle name="Title 3 2" xfId="37557"/>
    <cellStyle name="Title 3 3" xfId="37558"/>
    <cellStyle name="Title 4 2" xfId="37559"/>
    <cellStyle name="Title 4 3" xfId="37560"/>
    <cellStyle name="Title 5 2" xfId="37561"/>
    <cellStyle name="Title 5 3" xfId="37562"/>
    <cellStyle name="Title 6 2" xfId="37563"/>
    <cellStyle name="Title 6 3" xfId="37564"/>
    <cellStyle name="Title 7 2" xfId="37565"/>
    <cellStyle name="Title 7 3" xfId="37566"/>
    <cellStyle name="Title 8 2" xfId="37567"/>
    <cellStyle name="Title 8 3" xfId="37568"/>
    <cellStyle name="Title 9 2" xfId="37569"/>
    <cellStyle name="Title 9 3" xfId="37570"/>
    <cellStyle name="Total 10 2" xfId="37571"/>
    <cellStyle name="Total 10 3" xfId="37572"/>
    <cellStyle name="Total 11 2" xfId="37573"/>
    <cellStyle name="Total 11 3" xfId="37574"/>
    <cellStyle name="Total 12 2" xfId="37575"/>
    <cellStyle name="Total 12 3" xfId="37576"/>
    <cellStyle name="Total 13 2" xfId="37577"/>
    <cellStyle name="Total 13 3" xfId="37578"/>
    <cellStyle name="Total 14 2" xfId="37579"/>
    <cellStyle name="Total 14 3" xfId="37580"/>
    <cellStyle name="Total 15" xfId="37581"/>
    <cellStyle name="Total 15 2" xfId="37582"/>
    <cellStyle name="Total 15 3" xfId="37583"/>
    <cellStyle name="Total 15 4" xfId="37584"/>
    <cellStyle name="Total 15 5" xfId="37585"/>
    <cellStyle name="Total 15 6" xfId="37586"/>
    <cellStyle name="Total 15 7" xfId="37587"/>
    <cellStyle name="Total 16" xfId="37588"/>
    <cellStyle name="Total 17" xfId="37589"/>
    <cellStyle name="Total 18" xfId="37590"/>
    <cellStyle name="Total 19" xfId="37591"/>
    <cellStyle name="Total 2" xfId="37592"/>
    <cellStyle name="Total 2 2" xfId="37593"/>
    <cellStyle name="Total 2 2 2" xfId="37594"/>
    <cellStyle name="Total 2 3" xfId="37595"/>
    <cellStyle name="Total 20" xfId="37596"/>
    <cellStyle name="Total 21" xfId="37597"/>
    <cellStyle name="Total 22" xfId="37598"/>
    <cellStyle name="Total 3" xfId="37599"/>
    <cellStyle name="Total 3 2" xfId="37600"/>
    <cellStyle name="Total 3 3" xfId="37601"/>
    <cellStyle name="Total 4 2" xfId="37602"/>
    <cellStyle name="Total 4 3" xfId="37603"/>
    <cellStyle name="Total 5 2" xfId="37604"/>
    <cellStyle name="Total 5 3" xfId="37605"/>
    <cellStyle name="Total 6 2" xfId="37606"/>
    <cellStyle name="Total 6 3" xfId="37607"/>
    <cellStyle name="Total 7 2" xfId="37608"/>
    <cellStyle name="Total 7 3" xfId="37609"/>
    <cellStyle name="Total 8 2" xfId="37610"/>
    <cellStyle name="Total 8 3" xfId="37611"/>
    <cellStyle name="Total 9 2" xfId="37612"/>
    <cellStyle name="Total 9 3" xfId="37613"/>
    <cellStyle name="Warning Text 10 2" xfId="37614"/>
    <cellStyle name="Warning Text 10 3" xfId="37615"/>
    <cellStyle name="Warning Text 11 2" xfId="37616"/>
    <cellStyle name="Warning Text 11 3" xfId="37617"/>
    <cellStyle name="Warning Text 12 2" xfId="37618"/>
    <cellStyle name="Warning Text 12 3" xfId="37619"/>
    <cellStyle name="Warning Text 13 2" xfId="37620"/>
    <cellStyle name="Warning Text 13 3" xfId="37621"/>
    <cellStyle name="Warning Text 14 2" xfId="37622"/>
    <cellStyle name="Warning Text 14 3" xfId="37623"/>
    <cellStyle name="Warning Text 15" xfId="37624"/>
    <cellStyle name="Warning Text 15 2" xfId="37625"/>
    <cellStyle name="Warning Text 15 3" xfId="37626"/>
    <cellStyle name="Warning Text 15 4" xfId="37627"/>
    <cellStyle name="Warning Text 15 5" xfId="37628"/>
    <cellStyle name="Warning Text 15 6" xfId="37629"/>
    <cellStyle name="Warning Text 15 7" xfId="37630"/>
    <cellStyle name="Warning Text 16" xfId="37631"/>
    <cellStyle name="Warning Text 17" xfId="37632"/>
    <cellStyle name="Warning Text 18" xfId="37633"/>
    <cellStyle name="Warning Text 19" xfId="37634"/>
    <cellStyle name="Warning Text 2" xfId="37635"/>
    <cellStyle name="Warning Text 2 2" xfId="37636"/>
    <cellStyle name="Warning Text 2 2 2" xfId="37637"/>
    <cellStyle name="Warning Text 2 3" xfId="37638"/>
    <cellStyle name="Warning Text 20" xfId="37639"/>
    <cellStyle name="Warning Text 21" xfId="37640"/>
    <cellStyle name="Warning Text 22" xfId="37641"/>
    <cellStyle name="Warning Text 3" xfId="37642"/>
    <cellStyle name="Warning Text 3 2" xfId="37643"/>
    <cellStyle name="Warning Text 3 3" xfId="37644"/>
    <cellStyle name="Warning Text 4 2" xfId="37645"/>
    <cellStyle name="Warning Text 4 3" xfId="37646"/>
    <cellStyle name="Warning Text 5 2" xfId="37647"/>
    <cellStyle name="Warning Text 5 3" xfId="37648"/>
    <cellStyle name="Warning Text 6 2" xfId="37649"/>
    <cellStyle name="Warning Text 6 3" xfId="37650"/>
    <cellStyle name="Warning Text 7 2" xfId="37651"/>
    <cellStyle name="Warning Text 7 3" xfId="37652"/>
    <cellStyle name="Warning Text 8 2" xfId="37653"/>
    <cellStyle name="Warning Text 8 3" xfId="37654"/>
    <cellStyle name="Warning Text 9 2" xfId="37655"/>
    <cellStyle name="Warning Text 9 3" xfId="37656"/>
  </cellStyles>
  <dxfs count="0"/>
  <tableStyles count="0" defaultTableStyle="TableStyleMedium2" defaultPivotStyle="PivotStyleLight16"/>
  <colors>
    <mruColors>
      <color rgb="FFFFFFCC"/>
      <color rgb="FFBDFFBD"/>
      <color rgb="FF007A37"/>
      <color rgb="FFC028AE"/>
      <color rgb="FF99FF99"/>
      <color rgb="FFF7C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sites/EEMissouri/Reporting/Shared%20Documents/Cycle%202%202013-2015/Reports/EE%20Summary%20Reports%20%203-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MARY DATA"/>
      <sheetName val="Sheet7"/>
      <sheetName val="TDNSB Vs Revenue"/>
      <sheetName val="Business contract goals"/>
      <sheetName val="CYCLE 2 Budget"/>
      <sheetName val="Executive Report DATA"/>
      <sheetName val="2013 KPI"/>
      <sheetName val="2014 KPI "/>
      <sheetName val="2013-2014 KPI"/>
      <sheetName val="Net Benefits"/>
      <sheetName val="MWh-Ben-Cost by Program"/>
      <sheetName val="Res programs"/>
      <sheetName val="Biz programs"/>
      <sheetName val="Cost per MWh "/>
      <sheetName val="Biz &amp; Res Monthly Report Graph "/>
      <sheetName val="BenefitsMWh"/>
      <sheetName val="3 Year Graphs"/>
      <sheetName val="Sheet1 (2)"/>
      <sheetName val="8-14 Budget Benefits &amp; TDNSB"/>
      <sheetName val="SMR  Q1"/>
      <sheetName val="SMR Q2"/>
      <sheetName val="SMR Q3"/>
      <sheetName val="SMR Q4"/>
      <sheetName val="SMR Q5"/>
      <sheetName val="SMR Q6"/>
      <sheetName val="SMR Q7"/>
      <sheetName val="Stakeholder Qtrly Graph"/>
      <sheetName val="MEEIA adjusted plan"/>
      <sheetName val="CPI - SPI"/>
      <sheetName val="Budget"/>
      <sheetName val="NSB graphs"/>
      <sheetName val="MEEIA Graphed Goals"/>
      <sheetName val="Sheet3"/>
      <sheetName val="Sheet1"/>
      <sheetName val="Chart"/>
      <sheetName val="Costs Chart"/>
      <sheetName val="Chart (3)"/>
      <sheetName val="Sheet4"/>
      <sheetName val="Sheet2"/>
      <sheetName val="Sheet5"/>
      <sheetName val="Executive Report"/>
      <sheetName val="BIZ Exec Report"/>
      <sheetName val="RES Executive Report"/>
      <sheetName val="Sheet6"/>
      <sheetName val="Calculator"/>
      <sheetName val="Performance Incentive"/>
      <sheetName val="TDNSB"/>
      <sheetName val="Sheet8"/>
    </sheetNames>
    <sheetDataSet>
      <sheetData sheetId="0">
        <row r="343">
          <cell r="C343" t="str">
            <v>Total Business CPI (Cumulative)</v>
          </cell>
        </row>
        <row r="358">
          <cell r="D358" t="e">
            <v>#DIV/0!</v>
          </cell>
          <cell r="E358" t="e">
            <v>#DIV/0!</v>
          </cell>
          <cell r="F358" t="e">
            <v>#DIV/0!</v>
          </cell>
          <cell r="G358" t="e">
            <v>#DIV/0!</v>
          </cell>
          <cell r="H358" t="e">
            <v>#DIV/0!</v>
          </cell>
          <cell r="I358" t="e">
            <v>#DIV/0!</v>
          </cell>
          <cell r="J358" t="e">
            <v>#DIV/0!</v>
          </cell>
          <cell r="K358" t="e">
            <v>#DIV/0!</v>
          </cell>
          <cell r="L358">
            <v>0.6388848851154264</v>
          </cell>
          <cell r="M358">
            <v>0.30363963810426919</v>
          </cell>
          <cell r="N358">
            <v>0.19886262329186929</v>
          </cell>
          <cell r="O358">
            <v>0.12037531350944919</v>
          </cell>
          <cell r="Q358">
            <v>1.2848300471119558</v>
          </cell>
          <cell r="R358">
            <v>2.8871370580847411</v>
          </cell>
          <cell r="S358">
            <v>2.6984727551258847</v>
          </cell>
          <cell r="T358">
            <v>1.8792935258912411</v>
          </cell>
          <cell r="U358">
            <v>1.4032058326654611</v>
          </cell>
          <cell r="V358">
            <v>1.0962545567698911</v>
          </cell>
          <cell r="W358">
            <v>0.88437342394881957</v>
          </cell>
          <cell r="X358">
            <v>0.75774603094546489</v>
          </cell>
          <cell r="Y358">
            <v>0.76997770291930601</v>
          </cell>
          <cell r="Z358">
            <v>1.5146244060284677</v>
          </cell>
          <cell r="AA358">
            <v>3.7301126967386371</v>
          </cell>
          <cell r="AB358">
            <v>4.5184461582547604</v>
          </cell>
          <cell r="AD358" t="e">
            <v>#N/A</v>
          </cell>
          <cell r="AE358" t="e">
            <v>#N/A</v>
          </cell>
          <cell r="AF358" t="e">
            <v>#N/A</v>
          </cell>
          <cell r="AG358" t="e">
            <v>#N/A</v>
          </cell>
          <cell r="AH358" t="e">
            <v>#N/A</v>
          </cell>
          <cell r="AI358" t="e">
            <v>#N/A</v>
          </cell>
          <cell r="AJ358" t="e">
            <v>#N/A</v>
          </cell>
          <cell r="AK358" t="e">
            <v>#N/A</v>
          </cell>
          <cell r="AL358" t="e">
            <v>#N/A</v>
          </cell>
          <cell r="AM358" t="e">
            <v>#N/A</v>
          </cell>
          <cell r="AN358" t="e">
            <v>#N/A</v>
          </cell>
          <cell r="AO358"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Z58"/>
  <sheetViews>
    <sheetView tabSelected="1" zoomScale="90" zoomScaleNormal="90" zoomScaleSheetLayoutView="80" workbookViewId="0">
      <pane xSplit="2" ySplit="7" topLeftCell="AM8" activePane="bottomRight" state="frozen"/>
      <selection activeCell="D3" sqref="D3"/>
      <selection pane="topRight" activeCell="D3" sqref="D3"/>
      <selection pane="bottomLeft" activeCell="D3" sqref="D3"/>
      <selection pane="bottomRight" activeCell="G40" sqref="G40"/>
    </sheetView>
  </sheetViews>
  <sheetFormatPr defaultColWidth="9.140625" defaultRowHeight="15" zeroHeight="1" x14ac:dyDescent="0.25"/>
  <cols>
    <col min="1" max="1" width="2.7109375" style="35" customWidth="1"/>
    <col min="2" max="2" width="66.140625" customWidth="1"/>
    <col min="3" max="12" width="18.7109375" customWidth="1"/>
    <col min="13" max="13" width="17.85546875" customWidth="1"/>
    <col min="14" max="38" width="18.7109375" customWidth="1"/>
    <col min="39" max="46" width="16" customWidth="1"/>
    <col min="47" max="50" width="16" bestFit="1" customWidth="1"/>
    <col min="51" max="51" width="16" style="48" customWidth="1"/>
    <col min="52" max="52" width="3.140625" customWidth="1"/>
  </cols>
  <sheetData>
    <row r="1" spans="1:52" ht="7.5" customHeight="1" x14ac:dyDescent="0.25">
      <c r="A1" s="3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5"/>
      <c r="AO1" s="5"/>
      <c r="AP1" s="5"/>
      <c r="AQ1" s="5"/>
      <c r="AR1" s="5"/>
      <c r="AS1" s="5"/>
      <c r="AT1" s="5"/>
      <c r="AU1" s="5"/>
      <c r="AV1" s="5"/>
      <c r="AW1" s="5"/>
      <c r="AX1" s="5"/>
      <c r="AY1" s="5"/>
      <c r="AZ1" s="5"/>
    </row>
    <row r="2" spans="1:52" x14ac:dyDescent="0.25">
      <c r="A2" s="34"/>
      <c r="B2" s="2" t="s">
        <v>15</v>
      </c>
      <c r="C2" t="s">
        <v>23</v>
      </c>
      <c r="AM2" s="102"/>
      <c r="AZ2" s="5"/>
    </row>
    <row r="3" spans="1:52" x14ac:dyDescent="0.25">
      <c r="A3" s="34"/>
      <c r="B3" t="s">
        <v>14</v>
      </c>
      <c r="C3" s="1">
        <v>0.26340000000000002</v>
      </c>
      <c r="AF3" s="93"/>
      <c r="AM3" s="102"/>
      <c r="AZ3" s="5"/>
    </row>
    <row r="4" spans="1:52" x14ac:dyDescent="0.25">
      <c r="A4" s="34"/>
      <c r="B4" t="s">
        <v>16</v>
      </c>
      <c r="C4" s="1">
        <v>6.9500000000000006E-2</v>
      </c>
      <c r="AD4" s="93"/>
      <c r="AE4" s="93"/>
      <c r="AF4" s="93"/>
      <c r="AM4" s="133"/>
      <c r="AZ4" s="5"/>
    </row>
    <row r="5" spans="1:52" ht="15.75" thickBot="1" x14ac:dyDescent="0.3">
      <c r="A5" s="34"/>
      <c r="AF5" s="93"/>
      <c r="AM5" s="102"/>
      <c r="AZ5" s="5"/>
    </row>
    <row r="6" spans="1:52" ht="15.75" thickTop="1" x14ac:dyDescent="0.25">
      <c r="A6" s="34"/>
      <c r="B6" s="48" t="s">
        <v>1</v>
      </c>
      <c r="C6" s="190">
        <v>2013</v>
      </c>
      <c r="D6" s="191"/>
      <c r="E6" s="191"/>
      <c r="F6" s="191"/>
      <c r="G6" s="191"/>
      <c r="H6" s="191"/>
      <c r="I6" s="191">
        <v>2013</v>
      </c>
      <c r="J6" s="191"/>
      <c r="K6" s="191"/>
      <c r="L6" s="191"/>
      <c r="M6" s="191"/>
      <c r="N6" s="191"/>
      <c r="O6" s="183">
        <v>2014</v>
      </c>
      <c r="P6" s="184"/>
      <c r="Q6" s="184"/>
      <c r="R6" s="184"/>
      <c r="S6" s="184"/>
      <c r="T6" s="184"/>
      <c r="U6" s="184"/>
      <c r="V6" s="184"/>
      <c r="W6" s="184"/>
      <c r="X6" s="184"/>
      <c r="Y6" s="184"/>
      <c r="Z6" s="189"/>
      <c r="AA6" s="183">
        <v>2015</v>
      </c>
      <c r="AB6" s="184"/>
      <c r="AC6" s="184"/>
      <c r="AD6" s="184"/>
      <c r="AE6" s="184"/>
      <c r="AF6" s="184"/>
      <c r="AG6" s="184"/>
      <c r="AH6" s="184"/>
      <c r="AI6" s="184"/>
      <c r="AJ6" s="184"/>
      <c r="AK6" s="184"/>
      <c r="AL6" s="189"/>
      <c r="AM6" s="183">
        <v>2016</v>
      </c>
      <c r="AN6" s="184"/>
      <c r="AO6" s="184"/>
      <c r="AP6" s="184"/>
      <c r="AQ6" s="184"/>
      <c r="AR6" s="184"/>
      <c r="AS6" s="184"/>
      <c r="AT6" s="184"/>
      <c r="AU6" s="184"/>
      <c r="AV6" s="184"/>
      <c r="AW6" s="184"/>
      <c r="AX6" s="185"/>
      <c r="AY6" s="165">
        <v>2017</v>
      </c>
      <c r="AZ6" s="5"/>
    </row>
    <row r="7" spans="1:52" x14ac:dyDescent="0.25">
      <c r="A7" s="34"/>
      <c r="B7" s="48" t="s">
        <v>0</v>
      </c>
      <c r="C7" s="78" t="s">
        <v>2</v>
      </c>
      <c r="D7" s="52" t="s">
        <v>3</v>
      </c>
      <c r="E7" s="52" t="s">
        <v>4</v>
      </c>
      <c r="F7" s="52" t="s">
        <v>5</v>
      </c>
      <c r="G7" s="52" t="s">
        <v>6</v>
      </c>
      <c r="H7" s="52" t="s">
        <v>7</v>
      </c>
      <c r="I7" s="52" t="s">
        <v>8</v>
      </c>
      <c r="J7" s="52" t="s">
        <v>9</v>
      </c>
      <c r="K7" s="52" t="s">
        <v>10</v>
      </c>
      <c r="L7" s="52" t="s">
        <v>11</v>
      </c>
      <c r="M7" s="52" t="s">
        <v>12</v>
      </c>
      <c r="N7" s="53" t="s">
        <v>13</v>
      </c>
      <c r="O7" s="51" t="s">
        <v>2</v>
      </c>
      <c r="P7" s="52" t="s">
        <v>3</v>
      </c>
      <c r="Q7" s="52" t="s">
        <v>4</v>
      </c>
      <c r="R7" s="52" t="s">
        <v>5</v>
      </c>
      <c r="S7" s="52" t="s">
        <v>6</v>
      </c>
      <c r="T7" s="52" t="s">
        <v>7</v>
      </c>
      <c r="U7" s="52" t="s">
        <v>8</v>
      </c>
      <c r="V7" s="52" t="s">
        <v>9</v>
      </c>
      <c r="W7" s="52" t="s">
        <v>10</v>
      </c>
      <c r="X7" s="52" t="s">
        <v>11</v>
      </c>
      <c r="Y7" s="7" t="s">
        <v>12</v>
      </c>
      <c r="Z7" s="8" t="s">
        <v>13</v>
      </c>
      <c r="AA7" s="6" t="s">
        <v>2</v>
      </c>
      <c r="AB7" s="7" t="s">
        <v>3</v>
      </c>
      <c r="AC7" s="7" t="s">
        <v>4</v>
      </c>
      <c r="AD7" s="7" t="s">
        <v>5</v>
      </c>
      <c r="AE7" s="7" t="s">
        <v>6</v>
      </c>
      <c r="AF7" s="7" t="s">
        <v>7</v>
      </c>
      <c r="AG7" s="7" t="s">
        <v>8</v>
      </c>
      <c r="AH7" s="7" t="s">
        <v>9</v>
      </c>
      <c r="AI7" s="7" t="s">
        <v>10</v>
      </c>
      <c r="AJ7" s="7" t="s">
        <v>11</v>
      </c>
      <c r="AK7" s="7" t="s">
        <v>12</v>
      </c>
      <c r="AL7" s="8" t="s">
        <v>13</v>
      </c>
      <c r="AM7" s="51" t="s">
        <v>2</v>
      </c>
      <c r="AN7" s="52" t="s">
        <v>3</v>
      </c>
      <c r="AO7" s="52" t="s">
        <v>4</v>
      </c>
      <c r="AP7" s="52" t="s">
        <v>5</v>
      </c>
      <c r="AQ7" s="52" t="s">
        <v>6</v>
      </c>
      <c r="AR7" s="52" t="s">
        <v>7</v>
      </c>
      <c r="AS7" s="52" t="s">
        <v>8</v>
      </c>
      <c r="AT7" s="52" t="s">
        <v>9</v>
      </c>
      <c r="AU7" s="52" t="s">
        <v>10</v>
      </c>
      <c r="AV7" s="52" t="s">
        <v>11</v>
      </c>
      <c r="AW7" s="52" t="s">
        <v>12</v>
      </c>
      <c r="AX7" s="181" t="s">
        <v>13</v>
      </c>
      <c r="AY7" s="166" t="s">
        <v>2</v>
      </c>
      <c r="AZ7" s="5"/>
    </row>
    <row r="8" spans="1:52" s="4" customFormat="1" ht="15" customHeight="1" x14ac:dyDescent="0.25">
      <c r="A8" s="192" t="s">
        <v>32</v>
      </c>
      <c r="B8" s="49" t="s">
        <v>17</v>
      </c>
      <c r="C8" s="79">
        <v>989533.83</v>
      </c>
      <c r="D8" s="54">
        <v>6050495.0700000003</v>
      </c>
      <c r="E8" s="54">
        <v>12255839.720000001</v>
      </c>
      <c r="F8" s="54">
        <v>20252948.84</v>
      </c>
      <c r="G8" s="54">
        <v>36475956.090000004</v>
      </c>
      <c r="H8" s="54">
        <v>47820125.590000004</v>
      </c>
      <c r="I8" s="54">
        <v>64956308.109999999</v>
      </c>
      <c r="J8" s="54">
        <v>78747840.230000004</v>
      </c>
      <c r="K8" s="54">
        <v>99222018.890000001</v>
      </c>
      <c r="L8" s="54">
        <v>129401636.89080472</v>
      </c>
      <c r="M8" s="54">
        <v>151143153.22457176</v>
      </c>
      <c r="N8" s="55">
        <v>175442922.32681432</v>
      </c>
      <c r="O8" s="107">
        <f>188759065.567035-2046839.96448507</f>
        <v>186712225.60254991</v>
      </c>
      <c r="P8" s="54">
        <f>203176370.186149-2013013.30125128</f>
        <v>201163356.88489771</v>
      </c>
      <c r="Q8" s="54">
        <f>218038043.57044-1948934.40548501</f>
        <v>216089109.16495499</v>
      </c>
      <c r="R8" s="54">
        <f>234517031.990472-1936149.48775775</f>
        <v>232580882.50271425</v>
      </c>
      <c r="S8" s="54">
        <f>253362512.829885-1910579.65230323</f>
        <v>251451933.17758179</v>
      </c>
      <c r="T8" s="54">
        <f>273517157.558914-1906318.01306082</f>
        <v>271610839.5458532</v>
      </c>
      <c r="U8" s="54">
        <f>294464898.170809-1885009.81684872</f>
        <v>292579888.35396028</v>
      </c>
      <c r="V8" s="54">
        <f>318187170.154039-1832804.73612909</f>
        <v>316354365.41790992</v>
      </c>
      <c r="W8" s="54">
        <f>338025903.32642-1810431.13010638</f>
        <v>336215472.19631362</v>
      </c>
      <c r="X8" s="54">
        <f>356053473.519373-1776338.01616703</f>
        <v>354277135.50320596</v>
      </c>
      <c r="Y8" s="9">
        <f>378407236.018773-1759291.45919735</f>
        <v>376647944.55957568</v>
      </c>
      <c r="Z8" s="55">
        <f>400914015.994866-1743310.31203828</f>
        <v>399170705.68282771</v>
      </c>
      <c r="AA8" s="131">
        <f>414390610.906737-1788949.75997582</f>
        <v>412601661.14676124</v>
      </c>
      <c r="AB8" s="131">
        <f>425933667.86102-1786130.46509673</f>
        <v>424147537.39592332</v>
      </c>
      <c r="AC8" s="131">
        <f>442467974.454481-1783878.71020498</f>
        <v>440684095.74427605</v>
      </c>
      <c r="AD8" s="131">
        <f>463903587.726013-1767651.3509383</f>
        <v>462135936.37507468</v>
      </c>
      <c r="AE8" s="9">
        <f>484811948.422061-1743388.71196905</f>
        <v>483068559.71009195</v>
      </c>
      <c r="AF8" s="131">
        <f>503136510.216962-1743310.31203828</f>
        <v>501393199.90492368</v>
      </c>
      <c r="AG8" s="131">
        <f>529205320.211048-1743310.31203828</f>
        <v>527462009.8990097</v>
      </c>
      <c r="AH8" s="131">
        <f>551330702.62093-1743310.31203828</f>
        <v>549587392.30889165</v>
      </c>
      <c r="AI8" s="131">
        <f>578552420.550552-1743310.31203828</f>
        <v>576809110.23851371</v>
      </c>
      <c r="AJ8" s="131">
        <f>608343616.667831-1743640.89126232</f>
        <v>606599975.77656865</v>
      </c>
      <c r="AK8" s="131">
        <f>646553498.653707-1743640.89126232</f>
        <v>644809857.76244473</v>
      </c>
      <c r="AL8" s="143">
        <f>731827968.5778-1743640.89126232</f>
        <v>730084327.68653774</v>
      </c>
      <c r="AM8" s="108">
        <f>731647447.010228-1743640.89126232</f>
        <v>729903806.11896574</v>
      </c>
      <c r="AN8" s="131">
        <f>AM8</f>
        <v>729903806.11896574</v>
      </c>
      <c r="AO8" s="131">
        <f>731923036.930884-1743640.89126232</f>
        <v>730179396.03962171</v>
      </c>
      <c r="AP8" s="131">
        <f t="shared" ref="AP8:AX8" si="0">AO8</f>
        <v>730179396.03962171</v>
      </c>
      <c r="AQ8" s="131">
        <f t="shared" si="0"/>
        <v>730179396.03962171</v>
      </c>
      <c r="AR8" s="131">
        <f t="shared" si="0"/>
        <v>730179396.03962171</v>
      </c>
      <c r="AS8" s="131">
        <f t="shared" si="0"/>
        <v>730179396.03962171</v>
      </c>
      <c r="AT8" s="131">
        <f t="shared" si="0"/>
        <v>730179396.03962171</v>
      </c>
      <c r="AU8" s="131">
        <f t="shared" si="0"/>
        <v>730179396.03962171</v>
      </c>
      <c r="AV8" s="131">
        <f t="shared" si="0"/>
        <v>730179396.03962171</v>
      </c>
      <c r="AW8" s="131">
        <f t="shared" si="0"/>
        <v>730179396.03962171</v>
      </c>
      <c r="AX8" s="143">
        <f t="shared" si="0"/>
        <v>730179396.03962171</v>
      </c>
      <c r="AY8" s="167">
        <f>+AX8</f>
        <v>730179396.03962171</v>
      </c>
      <c r="AZ8" s="138"/>
    </row>
    <row r="9" spans="1:52" s="4" customFormat="1" x14ac:dyDescent="0.25">
      <c r="A9" s="192"/>
      <c r="B9" s="49" t="s">
        <v>18</v>
      </c>
      <c r="C9" s="79">
        <v>2195840.36</v>
      </c>
      <c r="D9" s="54">
        <v>1190166.3700000001</v>
      </c>
      <c r="E9" s="54">
        <v>1730567.21</v>
      </c>
      <c r="F9" s="54">
        <v>2443276.02</v>
      </c>
      <c r="G9" s="54">
        <v>3186030.51</v>
      </c>
      <c r="H9" s="54">
        <v>2437514.62</v>
      </c>
      <c r="I9" s="54">
        <v>3135571.38</v>
      </c>
      <c r="J9" s="54">
        <v>3407447.34</v>
      </c>
      <c r="K9" s="54">
        <v>3466579.23</v>
      </c>
      <c r="L9" s="54">
        <v>3291290.37</v>
      </c>
      <c r="M9" s="54">
        <v>2992444.7</v>
      </c>
      <c r="N9" s="55">
        <v>4955673.8</v>
      </c>
      <c r="O9" s="108">
        <v>2979620.64</v>
      </c>
      <c r="P9" s="54">
        <v>1886488.68</v>
      </c>
      <c r="Q9" s="54">
        <v>3814682.28</v>
      </c>
      <c r="R9" s="54">
        <v>3480244.98</v>
      </c>
      <c r="S9" s="54">
        <v>3991356.07</v>
      </c>
      <c r="T9" s="54">
        <v>4228747.97</v>
      </c>
      <c r="U9" s="54">
        <v>4141549.2900000005</v>
      </c>
      <c r="V9" s="54">
        <v>3054961.82</v>
      </c>
      <c r="W9" s="54">
        <v>4051076.32</v>
      </c>
      <c r="X9" s="54">
        <v>3483604.7300000004</v>
      </c>
      <c r="Y9" s="9">
        <v>3350783.93</v>
      </c>
      <c r="Z9" s="10">
        <v>3054973.16</v>
      </c>
      <c r="AA9" s="108">
        <v>2291421.42</v>
      </c>
      <c r="AB9" s="9">
        <v>1087071.55</v>
      </c>
      <c r="AC9" s="9">
        <v>3061993.43</v>
      </c>
      <c r="AD9" s="54">
        <v>3980583.62</v>
      </c>
      <c r="AE9" s="9">
        <v>4764906.42</v>
      </c>
      <c r="AF9" s="54">
        <v>3439665.03</v>
      </c>
      <c r="AG9" s="54">
        <v>4598982.75</v>
      </c>
      <c r="AH9" s="9">
        <v>6098558.6299999999</v>
      </c>
      <c r="AI9" s="9">
        <v>4318939.1399999997</v>
      </c>
      <c r="AJ9" s="54">
        <v>4743168.53</v>
      </c>
      <c r="AK9" s="9">
        <v>6705280.6600000001</v>
      </c>
      <c r="AL9" s="144">
        <v>12876014.76</v>
      </c>
      <c r="AM9" s="108">
        <v>3212875.63</v>
      </c>
      <c r="AN9" s="54">
        <v>-1977964.97</v>
      </c>
      <c r="AO9" s="54">
        <v>188974.43</v>
      </c>
      <c r="AP9" s="54">
        <v>-55361.55</v>
      </c>
      <c r="AQ9" s="54">
        <v>36364.800000000003</v>
      </c>
      <c r="AR9" s="54">
        <v>143114.28</v>
      </c>
      <c r="AS9" s="54">
        <v>0</v>
      </c>
      <c r="AT9" s="54">
        <v>11616</v>
      </c>
      <c r="AU9" s="54">
        <v>8530</v>
      </c>
      <c r="AV9" s="54">
        <v>16987.98</v>
      </c>
      <c r="AW9" s="54">
        <v>0</v>
      </c>
      <c r="AX9" s="144">
        <v>0</v>
      </c>
      <c r="AY9" s="167">
        <v>0</v>
      </c>
      <c r="AZ9" s="138"/>
    </row>
    <row r="10" spans="1:52" s="4" customFormat="1" x14ac:dyDescent="0.25">
      <c r="A10" s="192"/>
      <c r="B10" s="49" t="s">
        <v>40</v>
      </c>
      <c r="C10" s="80">
        <f>IF(C9&lt;&gt;"",SUM($C$9:C9)/(1+$C$4)^($C$6-2013),"")</f>
        <v>2195840.36</v>
      </c>
      <c r="D10" s="56">
        <f>IF(D9&lt;&gt;"",SUM($C$9:D9)/(1+$C$4)^($C$6-2013),"")</f>
        <v>3386006.73</v>
      </c>
      <c r="E10" s="56">
        <f>IF(E9&lt;&gt;"",SUM($C$9:E9)/(1+$C$4)^($C$6-2013),"")</f>
        <v>5116573.9399999995</v>
      </c>
      <c r="F10" s="56">
        <f>IF(F9&lt;&gt;"",SUM($C$9:F9)/(1+$C$4)^($C$6-2013),"")</f>
        <v>7559849.959999999</v>
      </c>
      <c r="G10" s="56">
        <f>IF(G9&lt;&gt;"",SUM($C$9:G9)/(1+$C$4)^($C$6-2013),"")</f>
        <v>10745880.469999999</v>
      </c>
      <c r="H10" s="56">
        <f>IF(H9&lt;&gt;"",SUM($C$9:H9)/(1+$C$4)^($C$6-2013),"")</f>
        <v>13183395.09</v>
      </c>
      <c r="I10" s="56">
        <f>IF(I9&lt;&gt;"",SUM($C$9:I9)/(1+$C$4)^($C$6-2013),"")</f>
        <v>16318966.469999999</v>
      </c>
      <c r="J10" s="56">
        <f>IF(J9&lt;&gt;"",SUM($C$9:J9)/(1+$C$4)^($C$6-2013),"")</f>
        <v>19726413.809999999</v>
      </c>
      <c r="K10" s="56">
        <f>IF(K9&lt;&gt;"",SUM($C$9:K9)/(1+$C$4)^($C$6-2013),"")</f>
        <v>23192993.039999999</v>
      </c>
      <c r="L10" s="56">
        <f>IF(L9&lt;&gt;"",SUM($C$9:L9)/(1+$C$4)^($C$6-2013),"")</f>
        <v>26484283.41</v>
      </c>
      <c r="M10" s="56">
        <f>IF(M9&lt;&gt;"",SUM($C$9:M9)/(1+$C$4)^($C$6-2013),"")</f>
        <v>29476728.109999999</v>
      </c>
      <c r="N10" s="57">
        <f>IF(N9&lt;&gt;"",SUM($C$9:N9)/(1+$C$4)^($C$6-2013),"")</f>
        <v>34432401.909999996</v>
      </c>
      <c r="O10" s="109">
        <f>IF(O9&lt;&gt;"",SUM($C$9:$N$9)/(1+$C$4)^($C$6-2013)+SUM($O$9:O9)/(1+$C$4)^($O$6-2013),"")</f>
        <v>37218395.963295929</v>
      </c>
      <c r="P10" s="56">
        <f>IF(P9&lt;&gt;"",SUM($C$9:$N$9)/(1+$C$4)^($C$6-2013)+SUM($O$9:P9)/(1+$C$4)^($O$6-2013),"")</f>
        <v>38982293.747307152</v>
      </c>
      <c r="Q10" s="56">
        <f>IF(Q9&lt;&gt;"",SUM($C$9:$N$9)/(1+$C$4)^($C$6-2013)+SUM($O$9:Q9)/(1+$C$4)^($O$6-2013),"")</f>
        <v>42549084.097938284</v>
      </c>
      <c r="R10" s="56">
        <f>IF(R9&lt;&gt;"",SUM($C$9:$N$9)/(1+$C$4)^($C$6-2013)+SUM($O$9:R9)/(1+$C$4)^($O$6-2013),"")</f>
        <v>45803170.100743331</v>
      </c>
      <c r="S10" s="56">
        <f>IF(S9&lt;&gt;"",SUM($C$9:$N$9)/(1+$C$4)^($C$6-2013)+SUM($O$9:S9)/(1+$C$4)^($O$6-2013),"")</f>
        <v>49535153.335899949</v>
      </c>
      <c r="T10" s="56">
        <f>IF(T9&lt;&gt;"",SUM($C$9:$N$9)/(1+$C$4)^($C$6-2013)+SUM($O$9:T9)/(1+$C$4)^($O$6-2013),"")</f>
        <v>53489101.881949499</v>
      </c>
      <c r="U10" s="56">
        <f>IF(U9&lt;&gt;"",SUM($C$9:$N$9)/(1+$C$4)^($C$6-2013)+SUM($O$9:U9)/(1+$C$4)^($O$6-2013),"")</f>
        <v>57361518.235385686</v>
      </c>
      <c r="V10" s="56">
        <f>IF(V9&lt;&gt;"",SUM($C$9:$N$9)/(1+$C$4)^($C$6-2013)+SUM($O$9:V9)/(1+$C$4)^($O$6-2013),"")</f>
        <v>60217957.524773255</v>
      </c>
      <c r="W10" s="56">
        <f>IF(W9&lt;&gt;"",SUM($C$9:$N$9)/(1+$C$4)^($C$6-2013)+SUM($O$9:W9)/(1+$C$4)^($O$6-2013),"")</f>
        <v>64005780.170869559</v>
      </c>
      <c r="X10" s="56">
        <f>IF(X9&lt;&gt;"",SUM($C$9:$N$9)/(1+$C$4)^($C$6-2013)+SUM($O$9:X9)/(1+$C$4)^($O$6-2013),"")</f>
        <v>67263007.594899476</v>
      </c>
      <c r="Y10" s="12">
        <f>IF(Y9&lt;&gt;"",SUM($C$9:$N$9)/(1+$C$4)^($C$6-2013)+SUM($O$9:Y9)/(1+$C$4)^($O$6-2013),"")</f>
        <v>70396045.397611022</v>
      </c>
      <c r="Z10" s="13">
        <f>IF(Z9&lt;&gt;"",SUM($C$9:$N$9)/(1+$C$4)^($C$6-2013)+SUM($O$9:Z9)/(1+$C$4)^($O$6-2013),"")</f>
        <v>73252495.290084153</v>
      </c>
      <c r="AA10" s="11">
        <f>IF(AA9&lt;&gt;"",SUM($C$9:$N$9)/(1+$C$4)^($C$6-2013)+SUM($O$9:$Z$9)/(1+$C$4)^($O$6-2013)+SUM($AA$9:AA9)/(1+$C$4)^($AA$6-2013),"")</f>
        <v>75255783.29545033</v>
      </c>
      <c r="AB10" s="12">
        <f>IF(AB9&lt;&gt;"",SUM($C$9:$N$9)/(1+$C$4)^($C$6-2013)+SUM($O$9:$Z$9)/(1+$C$4)^($O$6-2013)+SUM($AA$9:AB9)/(1+$C$4)^($AA$6-2013),"")</f>
        <v>76206161.684201643</v>
      </c>
      <c r="AC10" s="12">
        <f>IF(AC9&lt;&gt;"",SUM($C$9:$N$9)/(1+$C$4)^($C$6-2013)+SUM($O$9:$Z$9)/(1+$C$4)^($O$6-2013)+SUM($AA$9:AC9)/(1+$C$4)^($AA$6-2013),"")</f>
        <v>78883126.583495036</v>
      </c>
      <c r="AD10" s="12">
        <f>IF(AD9&lt;&gt;"",SUM($C$9:$N$9)/(1+$C$4)^($C$6-2013)+SUM($O$9:$Z$9)/(1+$C$4)^($O$6-2013)+SUM($AA$9:AD9)/(1+$C$4)^($AA$6-2013),"")</f>
        <v>82363174.099286824</v>
      </c>
      <c r="AE10" s="12">
        <f>IF(AE9&lt;&gt;"",SUM($C$9:$N$9)/(1+$C$4)^($C$6-2013)+SUM($O$9:$Z$9)/(1+$C$4)^($O$6-2013)+SUM($AA$9:AE9)/(1+$C$4)^($AA$6-2013),"")</f>
        <v>86528920.214149594</v>
      </c>
      <c r="AF10" s="12">
        <f>IF(AF9&lt;&gt;"",SUM($C$9:$N$9)/(1+$C$4)^($C$6-2013)+SUM($O$9:$Z$9)/(1+$C$4)^($O$6-2013)+SUM($AA$9:AF9)/(1+$C$4)^($AA$6-2013),"")</f>
        <v>89536066.624204755</v>
      </c>
      <c r="AG10" s="12">
        <f>IF(AG9&lt;&gt;"",SUM($C$9:$N$9)/(1+$C$4)^($C$6-2013)+SUM($O$9:$Z$9)/(1+$C$4)^($O$6-2013)+SUM($AA$9:AG9)/(1+$C$4)^($AA$6-2013),"")</f>
        <v>93556753.041616768</v>
      </c>
      <c r="AH10" s="12">
        <f>IF(AH9&lt;&gt;"",SUM($C$9:$N$9)/(1+$C$4)^($C$6-2013)+SUM($O$9:$Z$9)/(1+$C$4)^($O$6-2013)+SUM($AA$9:AH9)/(1+$C$4)^($AA$6-2013),"")</f>
        <v>98888452.0677616</v>
      </c>
      <c r="AI10" s="12">
        <f>IF(AI9&lt;&gt;"",SUM($C$9:$N$9)/(1+$C$4)^($C$6-2013)+SUM($O$9:$Z$9)/(1+$C$4)^($O$6-2013)+SUM($AA$9:AI9)/(1+$C$4)^($AA$6-2013),"")</f>
        <v>102664308.79125707</v>
      </c>
      <c r="AJ10" s="12">
        <f>IF(AJ9&lt;&gt;"",SUM($C$9:$N$9)/(1+$C$4)^($C$6-2013)+SUM($O$9:$Z$9)/(1+$C$4)^($O$6-2013)+SUM($AA$9:AJ9)/(1+$C$4)^($AA$6-2013),"")</f>
        <v>106811050.43408388</v>
      </c>
      <c r="AK10" s="12">
        <f>IF(AK9&lt;&gt;"",SUM($C$9:$N$9)/(1+$C$4)^($C$6-2013)+SUM($O$9:$Z$9)/(1+$C$4)^($O$6-2013)+SUM($AA$9:AK9)/(1+$C$4)^($AA$6-2013),"")</f>
        <v>112673179.59179762</v>
      </c>
      <c r="AL10" s="145">
        <f>IF(AL9&lt;&gt;"",SUM($C$9:$N$9)/(1+$C$4)^($C$6-2013)+SUM($O$9:$Z$9)/(1+$C$4)^($O$6-2013)+SUM($AA$9:AL9)/(1+$C$4)^($AA$6-2013),"")</f>
        <v>123930107.58439092</v>
      </c>
      <c r="AM10" s="159">
        <f>IF(AM9&lt;&gt;"",SUM($C$9:$N$9)/(1+$C$4)^($C$6-2013)+SUM($O$9:$Z$9)/(1+$C$4)^($O$6-2013)+SUM($AA$9:$AL$9)/(1+$C$4)^($AA$6-2013)+SUM($AM$9:AM9)/(1+$C$4)^($AM$6-2013),"")</f>
        <v>126556451.20980868</v>
      </c>
      <c r="AN10" s="135">
        <f>IF(AN9&lt;&gt;"",SUM($C$9:$N$9)/(1+$C$4)^($C$6-2013)+SUM($O$9:$Z$9)/(1+$C$4)^($O$6-2013)+SUM($AA$9:$AL$9)/(1+$C$4)^($AA$6-2013)+SUM($AM$9:AN9)/(1+$C$4)^($AM$6-2013),"")</f>
        <v>124939577.0171842</v>
      </c>
      <c r="AO10" s="135">
        <f>IF(AO9&lt;&gt;"",SUM($C$9:$N$9)/(1+$C$4)^($C$6-2013)+SUM($O$9:$Z$9)/(1+$C$4)^($O$6-2013)+SUM($AA$9:$AL$9)/(1+$C$4)^($AA$6-2013)+SUM($AM$9:AO9)/(1+$C$4)^($AM$6-2013),"")</f>
        <v>125094052.89697337</v>
      </c>
      <c r="AP10" s="135">
        <f>IF(AP9&lt;&gt;"",SUM($C$9:$N$9)/(1+$C$4)^($C$6-2013)+SUM($O$9:$Z$9)/(1+$C$4)^($O$6-2013)+SUM($AA$9:$AL$9)/(1+$C$4)^($AA$6-2013)+SUM($AM$9:AP9)/(1+$C$4)^($AM$6-2013),"")</f>
        <v>125048797.96940067</v>
      </c>
      <c r="AQ10" s="135">
        <f>IF(AQ9&lt;&gt;"",SUM($C$9:$N$9)/(1+$C$4)^($C$6-2013)+SUM($O$9:$Z$9)/(1+$C$4)^($O$6-2013)+SUM($AA$9:$AL$9)/(1+$C$4)^($AA$6-2013)+SUM($AM$9:AQ9)/(1+$C$4)^($AM$6-2013),"")</f>
        <v>125078524.13115366</v>
      </c>
      <c r="AR10" s="135">
        <f>IF(AR9&lt;&gt;"",SUM($C$9:$N$9)/(1+$C$4)^($C$6-2013)+SUM($O$9:$Z$9)/(1+$C$4)^($O$6-2013)+SUM($AA$9:$AL$9)/(1+$C$4)^($AA$6-2013)+SUM($AM$9:AR9)/(1+$C$4)^($AM$6-2013),"")</f>
        <v>125195511.93904594</v>
      </c>
      <c r="AS10" s="135">
        <f>IF(AS9&lt;&gt;"",SUM($C$9:$N$9)/(1+$C$4)^($C$6-2013)+SUM($O$9:$Z$9)/(1+$C$4)^($O$6-2013)+SUM($AA$9:$AL$9)/(1+$C$4)^($AA$6-2013)+SUM($AM$9:AS9)/(1+$C$4)^($AM$6-2013),"")</f>
        <v>125195511.93904594</v>
      </c>
      <c r="AT10" s="135">
        <f>IF(AT9&lt;&gt;"",SUM($C$9:$N$9)/(1+$C$4)^($C$6-2013)+SUM($O$9:$Z$9)/(1+$C$4)^($O$6-2013)+SUM($AA$9:$AL$9)/(1+$C$4)^($AA$6-2013)+SUM($AM$9:AT9)/(1+$C$4)^($AM$6-2013),"")</f>
        <v>125205007.36030284</v>
      </c>
      <c r="AU10" s="135">
        <f>IF(AU9&lt;&gt;"",SUM($C$9:$N$9)/(1+$C$4)^($C$6-2013)+SUM($O$9:$Z$9)/(1+$C$4)^($O$6-2013)+SUM($AA$9:$AL$9)/(1+$C$4)^($AA$6-2013)+SUM($AM$9:AU9)/(1+$C$4)^($AM$6-2013),"")</f>
        <v>125211980.15156671</v>
      </c>
      <c r="AV10" s="135">
        <f>IF(AV9&lt;&gt;"",SUM($C$9:$N$9)/(1+$C$4)^($C$6-2013)+SUM($O$9:$Z$9)/(1+$C$4)^($O$6-2013)+SUM($AA$9:$AL$9)/(1+$C$4)^($AA$6-2013)+SUM($AM$9:AV9)/(1+$C$4)^($AM$6-2013),"")</f>
        <v>125225866.86182874</v>
      </c>
      <c r="AW10" s="135">
        <f>IF(AW9&lt;&gt;"",SUM($C$9:$N$9)/(1+$C$4)^($C$6-2013)+SUM($O$9:$Z$9)/(1+$C$4)^($O$6-2013)+SUM($AA$9:$AL$9)/(1+$C$4)^($AA$6-2013)+SUM($AM$9:AW9)/(1+$C$4)^($AM$6-2013),"")</f>
        <v>125225866.86182874</v>
      </c>
      <c r="AX10" s="182">
        <f>IF(AX9&lt;&gt;"",SUM($C$9:$N$9)/(1+$C$4)^($C$6-2013)+SUM($O$9:$Z$9)/(1+$C$4)^($O$6-2013)+SUM($AA$9:$AL$9)/(1+$C$4)^($AA$6-2013)+SUM($AM$9:AX9)/(1+$C$4)^($AM$6-2013),"")</f>
        <v>125225866.86182874</v>
      </c>
      <c r="AY10" s="168">
        <f>IF(AY9&lt;&gt;"",SUM($C$9:$N$9)/(1+$C$4)^($C$6-2013)+SUM($O$9:$Z$9)/(1+$C$4)^($O$6-2013)+SUM($AA$9:$AL$9)/(1+$C$4)^($AA$6-2013)+SUM($AM$9:AX9)/(1+$C$4)^($AM$6-2013)+SUM($AY$9:AY9)/(1+$C$4)^($AY$6-2013),"")</f>
        <v>125225866.86182874</v>
      </c>
      <c r="AZ10" s="138"/>
    </row>
    <row r="11" spans="1:52" s="4" customFormat="1" x14ac:dyDescent="0.25">
      <c r="A11" s="192"/>
      <c r="B11" s="49" t="s">
        <v>19</v>
      </c>
      <c r="C11" s="80">
        <f>IF(AND(C8&lt;&gt;"",C10&lt;&gt;""),C8-C10,"")</f>
        <v>-1206306.5299999998</v>
      </c>
      <c r="D11" s="56">
        <f>IF(AND(D8&lt;&gt;"",D10&lt;&gt;""),D8-D10,"")</f>
        <v>2664488.3400000003</v>
      </c>
      <c r="E11" s="56">
        <f t="shared" ref="E11:H11" si="1">IF(AND(E8&lt;&gt;"",E10&lt;&gt;""),E8-E10,"")</f>
        <v>7139265.7800000012</v>
      </c>
      <c r="F11" s="56">
        <f t="shared" si="1"/>
        <v>12693098.880000001</v>
      </c>
      <c r="G11" s="56">
        <f t="shared" si="1"/>
        <v>25730075.620000005</v>
      </c>
      <c r="H11" s="56">
        <f t="shared" si="1"/>
        <v>34636730.5</v>
      </c>
      <c r="I11" s="56">
        <f>IF(AND(I8&lt;&gt;"",I10&lt;&gt;""),I8-I10,"")</f>
        <v>48637341.640000001</v>
      </c>
      <c r="J11" s="56">
        <f>IF(AND(J8&lt;&gt;"",J10&lt;&gt;""),J8-J10,"")</f>
        <v>59021426.420000002</v>
      </c>
      <c r="K11" s="56">
        <f t="shared" ref="K11:L11" si="2">IF(AND(K8&lt;&gt;"",K10&lt;&gt;""),K8-K10,"")</f>
        <v>76029025.849999994</v>
      </c>
      <c r="L11" s="56">
        <f t="shared" si="2"/>
        <v>102917353.48080473</v>
      </c>
      <c r="M11" s="56">
        <f>IF(AND(M8&lt;&gt;"",M10&lt;&gt;""),M8-M10,"")</f>
        <v>121666425.11457177</v>
      </c>
      <c r="N11" s="57">
        <f t="shared" ref="N11:Q11" si="3">IF(AND(N8&lt;&gt;"",N10&lt;&gt;""),N8-N10,"")</f>
        <v>141010520.41681433</v>
      </c>
      <c r="O11" s="109">
        <f t="shared" si="3"/>
        <v>149493829.63925397</v>
      </c>
      <c r="P11" s="56">
        <f t="shared" si="3"/>
        <v>162181063.13759056</v>
      </c>
      <c r="Q11" s="56">
        <f t="shared" si="3"/>
        <v>173540025.06701672</v>
      </c>
      <c r="R11" s="56">
        <f>IF(AND(R8&lt;&gt;"",R10&lt;&gt;""),R8-R10,"")</f>
        <v>186777712.40197092</v>
      </c>
      <c r="S11" s="56">
        <f t="shared" ref="S11:X11" si="4">IF(AND(S8&lt;&gt;"",S10&lt;&gt;""),S8-S10,"")</f>
        <v>201916779.84168184</v>
      </c>
      <c r="T11" s="56">
        <f t="shared" si="4"/>
        <v>218121737.66390371</v>
      </c>
      <c r="U11" s="56">
        <f t="shared" si="4"/>
        <v>235218370.11857459</v>
      </c>
      <c r="V11" s="56">
        <f t="shared" si="4"/>
        <v>256136407.89313668</v>
      </c>
      <c r="W11" s="56">
        <f t="shared" si="4"/>
        <v>272209692.02544403</v>
      </c>
      <c r="X11" s="56">
        <f t="shared" si="4"/>
        <v>287014127.90830648</v>
      </c>
      <c r="Y11" s="12">
        <f>IF(AND(Y8&lt;&gt;"",Y10&lt;&gt;""),Y8-Y10,"")</f>
        <v>306251899.16196465</v>
      </c>
      <c r="Z11" s="13">
        <f t="shared" ref="Z11" si="5">IF(AND(Z8&lt;&gt;"",Z10&lt;&gt;""),Z8-Z10,"")</f>
        <v>325918210.39274359</v>
      </c>
      <c r="AA11" s="11">
        <f t="shared" ref="AA11" si="6">IF(AND(AA8&lt;&gt;"",AA10&lt;&gt;""),AA8-AA10,"")</f>
        <v>337345877.85131091</v>
      </c>
      <c r="AB11" s="12">
        <f t="shared" ref="AB11" si="7">IF(AND(AB8&lt;&gt;"",AB10&lt;&gt;""),AB8-AB10,"")</f>
        <v>347941375.71172166</v>
      </c>
      <c r="AC11" s="12">
        <f t="shared" ref="AC11" si="8">IF(AND(AC8&lt;&gt;"",AC10&lt;&gt;""),AC8-AC10,"")</f>
        <v>361800969.16078103</v>
      </c>
      <c r="AD11" s="12">
        <f t="shared" ref="AD11" si="9">IF(AND(AD8&lt;&gt;"",AD10&lt;&gt;""),AD8-AD10,"")</f>
        <v>379772762.27578783</v>
      </c>
      <c r="AE11" s="12">
        <f t="shared" ref="AE11" si="10">IF(AND(AE8&lt;&gt;"",AE10&lt;&gt;""),AE8-AE10,"")</f>
        <v>396539639.49594235</v>
      </c>
      <c r="AF11" s="12">
        <f t="shared" ref="AF11" si="11">IF(AND(AF8&lt;&gt;"",AF10&lt;&gt;""),AF8-AF10,"")</f>
        <v>411857133.28071892</v>
      </c>
      <c r="AG11" s="12">
        <f t="shared" ref="AG11" si="12">IF(AND(AG8&lt;&gt;"",AG10&lt;&gt;""),AG8-AG10,"")</f>
        <v>433905256.85739291</v>
      </c>
      <c r="AH11" s="12">
        <f t="shared" ref="AH11" si="13">IF(AND(AH8&lt;&gt;"",AH10&lt;&gt;""),AH8-AH10,"")</f>
        <v>450698940.24113005</v>
      </c>
      <c r="AI11" s="12">
        <f t="shared" ref="AI11" si="14">IF(AND(AI8&lt;&gt;"",AI10&lt;&gt;""),AI8-AI10,"")</f>
        <v>474144801.44725662</v>
      </c>
      <c r="AJ11" s="12">
        <f>IF(AND(AJ8&lt;&gt;"",AJ10&lt;&gt;""),AJ8-AJ10,"")</f>
        <v>499788925.34248477</v>
      </c>
      <c r="AK11" s="12">
        <f t="shared" ref="AK11" si="15">IF(AND(AK8&lt;&gt;"",AK10&lt;&gt;""),AK8-AK10,"")</f>
        <v>532136678.17064714</v>
      </c>
      <c r="AL11" s="145">
        <f t="shared" ref="AL11" si="16">IF(AND(AL8&lt;&gt;"",AL10&lt;&gt;""),AL8-AL10,"")</f>
        <v>606154220.10214686</v>
      </c>
      <c r="AM11" s="109">
        <f>IF(AND(AM8&lt;&gt;"",AM10&lt;&gt;""),AM8-AM10,"")</f>
        <v>603347354.90915704</v>
      </c>
      <c r="AN11" s="56">
        <f>IF(AND(AN8&lt;&gt;"",AN10&lt;&gt;""),AN8-AN10,"")</f>
        <v>604964229.10178161</v>
      </c>
      <c r="AO11" s="56">
        <f t="shared" ref="AO11:AX11" si="17">IF(AND(AO8&lt;&gt;"",AO10&lt;&gt;""),AO8-AO10,"")</f>
        <v>605085343.14264834</v>
      </c>
      <c r="AP11" s="56">
        <f>IF(AND(AP8&lt;&gt;"",AP10&lt;&gt;""),AP8-AP10,"")</f>
        <v>605130598.07022107</v>
      </c>
      <c r="AQ11" s="56">
        <f t="shared" si="17"/>
        <v>605100871.90846801</v>
      </c>
      <c r="AR11" s="56">
        <f t="shared" si="17"/>
        <v>604983884.1005758</v>
      </c>
      <c r="AS11" s="56">
        <f t="shared" si="17"/>
        <v>604983884.1005758</v>
      </c>
      <c r="AT11" s="56">
        <f t="shared" si="17"/>
        <v>604974388.6793189</v>
      </c>
      <c r="AU11" s="56">
        <f t="shared" si="17"/>
        <v>604967415.88805497</v>
      </c>
      <c r="AV11" s="56">
        <f t="shared" si="17"/>
        <v>604953529.17779303</v>
      </c>
      <c r="AW11" s="56">
        <f t="shared" si="17"/>
        <v>604953529.17779303</v>
      </c>
      <c r="AX11" s="145">
        <f t="shared" si="17"/>
        <v>604953529.17779303</v>
      </c>
      <c r="AY11" s="169">
        <f>IF(AND(AY8&lt;&gt;"",AY10&lt;&gt;""),AY8-AY10,"")</f>
        <v>604953529.17779303</v>
      </c>
      <c r="AZ11" s="138"/>
    </row>
    <row r="12" spans="1:52" s="4" customFormat="1" x14ac:dyDescent="0.25">
      <c r="A12" s="192"/>
      <c r="B12" s="49" t="s">
        <v>20</v>
      </c>
      <c r="C12" s="80">
        <f>IF(C11&lt;&gt;"",C11*$C$3,"")</f>
        <v>-317741.14000199997</v>
      </c>
      <c r="D12" s="56">
        <f t="shared" ref="D12:H12" si="18">IF(D11&lt;&gt;"",D11*$C$3,"")</f>
        <v>701826.22875600017</v>
      </c>
      <c r="E12" s="56">
        <f t="shared" si="18"/>
        <v>1880482.6064520006</v>
      </c>
      <c r="F12" s="56">
        <f t="shared" si="18"/>
        <v>3343362.2449920005</v>
      </c>
      <c r="G12" s="56">
        <f t="shared" si="18"/>
        <v>6777301.9183080019</v>
      </c>
      <c r="H12" s="56">
        <f t="shared" si="18"/>
        <v>9123314.8137000017</v>
      </c>
      <c r="I12" s="56">
        <f>IF(I11&lt;&gt;"",I11*$C$3,"")</f>
        <v>12811075.787976</v>
      </c>
      <c r="J12" s="56">
        <f>IF(J11&lt;&gt;"",J11*$C$3,"")</f>
        <v>15546243.719028002</v>
      </c>
      <c r="K12" s="56">
        <f t="shared" ref="K12:Q12" si="19">IF(K11&lt;&gt;"",K11*$C$3,"")</f>
        <v>20026045.408890001</v>
      </c>
      <c r="L12" s="56">
        <f t="shared" si="19"/>
        <v>27108430.906843968</v>
      </c>
      <c r="M12" s="56">
        <f>IF(M11&lt;&gt;"",M11*$C$3,"")</f>
        <v>32046936.375178207</v>
      </c>
      <c r="N12" s="57">
        <f t="shared" si="19"/>
        <v>37142171.077788897</v>
      </c>
      <c r="O12" s="109">
        <f t="shared" si="19"/>
        <v>39376674.726979502</v>
      </c>
      <c r="P12" s="56">
        <f t="shared" si="19"/>
        <v>42718492.030441359</v>
      </c>
      <c r="Q12" s="56">
        <f t="shared" si="19"/>
        <v>45710442.602652207</v>
      </c>
      <c r="R12" s="56">
        <f>IF(R11&lt;&gt;"",R11*$C$3,"")</f>
        <v>49197249.446679145</v>
      </c>
      <c r="S12" s="56">
        <f t="shared" ref="S12:X12" si="20">IF(S11&lt;&gt;"",S11*$C$3,"")</f>
        <v>53184879.810299002</v>
      </c>
      <c r="T12" s="56">
        <f t="shared" si="20"/>
        <v>57453265.700672247</v>
      </c>
      <c r="U12" s="56">
        <f t="shared" si="20"/>
        <v>61956518.689232551</v>
      </c>
      <c r="V12" s="56">
        <f t="shared" si="20"/>
        <v>67466329.8390522</v>
      </c>
      <c r="W12" s="56">
        <f t="shared" si="20"/>
        <v>71700032.879501969</v>
      </c>
      <c r="X12" s="56">
        <f t="shared" si="20"/>
        <v>75599521.291047931</v>
      </c>
      <c r="Y12" s="12">
        <f t="shared" ref="Y12" si="21">IF(Y11&lt;&gt;"",Y11*$C$3,"")</f>
        <v>80666750.239261493</v>
      </c>
      <c r="Z12" s="13">
        <f t="shared" ref="Z12" si="22">IF(Z11&lt;&gt;"",Z11*$C$3,"")</f>
        <v>85846856.617448673</v>
      </c>
      <c r="AA12" s="11">
        <f t="shared" ref="AA12" si="23">IF(AA11&lt;&gt;"",AA11*$C$3,"")</f>
        <v>88856904.226035297</v>
      </c>
      <c r="AB12" s="12">
        <f t="shared" ref="AB12" si="24">IF(AB11&lt;&gt;"",AB11*$C$3,"")</f>
        <v>91647758.362467498</v>
      </c>
      <c r="AC12" s="12">
        <f t="shared" ref="AC12" si="25">IF(AC11&lt;&gt;"",AC11*$C$3,"")</f>
        <v>95298375.276949733</v>
      </c>
      <c r="AD12" s="12">
        <f t="shared" ref="AD12" si="26">IF(AD11&lt;&gt;"",AD11*$C$3,"")</f>
        <v>100032145.58344252</v>
      </c>
      <c r="AE12" s="12">
        <f t="shared" ref="AE12" si="27">IF(AE11&lt;&gt;"",AE11*$C$3,"")</f>
        <v>104448541.04323122</v>
      </c>
      <c r="AF12" s="12">
        <f t="shared" ref="AF12" si="28">IF(AF11&lt;&gt;"",AF11*$C$3,"")</f>
        <v>108483168.90614137</v>
      </c>
      <c r="AG12" s="12">
        <f t="shared" ref="AG12" si="29">IF(AG11&lt;&gt;"",AG11*$C$3,"")</f>
        <v>114290644.6562373</v>
      </c>
      <c r="AH12" s="12">
        <f t="shared" ref="AH12" si="30">IF(AH11&lt;&gt;"",AH11*$C$3,"")</f>
        <v>118714100.85951367</v>
      </c>
      <c r="AI12" s="12">
        <f>IF(AI11&lt;&gt;"",AI11*$C$3,"")</f>
        <v>124889740.7012074</v>
      </c>
      <c r="AJ12" s="12">
        <f t="shared" ref="AJ12" si="31">IF(AJ11&lt;&gt;"",AJ11*$C$3,"")</f>
        <v>131644402.9352105</v>
      </c>
      <c r="AK12" s="12">
        <f t="shared" ref="AK12" si="32">IF(AK11&lt;&gt;"",AK11*$C$3,"")</f>
        <v>140164801.03014848</v>
      </c>
      <c r="AL12" s="145">
        <f t="shared" ref="AL12" si="33">IF(AL11&lt;&gt;"",AL11*$C$3,"")</f>
        <v>159661021.57490548</v>
      </c>
      <c r="AM12" s="109">
        <f>IF(AM11&lt;&gt;"",AM11*$C$3,"")</f>
        <v>158921693.28307196</v>
      </c>
      <c r="AN12" s="56">
        <f>IF(AN11&lt;&gt;"",AN11*$C$3,"")</f>
        <v>159347577.9454093</v>
      </c>
      <c r="AO12" s="56">
        <f t="shared" ref="AO12:AT12" si="34">IF(AO11&lt;&gt;"",AO11*$C$3,"")</f>
        <v>159379479.3837736</v>
      </c>
      <c r="AP12" s="56">
        <f t="shared" si="34"/>
        <v>159391399.53169623</v>
      </c>
      <c r="AQ12" s="56">
        <f t="shared" si="34"/>
        <v>159383569.66069049</v>
      </c>
      <c r="AR12" s="56">
        <f t="shared" si="34"/>
        <v>159352755.07209167</v>
      </c>
      <c r="AS12" s="56">
        <f t="shared" si="34"/>
        <v>159352755.07209167</v>
      </c>
      <c r="AT12" s="56">
        <f t="shared" si="34"/>
        <v>159350253.97813261</v>
      </c>
      <c r="AU12" s="56">
        <f>IF(AU11&lt;&gt;"",AU11*$C$3,"")</f>
        <v>159348417.34491369</v>
      </c>
      <c r="AV12" s="56">
        <f t="shared" ref="AV12:AX12" si="35">IF(AV11&lt;&gt;"",AV11*$C$3,"")</f>
        <v>159344759.58543071</v>
      </c>
      <c r="AW12" s="56">
        <f t="shared" si="35"/>
        <v>159344759.58543071</v>
      </c>
      <c r="AX12" s="145">
        <f t="shared" si="35"/>
        <v>159344759.58543071</v>
      </c>
      <c r="AY12" s="169">
        <f>IF(AY11&lt;&gt;"",AY11*$C$3,"")</f>
        <v>159344759.58543071</v>
      </c>
      <c r="AZ12" s="138"/>
    </row>
    <row r="13" spans="1:52" s="4" customFormat="1" x14ac:dyDescent="0.25">
      <c r="A13" s="192"/>
      <c r="B13" s="49" t="s">
        <v>21</v>
      </c>
      <c r="C13" s="80">
        <f>IF(C12&lt;&gt;"",C12,"")</f>
        <v>-317741.14000199997</v>
      </c>
      <c r="D13" s="56">
        <f>IF(D12&lt;&gt;"",D12-C12,"")</f>
        <v>1019567.3687580002</v>
      </c>
      <c r="E13" s="56">
        <f t="shared" ref="E13:H13" si="36">IF(E12&lt;&gt;"",E12-D12,"")</f>
        <v>1178656.3776960005</v>
      </c>
      <c r="F13" s="56">
        <f>IF(F12&lt;&gt;"",F12-E12,"")</f>
        <v>1462879.63854</v>
      </c>
      <c r="G13" s="56">
        <f>IF(G12&lt;&gt;"",G12-F12,"")</f>
        <v>3433939.6733160014</v>
      </c>
      <c r="H13" s="56">
        <f t="shared" si="36"/>
        <v>2346012.8953919997</v>
      </c>
      <c r="I13" s="56">
        <f>IF(I12&lt;&gt;"",I12-H12,"")</f>
        <v>3687760.9742759988</v>
      </c>
      <c r="J13" s="56">
        <f>IF(J12&lt;&gt;"",J12-I12,"")</f>
        <v>2735167.9310520012</v>
      </c>
      <c r="K13" s="56">
        <f t="shared" ref="K13:P13" si="37">IF(K12&lt;&gt;"",K12-J12,"")</f>
        <v>4479801.6898619998</v>
      </c>
      <c r="L13" s="56">
        <f t="shared" si="37"/>
        <v>7082385.4979539663</v>
      </c>
      <c r="M13" s="56">
        <f>IF(M12&lt;&gt;"",M12-L12,"")</f>
        <v>4938505.468334239</v>
      </c>
      <c r="N13" s="57">
        <f t="shared" si="37"/>
        <v>5095234.7026106901</v>
      </c>
      <c r="O13" s="109">
        <f t="shared" si="37"/>
        <v>2234503.6491906047</v>
      </c>
      <c r="P13" s="56">
        <f t="shared" si="37"/>
        <v>3341817.3034618571</v>
      </c>
      <c r="Q13" s="56">
        <f>IF(Q12&lt;&gt;"",Q12-P12,"")</f>
        <v>2991950.5722108483</v>
      </c>
      <c r="R13" s="56">
        <f>IF(R12&lt;&gt;"",R12-Q12,"")</f>
        <v>3486806.8440269381</v>
      </c>
      <c r="S13" s="56">
        <f t="shared" ref="S13:X13" si="38">IF(S12&lt;&gt;"",S12-R12,"")</f>
        <v>3987630.3636198565</v>
      </c>
      <c r="T13" s="56">
        <f t="shared" si="38"/>
        <v>4268385.8903732449</v>
      </c>
      <c r="U13" s="56">
        <f t="shared" si="38"/>
        <v>4503252.988560304</v>
      </c>
      <c r="V13" s="56">
        <f t="shared" si="38"/>
        <v>5509811.1498196498</v>
      </c>
      <c r="W13" s="56">
        <f t="shared" si="38"/>
        <v>4233703.0404497683</v>
      </c>
      <c r="X13" s="56">
        <f t="shared" si="38"/>
        <v>3899488.4115459621</v>
      </c>
      <c r="Y13" s="12">
        <f t="shared" ref="Y13" si="39">IF(Y12&lt;&gt;"",Y12-X12,"")</f>
        <v>5067228.9482135624</v>
      </c>
      <c r="Z13" s="13">
        <f>IF(Z12&lt;&gt;"",Z12-Y12,"")</f>
        <v>5180106.3781871796</v>
      </c>
      <c r="AA13" s="11">
        <f t="shared" ref="AA13" si="40">IF(AA12&lt;&gt;"",AA12-Z12,"")</f>
        <v>3010047.6085866243</v>
      </c>
      <c r="AB13" s="12">
        <f t="shared" ref="AB13" si="41">IF(AB12&lt;&gt;"",AB12-AA12,"")</f>
        <v>2790854.1364322007</v>
      </c>
      <c r="AC13" s="12">
        <f t="shared" ref="AC13" si="42">IF(AC12&lt;&gt;"",AC12-AB12,"")</f>
        <v>3650616.9144822359</v>
      </c>
      <c r="AD13" s="12">
        <f t="shared" ref="AD13" si="43">IF(AD12&lt;&gt;"",AD12-AC12,"")</f>
        <v>4733770.3064927906</v>
      </c>
      <c r="AE13" s="12">
        <f t="shared" ref="AE13" si="44">IF(AE12&lt;&gt;"",AE12-AD12,"")</f>
        <v>4416395.459788695</v>
      </c>
      <c r="AF13" s="12">
        <f t="shared" ref="AF13" si="45">IF(AF12&lt;&gt;"",AF12-AE12,"")</f>
        <v>4034627.8629101515</v>
      </c>
      <c r="AG13" s="12">
        <f t="shared" ref="AG13" si="46">IF(AG12&lt;&gt;"",AG12-AF12,"")</f>
        <v>5807475.7500959337</v>
      </c>
      <c r="AH13" s="12">
        <f t="shared" ref="AH13:AL13" si="47">IF(AH12&lt;&gt;"",AH12-AG12,"")</f>
        <v>4423456.203276366</v>
      </c>
      <c r="AI13" s="12">
        <f t="shared" si="47"/>
        <v>6175639.8416937292</v>
      </c>
      <c r="AJ13" s="12">
        <f t="shared" si="47"/>
        <v>6754662.2340030968</v>
      </c>
      <c r="AK13" s="12">
        <f t="shared" si="47"/>
        <v>8520398.0949379802</v>
      </c>
      <c r="AL13" s="145">
        <f t="shared" si="47"/>
        <v>19496220.544757009</v>
      </c>
      <c r="AM13" s="109">
        <f>IF(AM12&lt;&gt;"",AM12-AL12,"")</f>
        <v>-739328.29183351994</v>
      </c>
      <c r="AN13" s="56">
        <f>IF(AN12&lt;&gt;"",AN12-AM12,"")</f>
        <v>425884.66233733296</v>
      </c>
      <c r="AO13" s="56">
        <f t="shared" ref="AO13:AS13" si="48">IF(AO12&lt;&gt;"",AO12-AN12,"")</f>
        <v>31901.438364297152</v>
      </c>
      <c r="AP13" s="56">
        <f t="shared" si="48"/>
        <v>11920.147922635078</v>
      </c>
      <c r="AQ13" s="56">
        <f t="shared" si="48"/>
        <v>-7829.871005743742</v>
      </c>
      <c r="AR13" s="56">
        <f t="shared" si="48"/>
        <v>-30814.588598817587</v>
      </c>
      <c r="AS13" s="56">
        <f t="shared" si="48"/>
        <v>0</v>
      </c>
      <c r="AT13" s="56">
        <f>IF(AT12&lt;&gt;"",AT12-AS12,"")</f>
        <v>-2501.0939590632915</v>
      </c>
      <c r="AU13" s="56">
        <f>IF(AU12&lt;&gt;"",AU12-AT12,"")</f>
        <v>-1836.6332189142704</v>
      </c>
      <c r="AV13" s="56">
        <f t="shared" ref="AV13" si="49">IF(AV12&lt;&gt;"",AV12-AU12,"")</f>
        <v>-3657.7594829797745</v>
      </c>
      <c r="AW13" s="56">
        <f>IF(AW12&lt;&gt;"",AW12-AV12,"")</f>
        <v>0</v>
      </c>
      <c r="AX13" s="145">
        <f t="shared" ref="AX13" si="50">IF(AX12&lt;&gt;"",AX12-AW12,"")</f>
        <v>0</v>
      </c>
      <c r="AY13" s="169">
        <f>IF(AY12&lt;&gt;"",AY12-AX12,"")</f>
        <v>0</v>
      </c>
      <c r="AZ13" s="138"/>
    </row>
    <row r="14" spans="1:52" s="134" customFormat="1" x14ac:dyDescent="0.25">
      <c r="A14" s="192"/>
      <c r="B14" s="50" t="s">
        <v>22</v>
      </c>
      <c r="C14" s="81">
        <f>IF(C13&lt;&gt;"",C13*(1+$C$4)^($C$6-2013),"")</f>
        <v>-317741.14000199997</v>
      </c>
      <c r="D14" s="58">
        <f t="shared" ref="D14:H14" si="51">IF(D13&lt;&gt;"",D13*(1+$C$4)^($C$6-2013),"")</f>
        <v>1019567.3687580002</v>
      </c>
      <c r="E14" s="58">
        <f t="shared" si="51"/>
        <v>1178656.3776960005</v>
      </c>
      <c r="F14" s="58">
        <f t="shared" si="51"/>
        <v>1462879.63854</v>
      </c>
      <c r="G14" s="58">
        <f t="shared" si="51"/>
        <v>3433939.6733160014</v>
      </c>
      <c r="H14" s="58">
        <f t="shared" si="51"/>
        <v>2346012.8953919997</v>
      </c>
      <c r="I14" s="58">
        <f>IF(I13&lt;&gt;"",I13*(1+$C$4)^($C$6-2013),"")</f>
        <v>3687760.9742759988</v>
      </c>
      <c r="J14" s="58">
        <f>IF(J13&lt;&gt;"",J13*(1+$C$4)^($C$6-2013),"")</f>
        <v>2735167.9310520012</v>
      </c>
      <c r="K14" s="58">
        <f t="shared" ref="K14:N14" si="52">IF(K13&lt;&gt;"",K13*(1+$C$4)^($C$6-2013),"")</f>
        <v>4479801.6898619998</v>
      </c>
      <c r="L14" s="58">
        <f t="shared" si="52"/>
        <v>7082385.4979539663</v>
      </c>
      <c r="M14" s="58">
        <f>IF(M13&lt;&gt;"",M13*(1+$C$4)^($C$6-2013),"")</f>
        <v>4938505.468334239</v>
      </c>
      <c r="N14" s="59">
        <f t="shared" si="52"/>
        <v>5095234.7026106901</v>
      </c>
      <c r="O14" s="110">
        <f t="shared" ref="O14:X14" si="53">IF(O13&lt;&gt;"",O13*(1+$C$4)^($O$6-2013),"")</f>
        <v>2389801.6528093521</v>
      </c>
      <c r="P14" s="58">
        <f t="shared" si="53"/>
        <v>3574073.6060524564</v>
      </c>
      <c r="Q14" s="58">
        <f t="shared" si="53"/>
        <v>3199891.1369795026</v>
      </c>
      <c r="R14" s="58">
        <f t="shared" si="53"/>
        <v>3729139.9196868106</v>
      </c>
      <c r="S14" s="58">
        <f t="shared" si="53"/>
        <v>4264770.6738914372</v>
      </c>
      <c r="T14" s="58">
        <f t="shared" si="53"/>
        <v>4565038.7097541858</v>
      </c>
      <c r="U14" s="58">
        <f t="shared" si="53"/>
        <v>4816229.0712652458</v>
      </c>
      <c r="V14" s="58">
        <f t="shared" si="53"/>
        <v>5892743.0247321157</v>
      </c>
      <c r="W14" s="58">
        <f t="shared" si="53"/>
        <v>4527945.401761028</v>
      </c>
      <c r="X14" s="58">
        <f t="shared" si="53"/>
        <v>4170502.8561484069</v>
      </c>
      <c r="Y14" s="15">
        <f>IF(Y13&lt;&gt;"",Y13*(1+$C$4)^($O$6-2013),"")</f>
        <v>5419401.3601144059</v>
      </c>
      <c r="Z14" s="16">
        <f>IF(Z13&lt;&gt;"",Z13*(1+$C$4)^($O$6-2013),"")</f>
        <v>5540123.7714711893</v>
      </c>
      <c r="AA14" s="14">
        <f t="shared" ref="AA14:AL14" si="54">IF(AA13&lt;&gt;"",AA13*(1+$C$4)^($AA$6-2013),"")</f>
        <v>3442983.508641541</v>
      </c>
      <c r="AB14" s="15">
        <f t="shared" si="54"/>
        <v>3192263.3845887785</v>
      </c>
      <c r="AC14" s="15">
        <f t="shared" si="54"/>
        <v>4175686.057946445</v>
      </c>
      <c r="AD14" s="15">
        <f t="shared" si="54"/>
        <v>5414629.6731182262</v>
      </c>
      <c r="AE14" s="15">
        <f t="shared" si="54"/>
        <v>5051606.7228689687</v>
      </c>
      <c r="AF14" s="15">
        <f t="shared" si="54"/>
        <v>4614929.3970894851</v>
      </c>
      <c r="AG14" s="15">
        <f t="shared" si="54"/>
        <v>6642766.4391011698</v>
      </c>
      <c r="AH14" s="15">
        <f t="shared" si="54"/>
        <v>5059683.0148576573</v>
      </c>
      <c r="AI14" s="15">
        <f t="shared" si="54"/>
        <v>7063883.6640344998</v>
      </c>
      <c r="AJ14" s="15">
        <f>IF(AJ13&lt;&gt;"",AJ13*(1+$C$4)^($AA$6-2013),"")</f>
        <v>7726186.9917853214</v>
      </c>
      <c r="AK14" s="15">
        <f t="shared" si="54"/>
        <v>9745889.0830324348</v>
      </c>
      <c r="AL14" s="146">
        <f t="shared" si="54"/>
        <v>22300366.819764547</v>
      </c>
      <c r="AM14" s="110">
        <f>IF(AM13&lt;&gt;"",AM13*(1+$C$4)^($AM$6-2013),"")</f>
        <v>-904439.85638916877</v>
      </c>
      <c r="AN14" s="58">
        <f>IF(AN13&lt;&gt;"",AN13*(1+$C$4)^($AM$6-2013),"")</f>
        <v>520995.97309805441</v>
      </c>
      <c r="AO14" s="58">
        <f t="shared" ref="AO14:AX14" si="55">IF(AO13&lt;&gt;"",AO13*(1+$C$4)^($AM$6-2013),"")</f>
        <v>39025.873419855365</v>
      </c>
      <c r="AP14" s="58">
        <f t="shared" si="55"/>
        <v>14582.2322699824</v>
      </c>
      <c r="AQ14" s="58">
        <f t="shared" si="55"/>
        <v>-9578.4883200103668</v>
      </c>
      <c r="AR14" s="58">
        <f t="shared" si="55"/>
        <v>-37696.301351986651</v>
      </c>
      <c r="AS14" s="58">
        <f t="shared" si="55"/>
        <v>0</v>
      </c>
      <c r="AT14" s="58">
        <f t="shared" si="55"/>
        <v>-3059.6543999974406</v>
      </c>
      <c r="AU14" s="58">
        <f t="shared" si="55"/>
        <v>-2246.8020000084716</v>
      </c>
      <c r="AV14" s="58">
        <f t="shared" si="55"/>
        <v>-4474.6339319546623</v>
      </c>
      <c r="AW14" s="58">
        <f t="shared" si="55"/>
        <v>0</v>
      </c>
      <c r="AX14" s="146">
        <f t="shared" si="55"/>
        <v>0</v>
      </c>
      <c r="AY14" s="170">
        <f>IF(AY13&lt;&gt;"",AY13*(1+$C$4)^($AM$6-2013),"")</f>
        <v>0</v>
      </c>
      <c r="AZ14" s="138"/>
    </row>
    <row r="15" spans="1:52" s="134" customFormat="1" x14ac:dyDescent="0.25">
      <c r="A15" s="192"/>
      <c r="B15" s="94" t="s">
        <v>38</v>
      </c>
      <c r="C15" s="95"/>
      <c r="D15" s="96"/>
      <c r="E15" s="96"/>
      <c r="F15" s="96"/>
      <c r="G15" s="96"/>
      <c r="H15" s="96"/>
      <c r="I15" s="96"/>
      <c r="J15" s="96"/>
      <c r="K15" s="96"/>
      <c r="L15" s="96">
        <f>L14*0.9</f>
        <v>6374146.9481585696</v>
      </c>
      <c r="M15" s="96">
        <f>M14*0.9</f>
        <v>4444654.9215008151</v>
      </c>
      <c r="N15" s="96"/>
      <c r="O15" s="113"/>
      <c r="P15" s="96"/>
      <c r="Q15" s="96"/>
      <c r="R15" s="96"/>
      <c r="S15" s="96"/>
      <c r="T15" s="96"/>
      <c r="U15" s="96"/>
      <c r="V15" s="96"/>
      <c r="W15" s="96"/>
      <c r="X15" s="96"/>
      <c r="Y15" s="40"/>
      <c r="Z15" s="41"/>
      <c r="AA15" s="42"/>
      <c r="AB15" s="40"/>
      <c r="AC15" s="40"/>
      <c r="AD15" s="40"/>
      <c r="AE15" s="40"/>
      <c r="AF15" s="40"/>
      <c r="AG15" s="40"/>
      <c r="AH15" s="40"/>
      <c r="AI15" s="40"/>
      <c r="AJ15" s="40"/>
      <c r="AK15" s="40"/>
      <c r="AL15" s="147"/>
      <c r="AM15" s="113"/>
      <c r="AN15" s="96"/>
      <c r="AO15" s="96"/>
      <c r="AP15" s="96"/>
      <c r="AQ15" s="96"/>
      <c r="AR15" s="96"/>
      <c r="AS15" s="96"/>
      <c r="AT15" s="96"/>
      <c r="AU15" s="96"/>
      <c r="AV15" s="96"/>
      <c r="AW15" s="96"/>
      <c r="AX15" s="147"/>
      <c r="AY15" s="171"/>
      <c r="AZ15" s="138"/>
    </row>
    <row r="16" spans="1:52" s="142" customFormat="1" ht="15" customHeight="1" x14ac:dyDescent="0.25">
      <c r="A16" s="193" t="s">
        <v>31</v>
      </c>
      <c r="B16" s="69" t="s">
        <v>25</v>
      </c>
      <c r="C16" s="82">
        <v>1099743.8600000001</v>
      </c>
      <c r="D16" s="70">
        <v>2604640.9300000002</v>
      </c>
      <c r="E16" s="70">
        <v>2570633.86</v>
      </c>
      <c r="F16" s="70">
        <v>2284520.85</v>
      </c>
      <c r="G16" s="70">
        <v>1957901.85</v>
      </c>
      <c r="H16" s="70">
        <v>2228912.27</v>
      </c>
      <c r="I16" s="70">
        <v>2754033.67</v>
      </c>
      <c r="J16" s="70">
        <v>2604052.73</v>
      </c>
      <c r="K16" s="70">
        <v>2769679.17</v>
      </c>
      <c r="L16" s="70">
        <v>2157299.86</v>
      </c>
      <c r="M16" s="70">
        <v>2018245.21</v>
      </c>
      <c r="N16" s="71">
        <v>2680997.69</v>
      </c>
      <c r="O16" s="111">
        <v>3386200.12</v>
      </c>
      <c r="P16" s="70">
        <v>4857630.97</v>
      </c>
      <c r="Q16" s="70">
        <v>4265920.49</v>
      </c>
      <c r="R16" s="70">
        <v>3413568.32</v>
      </c>
      <c r="S16" s="70">
        <v>3143662.56</v>
      </c>
      <c r="T16" s="70">
        <v>3807693.67</v>
      </c>
      <c r="U16" s="70">
        <v>4372439.68</v>
      </c>
      <c r="V16" s="70">
        <v>4118567.79</v>
      </c>
      <c r="W16" s="70">
        <v>4371786.34</v>
      </c>
      <c r="X16" s="70">
        <v>3215738.04</v>
      </c>
      <c r="Y16" s="26">
        <v>3283302.31</v>
      </c>
      <c r="Z16" s="27">
        <v>4270541.26</v>
      </c>
      <c r="AA16" s="111">
        <v>5005416.88</v>
      </c>
      <c r="AB16" s="26">
        <v>6207698.5300000003</v>
      </c>
      <c r="AC16" s="26">
        <v>6185788.8499999996</v>
      </c>
      <c r="AD16" s="70">
        <v>4500734.78</v>
      </c>
      <c r="AE16" s="26">
        <v>4107870.57</v>
      </c>
      <c r="AF16" s="70">
        <v>5109524.12</v>
      </c>
      <c r="AG16" s="70">
        <v>6248178.3700000001</v>
      </c>
      <c r="AH16" s="26">
        <v>6567583.0800000001</v>
      </c>
      <c r="AI16" s="26">
        <v>5844403.1900000004</v>
      </c>
      <c r="AJ16" s="70">
        <v>4598211.5599999996</v>
      </c>
      <c r="AK16" s="26">
        <v>4128292.87</v>
      </c>
      <c r="AL16" s="148">
        <v>5183970.62</v>
      </c>
      <c r="AM16" s="111">
        <v>5911515.0499999998</v>
      </c>
      <c r="AN16" s="70">
        <v>1266388.07</v>
      </c>
      <c r="AO16" s="70">
        <v>1211891.83</v>
      </c>
      <c r="AP16" s="70">
        <v>1261334.99</v>
      </c>
      <c r="AQ16" s="70">
        <v>1293452.3799999999</v>
      </c>
      <c r="AR16" s="70">
        <v>1372684.71</v>
      </c>
      <c r="AS16" s="70">
        <v>1478602.97</v>
      </c>
      <c r="AT16" s="70">
        <v>1468651.26</v>
      </c>
      <c r="AU16" s="70">
        <v>1559688.29</v>
      </c>
      <c r="AV16" s="70">
        <v>1398963.3</v>
      </c>
      <c r="AW16" s="70">
        <v>1313207.17</v>
      </c>
      <c r="AX16" s="148">
        <v>1262673.82</v>
      </c>
      <c r="AY16" s="172">
        <v>1264290.78</v>
      </c>
      <c r="AZ16" s="139"/>
    </row>
    <row r="17" spans="1:52" s="142" customFormat="1" x14ac:dyDescent="0.25">
      <c r="A17" s="193"/>
      <c r="B17" s="69" t="s">
        <v>26</v>
      </c>
      <c r="C17" s="72">
        <f t="shared" ref="C17:AH17" si="56">IF(OR(C16="",C14=""),"",C14-C16)</f>
        <v>-1417485.000002</v>
      </c>
      <c r="D17" s="73">
        <f t="shared" si="56"/>
        <v>-1585073.561242</v>
      </c>
      <c r="E17" s="73">
        <f t="shared" si="56"/>
        <v>-1391977.4823039994</v>
      </c>
      <c r="F17" s="73">
        <f t="shared" si="56"/>
        <v>-821641.21146000014</v>
      </c>
      <c r="G17" s="73">
        <f t="shared" si="56"/>
        <v>1476037.8233160013</v>
      </c>
      <c r="H17" s="73">
        <f t="shared" si="56"/>
        <v>117100.62539199973</v>
      </c>
      <c r="I17" s="73">
        <f t="shared" si="56"/>
        <v>933727.30427599885</v>
      </c>
      <c r="J17" s="73">
        <f t="shared" si="56"/>
        <v>131115.20105200121</v>
      </c>
      <c r="K17" s="73">
        <f t="shared" si="56"/>
        <v>1710122.5198619999</v>
      </c>
      <c r="L17" s="73">
        <f t="shared" si="56"/>
        <v>4925085.6379539669</v>
      </c>
      <c r="M17" s="73">
        <f t="shared" si="56"/>
        <v>2920260.258334239</v>
      </c>
      <c r="N17" s="74">
        <f t="shared" si="56"/>
        <v>2414237.0126106902</v>
      </c>
      <c r="O17" s="72">
        <f t="shared" si="56"/>
        <v>-996398.46719064796</v>
      </c>
      <c r="P17" s="73">
        <f t="shared" si="56"/>
        <v>-1283557.3639475433</v>
      </c>
      <c r="Q17" s="73">
        <f t="shared" si="56"/>
        <v>-1066029.3530204976</v>
      </c>
      <c r="R17" s="73">
        <f t="shared" si="56"/>
        <v>315571.59968681075</v>
      </c>
      <c r="S17" s="73">
        <f t="shared" si="56"/>
        <v>1121108.1138914372</v>
      </c>
      <c r="T17" s="73">
        <f t="shared" si="56"/>
        <v>757345.03975418583</v>
      </c>
      <c r="U17" s="73">
        <f t="shared" si="56"/>
        <v>443789.39126524609</v>
      </c>
      <c r="V17" s="73">
        <f t="shared" si="56"/>
        <v>1774175.2347321156</v>
      </c>
      <c r="W17" s="73">
        <f t="shared" si="56"/>
        <v>156159.06176102813</v>
      </c>
      <c r="X17" s="73">
        <f t="shared" si="56"/>
        <v>954764.81614840683</v>
      </c>
      <c r="Y17" s="29">
        <f t="shared" si="56"/>
        <v>2136099.0501144058</v>
      </c>
      <c r="Z17" s="30">
        <f t="shared" si="56"/>
        <v>1269582.5114711896</v>
      </c>
      <c r="AA17" s="28">
        <f t="shared" si="56"/>
        <v>-1562433.3713584589</v>
      </c>
      <c r="AB17" s="29">
        <f t="shared" si="56"/>
        <v>-3015435.1454112218</v>
      </c>
      <c r="AC17" s="29">
        <f t="shared" si="56"/>
        <v>-2010102.7920535547</v>
      </c>
      <c r="AD17" s="29">
        <f t="shared" si="56"/>
        <v>913894.89311822597</v>
      </c>
      <c r="AE17" s="29">
        <f t="shared" si="56"/>
        <v>943736.1528689689</v>
      </c>
      <c r="AF17" s="29">
        <f t="shared" si="56"/>
        <v>-494594.72291051503</v>
      </c>
      <c r="AG17" s="29">
        <f t="shared" si="56"/>
        <v>394588.06910116971</v>
      </c>
      <c r="AH17" s="29">
        <f t="shared" si="56"/>
        <v>-1507900.0651423428</v>
      </c>
      <c r="AI17" s="29">
        <f t="shared" ref="AI17:AY17" si="57">IF(OR(AI16="",AI14=""),"",AI14-AI16)</f>
        <v>1219480.4740344994</v>
      </c>
      <c r="AJ17" s="29">
        <f t="shared" si="57"/>
        <v>3127975.4317853218</v>
      </c>
      <c r="AK17" s="29">
        <f t="shared" si="57"/>
        <v>5617596.2130324347</v>
      </c>
      <c r="AL17" s="149">
        <f t="shared" si="57"/>
        <v>17116396.199764546</v>
      </c>
      <c r="AM17" s="72">
        <f t="shared" si="57"/>
        <v>-6815954.9063891685</v>
      </c>
      <c r="AN17" s="73">
        <f t="shared" si="57"/>
        <v>-745392.09690194565</v>
      </c>
      <c r="AO17" s="73">
        <f t="shared" si="57"/>
        <v>-1172865.9565801448</v>
      </c>
      <c r="AP17" s="73">
        <f t="shared" si="57"/>
        <v>-1246752.7577300176</v>
      </c>
      <c r="AQ17" s="73">
        <f t="shared" si="57"/>
        <v>-1303030.8683200104</v>
      </c>
      <c r="AR17" s="73">
        <f t="shared" si="57"/>
        <v>-1410381.0113519866</v>
      </c>
      <c r="AS17" s="73">
        <f t="shared" si="57"/>
        <v>-1478602.97</v>
      </c>
      <c r="AT17" s="73">
        <f t="shared" si="57"/>
        <v>-1471710.9143999976</v>
      </c>
      <c r="AU17" s="73">
        <f t="shared" si="57"/>
        <v>-1561935.0920000086</v>
      </c>
      <c r="AV17" s="73">
        <f t="shared" si="57"/>
        <v>-1403437.9339319547</v>
      </c>
      <c r="AW17" s="73">
        <f t="shared" si="57"/>
        <v>-1313207.17</v>
      </c>
      <c r="AX17" s="149">
        <f t="shared" si="57"/>
        <v>-1262673.82</v>
      </c>
      <c r="AY17" s="173">
        <f t="shared" si="57"/>
        <v>-1264290.78</v>
      </c>
      <c r="AZ17" s="139"/>
    </row>
    <row r="18" spans="1:52" s="142" customFormat="1" x14ac:dyDescent="0.25">
      <c r="A18" s="193"/>
      <c r="B18" s="97" t="s">
        <v>39</v>
      </c>
      <c r="C18" s="98"/>
      <c r="D18" s="99"/>
      <c r="E18" s="99"/>
      <c r="F18" s="99"/>
      <c r="G18" s="99"/>
      <c r="H18" s="99"/>
      <c r="I18" s="99"/>
      <c r="J18" s="99"/>
      <c r="K18" s="99"/>
      <c r="L18" s="99">
        <f>L15-L16</f>
        <v>4216847.0881585702</v>
      </c>
      <c r="M18" s="99">
        <f>M15-M16</f>
        <v>2426409.7115008151</v>
      </c>
      <c r="N18" s="99"/>
      <c r="O18" s="98"/>
      <c r="P18" s="99"/>
      <c r="Q18" s="99"/>
      <c r="R18" s="99"/>
      <c r="S18" s="99"/>
      <c r="T18" s="99"/>
      <c r="U18" s="99"/>
      <c r="V18" s="99"/>
      <c r="W18" s="99"/>
      <c r="X18" s="99"/>
      <c r="Y18" s="44"/>
      <c r="Z18" s="45"/>
      <c r="AA18" s="43"/>
      <c r="AB18" s="44"/>
      <c r="AC18" s="44"/>
      <c r="AD18" s="44"/>
      <c r="AE18" s="44"/>
      <c r="AF18" s="44"/>
      <c r="AG18" s="44"/>
      <c r="AH18" s="44"/>
      <c r="AI18" s="44"/>
      <c r="AJ18" s="44"/>
      <c r="AK18" s="44"/>
      <c r="AL18" s="150"/>
      <c r="AM18" s="98"/>
      <c r="AN18" s="99"/>
      <c r="AO18" s="99"/>
      <c r="AP18" s="99"/>
      <c r="AQ18" s="99"/>
      <c r="AR18" s="99"/>
      <c r="AS18" s="99"/>
      <c r="AT18" s="99"/>
      <c r="AU18" s="99"/>
      <c r="AV18" s="99"/>
      <c r="AW18" s="99"/>
      <c r="AX18" s="150"/>
      <c r="AY18" s="174"/>
      <c r="AZ18" s="139"/>
    </row>
    <row r="19" spans="1:52" s="142" customFormat="1" x14ac:dyDescent="0.25">
      <c r="A19" s="193"/>
      <c r="B19" s="69" t="s">
        <v>56</v>
      </c>
      <c r="C19" s="84">
        <v>4.2750000000000002E-3</v>
      </c>
      <c r="D19" s="85">
        <v>4.2833300000000001E-3</v>
      </c>
      <c r="E19" s="89">
        <v>4.2249999999999996E-3</v>
      </c>
      <c r="F19" s="89">
        <v>4.2500000000000003E-3</v>
      </c>
      <c r="G19" s="89">
        <v>4.1999999999999997E-3</v>
      </c>
      <c r="H19" s="89">
        <v>4.2083299999999997E-3</v>
      </c>
      <c r="I19" s="89">
        <v>4.2500000000000003E-3</v>
      </c>
      <c r="J19" s="89">
        <v>4.29167E-3</v>
      </c>
      <c r="K19" s="89">
        <v>4.3333299999999998E-3</v>
      </c>
      <c r="L19" s="89">
        <v>4.2666700000000002E-3</v>
      </c>
      <c r="M19" s="89">
        <v>4.2083299999999997E-3</v>
      </c>
      <c r="N19" s="90">
        <v>4.0666699999999997E-3</v>
      </c>
      <c r="O19" s="119">
        <v>3.4499999999999999E-3</v>
      </c>
      <c r="P19" s="89">
        <v>0</v>
      </c>
      <c r="Q19" s="89">
        <v>0</v>
      </c>
      <c r="R19" s="89">
        <v>0</v>
      </c>
      <c r="S19" s="89">
        <v>0</v>
      </c>
      <c r="T19" s="89">
        <v>0</v>
      </c>
      <c r="U19" s="89">
        <v>0</v>
      </c>
      <c r="V19" s="89">
        <v>0</v>
      </c>
      <c r="W19" s="89">
        <v>0</v>
      </c>
      <c r="X19" s="89">
        <v>0</v>
      </c>
      <c r="Y19" s="89">
        <v>0</v>
      </c>
      <c r="Z19" s="90">
        <v>0</v>
      </c>
      <c r="AA19" s="119">
        <v>0</v>
      </c>
      <c r="AB19" s="39">
        <v>0</v>
      </c>
      <c r="AC19" s="39">
        <v>0</v>
      </c>
      <c r="AD19" s="89">
        <v>0</v>
      </c>
      <c r="AE19" s="89">
        <v>0</v>
      </c>
      <c r="AF19" s="89">
        <v>0</v>
      </c>
      <c r="AG19" s="39">
        <v>0</v>
      </c>
      <c r="AH19" s="39">
        <v>0</v>
      </c>
      <c r="AI19" s="39">
        <v>0</v>
      </c>
      <c r="AJ19" s="89">
        <v>0</v>
      </c>
      <c r="AK19" s="89">
        <v>0</v>
      </c>
      <c r="AL19" s="151">
        <v>0</v>
      </c>
      <c r="AM19" s="160">
        <v>0</v>
      </c>
      <c r="AN19" s="89">
        <v>0</v>
      </c>
      <c r="AO19" s="89">
        <v>0</v>
      </c>
      <c r="AP19" s="89">
        <v>0</v>
      </c>
      <c r="AQ19" s="89">
        <v>0</v>
      </c>
      <c r="AR19" s="89">
        <v>0</v>
      </c>
      <c r="AS19" s="89">
        <v>0</v>
      </c>
      <c r="AT19" s="89">
        <v>0</v>
      </c>
      <c r="AU19" s="89">
        <v>0</v>
      </c>
      <c r="AV19" s="89">
        <v>0</v>
      </c>
      <c r="AW19" s="89">
        <v>0</v>
      </c>
      <c r="AX19" s="151">
        <v>0</v>
      </c>
      <c r="AY19" s="175">
        <v>0</v>
      </c>
      <c r="AZ19" s="139"/>
    </row>
    <row r="20" spans="1:52" s="142" customFormat="1" x14ac:dyDescent="0.25">
      <c r="A20" s="193"/>
      <c r="B20" s="69" t="s">
        <v>57</v>
      </c>
      <c r="C20" s="84">
        <v>2.2499999999999998E-3</v>
      </c>
      <c r="D20" s="85">
        <v>2.2416699999999999E-3</v>
      </c>
      <c r="E20" s="89">
        <v>2.2583299999999998E-3</v>
      </c>
      <c r="F20" s="89">
        <v>2.2583299999999998E-3</v>
      </c>
      <c r="G20" s="89">
        <v>2.29167E-3</v>
      </c>
      <c r="H20" s="89">
        <v>2.29167E-3</v>
      </c>
      <c r="I20" s="89">
        <v>2.2583299999999998E-3</v>
      </c>
      <c r="J20" s="89">
        <v>2.23333E-3</v>
      </c>
      <c r="K20" s="89">
        <v>2.2083300000000001E-3</v>
      </c>
      <c r="L20" s="89">
        <v>2.1083299999999998E-3</v>
      </c>
      <c r="M20" s="89">
        <v>2.1333300000000001E-3</v>
      </c>
      <c r="N20" s="90">
        <v>2.075E-3</v>
      </c>
      <c r="O20" s="119">
        <v>1.83333E-3</v>
      </c>
      <c r="P20" s="89">
        <v>0</v>
      </c>
      <c r="Q20" s="89">
        <v>0</v>
      </c>
      <c r="R20" s="89">
        <v>0</v>
      </c>
      <c r="S20" s="89">
        <v>0</v>
      </c>
      <c r="T20" s="89">
        <v>0</v>
      </c>
      <c r="U20" s="89">
        <v>0</v>
      </c>
      <c r="V20" s="89">
        <v>0</v>
      </c>
      <c r="W20" s="89">
        <v>0</v>
      </c>
      <c r="X20" s="89">
        <v>0</v>
      </c>
      <c r="Y20" s="89">
        <v>0</v>
      </c>
      <c r="Z20" s="90">
        <v>0</v>
      </c>
      <c r="AA20" s="119">
        <v>0</v>
      </c>
      <c r="AB20" s="39">
        <v>0</v>
      </c>
      <c r="AC20" s="39">
        <v>0</v>
      </c>
      <c r="AD20" s="89">
        <v>0</v>
      </c>
      <c r="AE20" s="89">
        <v>0</v>
      </c>
      <c r="AF20" s="89">
        <v>0</v>
      </c>
      <c r="AG20" s="39">
        <v>0</v>
      </c>
      <c r="AH20" s="39">
        <v>0</v>
      </c>
      <c r="AI20" s="39">
        <v>0</v>
      </c>
      <c r="AJ20" s="89">
        <v>0</v>
      </c>
      <c r="AK20" s="89">
        <v>0</v>
      </c>
      <c r="AL20" s="151">
        <v>0</v>
      </c>
      <c r="AM20" s="160">
        <v>0</v>
      </c>
      <c r="AN20" s="89">
        <v>0</v>
      </c>
      <c r="AO20" s="89">
        <v>0</v>
      </c>
      <c r="AP20" s="89">
        <v>0</v>
      </c>
      <c r="AQ20" s="89">
        <v>0</v>
      </c>
      <c r="AR20" s="89">
        <v>0</v>
      </c>
      <c r="AS20" s="89">
        <v>0</v>
      </c>
      <c r="AT20" s="89">
        <v>0</v>
      </c>
      <c r="AU20" s="89">
        <v>0</v>
      </c>
      <c r="AV20" s="89">
        <v>0</v>
      </c>
      <c r="AW20" s="89">
        <v>0</v>
      </c>
      <c r="AX20" s="151">
        <v>0</v>
      </c>
      <c r="AY20" s="175">
        <v>0</v>
      </c>
      <c r="AZ20" s="139"/>
    </row>
    <row r="21" spans="1:52" s="142" customFormat="1" x14ac:dyDescent="0.25">
      <c r="A21" s="193"/>
      <c r="B21" s="120" t="s">
        <v>58</v>
      </c>
      <c r="C21" s="84"/>
      <c r="D21" s="85"/>
      <c r="E21" s="89"/>
      <c r="F21" s="89"/>
      <c r="G21" s="89"/>
      <c r="H21" s="89"/>
      <c r="I21" s="89"/>
      <c r="J21" s="89"/>
      <c r="K21" s="89"/>
      <c r="L21" s="89"/>
      <c r="M21" s="89"/>
      <c r="N21" s="90"/>
      <c r="O21" s="119"/>
      <c r="P21" s="89">
        <f>P34</f>
        <v>4.6197699999999996E-3</v>
      </c>
      <c r="Q21" s="89">
        <f t="shared" ref="Q21:X21" si="58">Q34</f>
        <v>3.4344499999999999E-3</v>
      </c>
      <c r="R21" s="89">
        <f t="shared" si="58"/>
        <v>3.23025E-3</v>
      </c>
      <c r="S21" s="89">
        <f t="shared" si="58"/>
        <v>2.9896499999999999E-3</v>
      </c>
      <c r="T21" s="89">
        <f t="shared" si="58"/>
        <v>3.0693399999999998E-3</v>
      </c>
      <c r="U21" s="89">
        <f t="shared" si="58"/>
        <v>2.9848700000000001E-3</v>
      </c>
      <c r="V21" s="89">
        <f t="shared" si="58"/>
        <v>3.11941E-3</v>
      </c>
      <c r="W21" s="89">
        <f t="shared" si="58"/>
        <v>2.6448499999999998E-3</v>
      </c>
      <c r="X21" s="89">
        <f t="shared" si="58"/>
        <v>2.7227499999999999E-3</v>
      </c>
      <c r="Y21" s="89">
        <f t="shared" ref="Y21:AE21" si="59">Y34</f>
        <v>3.2083900000000002E-3</v>
      </c>
      <c r="Z21" s="90">
        <f t="shared" si="59"/>
        <v>4.0517299999999999E-3</v>
      </c>
      <c r="AA21" s="119">
        <f t="shared" si="59"/>
        <v>4.91706E-3</v>
      </c>
      <c r="AB21" s="119">
        <f t="shared" si="59"/>
        <v>4.35155E-3</v>
      </c>
      <c r="AC21" s="119">
        <f t="shared" si="59"/>
        <v>4.1080500000000002E-3</v>
      </c>
      <c r="AD21" s="119">
        <f t="shared" si="59"/>
        <v>3.0153100000000002E-3</v>
      </c>
      <c r="AE21" s="119">
        <f t="shared" si="59"/>
        <v>8.5388E-4</v>
      </c>
      <c r="AF21" s="119">
        <f t="shared" ref="AF21:AK21" si="60">AF34</f>
        <v>1.90208E-3</v>
      </c>
      <c r="AG21" s="119">
        <f t="shared" si="60"/>
        <v>4.4892300000000003E-3</v>
      </c>
      <c r="AH21" s="119">
        <f t="shared" si="60"/>
        <v>5.4029799999999999E-3</v>
      </c>
      <c r="AI21" s="119">
        <f t="shared" si="60"/>
        <v>5.4371999999999997E-3</v>
      </c>
      <c r="AJ21" s="119">
        <f t="shared" si="60"/>
        <v>5.3268200000000003E-3</v>
      </c>
      <c r="AK21" s="119">
        <f t="shared" si="60"/>
        <v>5.0485699999999996E-3</v>
      </c>
      <c r="AL21" s="152">
        <f t="shared" ref="AL21:AO21" si="61">AL34</f>
        <v>6.6678400000000004E-3</v>
      </c>
      <c r="AM21" s="160">
        <f t="shared" si="61"/>
        <v>8.0311199999999992E-3</v>
      </c>
      <c r="AN21" s="89">
        <f t="shared" si="61"/>
        <v>8.1001100000000006E-3</v>
      </c>
      <c r="AO21" s="89">
        <f t="shared" si="61"/>
        <v>7.31972E-3</v>
      </c>
      <c r="AP21" s="89">
        <f t="shared" ref="AP21:AT21" si="62">AP34</f>
        <v>7.4556900000000001E-3</v>
      </c>
      <c r="AQ21" s="89">
        <f t="shared" si="62"/>
        <v>7.55794E-3</v>
      </c>
      <c r="AR21" s="89">
        <f t="shared" si="62"/>
        <v>6.2632199999999999E-3</v>
      </c>
      <c r="AS21" s="89">
        <f t="shared" si="62"/>
        <v>6.2904299999999996E-3</v>
      </c>
      <c r="AT21" s="89">
        <f t="shared" si="62"/>
        <v>7.6456600000000003E-3</v>
      </c>
      <c r="AU21" s="89">
        <f t="shared" ref="AU21:AV21" si="63">AU34</f>
        <v>7.5545999999999999E-3</v>
      </c>
      <c r="AV21" s="89">
        <f t="shared" si="63"/>
        <v>7.6017000000000003E-3</v>
      </c>
      <c r="AW21" s="89">
        <f t="shared" ref="AW21:AY21" si="64">AW34</f>
        <v>7.6414500000000002E-3</v>
      </c>
      <c r="AX21" s="151">
        <f t="shared" si="64"/>
        <v>9.6220400000000001E-3</v>
      </c>
      <c r="AY21" s="175">
        <f t="shared" si="64"/>
        <v>8.9999999999999993E-3</v>
      </c>
      <c r="AZ21" s="139"/>
    </row>
    <row r="22" spans="1:52" s="142" customFormat="1" x14ac:dyDescent="0.25">
      <c r="A22" s="193"/>
      <c r="B22" s="69" t="s">
        <v>29</v>
      </c>
      <c r="C22" s="75">
        <f>IF(OR(C19="",C16=""),"",C17*C19)</f>
        <v>-6059.7483750085503</v>
      </c>
      <c r="D22" s="76">
        <f>IF(OR(C30="",D17="",D19=""),"",(C30+D17)*D19)</f>
        <v>-12900.566065196768</v>
      </c>
      <c r="E22" s="76">
        <f>IF(OR(D30="",E17="",E19=""),"",(D30+E17)*E19)</f>
        <v>-18689.022077451089</v>
      </c>
      <c r="F22" s="76">
        <f t="shared" ref="F22" si="65">IF(OR(E30="",F17="",F19=""),"",(E30+F17)*F19)</f>
        <v>-22413.467218187863</v>
      </c>
      <c r="G22" s="76">
        <f>IF(OR(F30="",G17="",G19=""),"",(F30+G17)*G19)</f>
        <v>-16094.578626192711</v>
      </c>
      <c r="H22" s="76">
        <f>IF(OR(G30="",H17="",H19=""),"",(G30+H17)*H19)</f>
        <v>-15738.389378883949</v>
      </c>
      <c r="I22" s="76">
        <f t="shared" ref="I22" si="66">IF(OR(H30="",I17="",I19=""),"",(H30+I17)*I19)</f>
        <v>-12029.199042050468</v>
      </c>
      <c r="J22" s="76">
        <f>IF(OR(I30="",J17="",J19=""),"",(I30+J17)*J19)</f>
        <v>-11663.496233154689</v>
      </c>
      <c r="K22" s="76">
        <f t="shared" ref="K22:X22" si="67">IF(OR(J30="",K17="",K19=""),"",(J30+K17)*K19)</f>
        <v>-4443.0337066292022</v>
      </c>
      <c r="L22" s="76">
        <f t="shared" si="67"/>
        <v>16610.411304880829</v>
      </c>
      <c r="M22" s="76">
        <f t="shared" si="67"/>
        <v>28777.152388590457</v>
      </c>
      <c r="N22" s="77">
        <f t="shared" si="67"/>
        <v>37802.718425202343</v>
      </c>
      <c r="O22" s="116">
        <f t="shared" si="67"/>
        <v>28829.703270352449</v>
      </c>
      <c r="P22" s="76">
        <f t="shared" si="67"/>
        <v>0</v>
      </c>
      <c r="Q22" s="76">
        <f t="shared" si="67"/>
        <v>0</v>
      </c>
      <c r="R22" s="76">
        <f t="shared" si="67"/>
        <v>0</v>
      </c>
      <c r="S22" s="76">
        <f t="shared" si="67"/>
        <v>0</v>
      </c>
      <c r="T22" s="76">
        <f t="shared" si="67"/>
        <v>0</v>
      </c>
      <c r="U22" s="76">
        <f t="shared" si="67"/>
        <v>0</v>
      </c>
      <c r="V22" s="76">
        <f t="shared" si="67"/>
        <v>0</v>
      </c>
      <c r="W22" s="76">
        <f t="shared" si="67"/>
        <v>0</v>
      </c>
      <c r="X22" s="76">
        <f t="shared" si="67"/>
        <v>0</v>
      </c>
      <c r="Y22" s="32">
        <f t="shared" ref="Y22:AL22" si="68">IF(OR(X30="",Y17="",Y19=""),"",(X30+Y17)*Y19)</f>
        <v>0</v>
      </c>
      <c r="Z22" s="33">
        <f t="shared" si="68"/>
        <v>0</v>
      </c>
      <c r="AA22" s="31">
        <f>IF(OR(Z30="",AA17="",AA19=""),"",(Z30+AA17)*AA19)</f>
        <v>0</v>
      </c>
      <c r="AB22" s="32">
        <f>IF(OR(AA30="",AB17="",AB19=""),"",(AA30+AB17)*AB19)</f>
        <v>0</v>
      </c>
      <c r="AC22" s="32">
        <f t="shared" si="68"/>
        <v>0</v>
      </c>
      <c r="AD22" s="32">
        <f>IF(OR(AC30="",AD17="",AD19=""),"",(AC30+AD17)*AD19)</f>
        <v>0</v>
      </c>
      <c r="AE22" s="32">
        <f t="shared" si="68"/>
        <v>0</v>
      </c>
      <c r="AF22" s="32">
        <f t="shared" si="68"/>
        <v>0</v>
      </c>
      <c r="AG22" s="32">
        <f t="shared" si="68"/>
        <v>0</v>
      </c>
      <c r="AH22" s="32">
        <f t="shared" si="68"/>
        <v>0</v>
      </c>
      <c r="AI22" s="32">
        <f t="shared" si="68"/>
        <v>0</v>
      </c>
      <c r="AJ22" s="32">
        <f t="shared" si="68"/>
        <v>0</v>
      </c>
      <c r="AK22" s="32">
        <f t="shared" si="68"/>
        <v>0</v>
      </c>
      <c r="AL22" s="153">
        <f t="shared" si="68"/>
        <v>0</v>
      </c>
      <c r="AM22" s="125">
        <f>IF(OR(AL30="",AM17="",AM19=""),"",(AL30+AM17)*AM19)</f>
        <v>0</v>
      </c>
      <c r="AN22" s="126">
        <f>IF(OR(AM30="",AN17="",AN19=""),"",(AM30+AN17)*AN19)</f>
        <v>0</v>
      </c>
      <c r="AO22" s="128">
        <f t="shared" ref="AO22" si="69">IF(OR(AN30="",AO17="",AO19=""),"",(AN30+AO17)*AO19)</f>
        <v>0</v>
      </c>
      <c r="AP22" s="126">
        <f>IF(OR(AO30="",AP17="",AP19=""),"",(AO30+AP17)*AP19)</f>
        <v>0</v>
      </c>
      <c r="AQ22" s="126">
        <f t="shared" ref="AQ22:AY22" si="70">IF(OR(AP30="",AQ17="",AQ19=""),"",(AP30+AQ17)*AQ19)</f>
        <v>0</v>
      </c>
      <c r="AR22" s="126">
        <f t="shared" si="70"/>
        <v>0</v>
      </c>
      <c r="AS22" s="126">
        <f t="shared" si="70"/>
        <v>0</v>
      </c>
      <c r="AT22" s="126">
        <f t="shared" si="70"/>
        <v>0</v>
      </c>
      <c r="AU22" s="126">
        <f t="shared" si="70"/>
        <v>0</v>
      </c>
      <c r="AV22" s="126">
        <f t="shared" si="70"/>
        <v>0</v>
      </c>
      <c r="AW22" s="126">
        <f t="shared" si="70"/>
        <v>0</v>
      </c>
      <c r="AX22" s="153">
        <f t="shared" si="70"/>
        <v>0</v>
      </c>
      <c r="AY22" s="176">
        <f t="shared" si="70"/>
        <v>0</v>
      </c>
      <c r="AZ22" s="139"/>
    </row>
    <row r="23" spans="1:52" s="142" customFormat="1" x14ac:dyDescent="0.25">
      <c r="A23" s="193"/>
      <c r="B23" s="69" t="s">
        <v>30</v>
      </c>
      <c r="C23" s="75">
        <f>IF(OR(C20="",C17=""),"",C20*C17)</f>
        <v>-3189.3412500044997</v>
      </c>
      <c r="D23" s="76">
        <f>IF(OR(C30="",D17="",D20=""),"",(C30+D17)*D20)</f>
        <v>-6751.4788567235391</v>
      </c>
      <c r="E23" s="76">
        <f>IF(OR(D30="",E17="",E20=""),"",(D30+E17)*E20)</f>
        <v>-9989.5808824071282</v>
      </c>
      <c r="F23" s="76">
        <f t="shared" ref="F23:O23" si="71">IF(OR(E30="",F17="",F20=""),"",(E30+F17)*F20)</f>
        <v>-11909.883628905927</v>
      </c>
      <c r="G23" s="76">
        <f t="shared" si="71"/>
        <v>-8781.7769048302507</v>
      </c>
      <c r="H23" s="76">
        <f t="shared" si="71"/>
        <v>-8570.429312317945</v>
      </c>
      <c r="I23" s="76">
        <f t="shared" si="71"/>
        <v>-6391.9767229726658</v>
      </c>
      <c r="J23" s="76">
        <f>IF(OR(I30="",J17="",J20=""),"",(I30+J17)*J20)</f>
        <v>-6069.5337811134968</v>
      </c>
      <c r="K23" s="76">
        <f t="shared" si="71"/>
        <v>-2264.236655265227</v>
      </c>
      <c r="L23" s="76">
        <f t="shared" si="71"/>
        <v>8207.8596344267062</v>
      </c>
      <c r="M23" s="76">
        <f>IF(OR(L30="",M17="",M20=""),"",(L30+M17)*M20)</f>
        <v>14588.010565985009</v>
      </c>
      <c r="N23" s="77">
        <f t="shared" si="71"/>
        <v>19288.666336903381</v>
      </c>
      <c r="O23" s="116">
        <f t="shared" si="71"/>
        <v>15320.104317865291</v>
      </c>
      <c r="P23" s="76">
        <f>IF(OR(O30="",P17="",P20=""),"",(O30+P17)*P20/12)</f>
        <v>0</v>
      </c>
      <c r="Q23" s="76">
        <f t="shared" ref="Q23:X23" si="72">IF(OR(P30="",Q17="",Q20=""),"",(P30+Q17)*Q20/12)</f>
        <v>0</v>
      </c>
      <c r="R23" s="76">
        <f t="shared" si="72"/>
        <v>0</v>
      </c>
      <c r="S23" s="76">
        <f t="shared" si="72"/>
        <v>0</v>
      </c>
      <c r="T23" s="76">
        <f t="shared" si="72"/>
        <v>0</v>
      </c>
      <c r="U23" s="76">
        <f t="shared" si="72"/>
        <v>0</v>
      </c>
      <c r="V23" s="76">
        <f t="shared" si="72"/>
        <v>0</v>
      </c>
      <c r="W23" s="76">
        <f t="shared" si="72"/>
        <v>0</v>
      </c>
      <c r="X23" s="76">
        <f t="shared" si="72"/>
        <v>0</v>
      </c>
      <c r="Y23" s="32">
        <f t="shared" ref="Y23:AY23" si="73">IF(OR(X30="",Y17="",Y20=""),"",(X30+Y17)*Y20)</f>
        <v>0</v>
      </c>
      <c r="Z23" s="127">
        <f t="shared" si="73"/>
        <v>0</v>
      </c>
      <c r="AA23" s="31">
        <f t="shared" si="73"/>
        <v>0</v>
      </c>
      <c r="AB23" s="32">
        <f t="shared" si="73"/>
        <v>0</v>
      </c>
      <c r="AC23" s="32">
        <f t="shared" si="73"/>
        <v>0</v>
      </c>
      <c r="AD23" s="32">
        <f t="shared" si="73"/>
        <v>0</v>
      </c>
      <c r="AE23" s="32">
        <f t="shared" si="73"/>
        <v>0</v>
      </c>
      <c r="AF23" s="32">
        <f t="shared" si="73"/>
        <v>0</v>
      </c>
      <c r="AG23" s="32">
        <f t="shared" si="73"/>
        <v>0</v>
      </c>
      <c r="AH23" s="32">
        <f t="shared" si="73"/>
        <v>0</v>
      </c>
      <c r="AI23" s="32">
        <f t="shared" si="73"/>
        <v>0</v>
      </c>
      <c r="AJ23" s="32">
        <f t="shared" si="73"/>
        <v>0</v>
      </c>
      <c r="AK23" s="32">
        <f t="shared" si="73"/>
        <v>0</v>
      </c>
      <c r="AL23" s="153">
        <f t="shared" si="73"/>
        <v>0</v>
      </c>
      <c r="AM23" s="125">
        <f t="shared" si="73"/>
        <v>0</v>
      </c>
      <c r="AN23" s="126">
        <f t="shared" si="73"/>
        <v>0</v>
      </c>
      <c r="AO23" s="128">
        <f t="shared" si="73"/>
        <v>0</v>
      </c>
      <c r="AP23" s="126">
        <f t="shared" si="73"/>
        <v>0</v>
      </c>
      <c r="AQ23" s="126">
        <f t="shared" si="73"/>
        <v>0</v>
      </c>
      <c r="AR23" s="126">
        <f t="shared" si="73"/>
        <v>0</v>
      </c>
      <c r="AS23" s="126">
        <f t="shared" si="73"/>
        <v>0</v>
      </c>
      <c r="AT23" s="126">
        <f t="shared" si="73"/>
        <v>0</v>
      </c>
      <c r="AU23" s="126">
        <f t="shared" si="73"/>
        <v>0</v>
      </c>
      <c r="AV23" s="126">
        <f t="shared" si="73"/>
        <v>0</v>
      </c>
      <c r="AW23" s="126">
        <f t="shared" si="73"/>
        <v>0</v>
      </c>
      <c r="AX23" s="153">
        <f t="shared" si="73"/>
        <v>0</v>
      </c>
      <c r="AY23" s="176">
        <f t="shared" si="73"/>
        <v>0</v>
      </c>
      <c r="AZ23" s="139"/>
    </row>
    <row r="24" spans="1:52" s="142" customFormat="1" x14ac:dyDescent="0.25">
      <c r="A24" s="193"/>
      <c r="B24" s="120" t="s">
        <v>59</v>
      </c>
      <c r="C24" s="75"/>
      <c r="D24" s="76"/>
      <c r="E24" s="76"/>
      <c r="F24" s="76"/>
      <c r="G24" s="76"/>
      <c r="H24" s="76"/>
      <c r="I24" s="76"/>
      <c r="J24" s="76"/>
      <c r="K24" s="76"/>
      <c r="L24" s="76"/>
      <c r="M24" s="76"/>
      <c r="N24" s="77"/>
      <c r="O24" s="116"/>
      <c r="P24" s="76">
        <f>IF(OR(O30="",P17="",P21=""),"",(O30+P17)*P21/12)</f>
        <v>2739.9194373517098</v>
      </c>
      <c r="Q24" s="76">
        <f t="shared" ref="Q24:X24" si="74">IF(OR(P30="",Q17="",Q21=""),"",(P30+Q17)*Q21/12)</f>
        <v>1732.6052514695564</v>
      </c>
      <c r="R24" s="76">
        <f t="shared" si="74"/>
        <v>1715.0051229005974</v>
      </c>
      <c r="S24" s="76">
        <f t="shared" si="74"/>
        <v>1867.0030566561002</v>
      </c>
      <c r="T24" s="76">
        <f t="shared" si="74"/>
        <v>2110.9585631698324</v>
      </c>
      <c r="U24" s="76">
        <f t="shared" si="74"/>
        <v>2163.7766522918173</v>
      </c>
      <c r="V24" s="76">
        <f t="shared" si="74"/>
        <v>2723.067505386191</v>
      </c>
      <c r="W24" s="76">
        <f t="shared" si="74"/>
        <v>2343.8219005283031</v>
      </c>
      <c r="X24" s="76">
        <f t="shared" si="74"/>
        <v>2630.0195416049078</v>
      </c>
      <c r="Y24" s="76">
        <f t="shared" ref="Y24" si="75">IF(OR(X30="",Y17="",Y21=""),"",(X30+Y17)*Y21/12)</f>
        <v>3670.9428658940228</v>
      </c>
      <c r="Z24" s="127">
        <f t="shared" ref="Z24" si="76">IF(OR(Y30="",Z17="",Z21=""),"",(Y30+Z17)*Z21/12)</f>
        <v>5065.7736058771115</v>
      </c>
      <c r="AA24" s="75">
        <f t="shared" ref="AA24" si="77">IF(OR(Z30="",AA17="",AA21=""),"",(Z30+AA17)*AA21/12)</f>
        <v>5509.5342452971918</v>
      </c>
      <c r="AB24" s="76">
        <f t="shared" ref="AB24" si="78">IF(OR(AA30="",AB17="",AB21=""),"",(AA30+AB17)*AB21/12)</f>
        <v>3784.3970952402501</v>
      </c>
      <c r="AC24" s="76">
        <f t="shared" ref="AC24" si="79">IF(OR(AB30="",AC17="",AC21=""),"",(AB30+AC17)*AC21/12)</f>
        <v>2885.7952880679636</v>
      </c>
      <c r="AD24" s="76">
        <f t="shared" ref="AD24" si="80">IF(OR(AC30="",AD17="",AD21=""),"",(AC30+AD17)*AD21/12)</f>
        <v>2348.5394861203254</v>
      </c>
      <c r="AE24" s="76">
        <f t="shared" ref="AE24" si="81">IF(OR(AD30="",AE17="",AE21=""),"",(AD30+AE17)*AE21/12)</f>
        <v>732.38316075431987</v>
      </c>
      <c r="AF24" s="76">
        <f t="shared" ref="AF24" si="82">IF(OR(AE30="",AF17="",AF21=""),"",(AE30+AF17)*AF21/12)</f>
        <v>1553.1564527746987</v>
      </c>
      <c r="AG24" s="76">
        <f t="shared" ref="AG24" si="83">IF(OR(AF30="",AG17="",AG21=""),"",(AF30+AG17)*AG21/12)</f>
        <v>3813.9089294412238</v>
      </c>
      <c r="AH24" s="76">
        <f t="shared" ref="AH24" si="84">IF(OR(AG30="",AH17="",AH21=""),"",(AG30+AH17)*AH21/12)</f>
        <v>3912.9899696142456</v>
      </c>
      <c r="AI24" s="76">
        <f t="shared" ref="AI24" si="85">IF(OR(AH30="",AI17="",AI21=""),"",(AH30+AI17)*AI21/12)</f>
        <v>4492.0926339257321</v>
      </c>
      <c r="AJ24" s="76">
        <f t="shared" ref="AJ24" si="86">IF(OR(AI30="",AJ17="",AJ21=""),"",(AI30+AJ17)*AJ21/12)</f>
        <v>5791.4067096265571</v>
      </c>
      <c r="AK24" s="76">
        <f t="shared" ref="AK24" si="87">IF(OR(AJ30="",AK17="",AK21=""),"",(AJ30+AK17)*AK21/12)</f>
        <v>7854.727548877313</v>
      </c>
      <c r="AL24" s="153">
        <f t="shared" ref="AL24:AV24" si="88">IF(OR(AK30="",AL17="",AL21=""),"",(AK30+AL17)*AL21/12)</f>
        <v>19889.18699306167</v>
      </c>
      <c r="AM24" s="125">
        <f>IF(OR(AL30="",AM17="",AM21=""),"",(AL30+AM17)*AM21/12)</f>
        <v>19407.315978632305</v>
      </c>
      <c r="AN24" s="126">
        <f t="shared" si="88"/>
        <v>19083.984915230027</v>
      </c>
      <c r="AO24" s="128">
        <f t="shared" si="88"/>
        <v>16541.593878440526</v>
      </c>
      <c r="AP24" s="126">
        <f t="shared" si="88"/>
        <v>16084.528575483286</v>
      </c>
      <c r="AQ24" s="126">
        <f t="shared" si="88"/>
        <v>15494.562286501163</v>
      </c>
      <c r="AR24" s="126">
        <f t="shared" si="88"/>
        <v>12112.211703467596</v>
      </c>
      <c r="AS24" s="126">
        <f t="shared" si="88"/>
        <v>11396.094003896933</v>
      </c>
      <c r="AT24" s="126">
        <f t="shared" si="88"/>
        <v>12920.881745055316</v>
      </c>
      <c r="AU24" s="126">
        <f t="shared" si="88"/>
        <v>11791.811827326726</v>
      </c>
      <c r="AV24" s="126">
        <f t="shared" si="88"/>
        <v>10983.75617193534</v>
      </c>
      <c r="AW24" s="126">
        <f>IF(OR(AV30="",AW17="",AW21=""),"",(AV30+AW17)*AW21/12)</f>
        <v>10211.951667721376</v>
      </c>
      <c r="AX24" s="153">
        <f t="shared" ref="AX24:AY24" si="89">IF(OR(AW30="",AX17="",AX21=""),"",(AW30+AX17)*AX21/12)</f>
        <v>11854.521011381554</v>
      </c>
      <c r="AY24" s="176">
        <f t="shared" si="89"/>
        <v>10148.829693740086</v>
      </c>
      <c r="AZ24" s="139"/>
    </row>
    <row r="25" spans="1:52" s="142" customFormat="1" x14ac:dyDescent="0.25">
      <c r="A25" s="193"/>
      <c r="B25" s="122" t="s">
        <v>60</v>
      </c>
      <c r="C25" s="125">
        <f>SUM(C22:C24)</f>
        <v>-9249.08962501305</v>
      </c>
      <c r="D25" s="76">
        <f>C25+SUM(D22:D24)</f>
        <v>-28901.134546933357</v>
      </c>
      <c r="E25" s="126">
        <f t="shared" ref="E25:AA25" si="90">D25+SUM(E22:E24)</f>
        <v>-57579.737506791571</v>
      </c>
      <c r="F25" s="126">
        <f t="shared" si="90"/>
        <v>-91903.088353885367</v>
      </c>
      <c r="G25" s="126">
        <f t="shared" si="90"/>
        <v>-116779.44388490834</v>
      </c>
      <c r="H25" s="126">
        <f t="shared" si="90"/>
        <v>-141088.26257611022</v>
      </c>
      <c r="I25" s="126">
        <f t="shared" si="90"/>
        <v>-159509.43834113335</v>
      </c>
      <c r="J25" s="126">
        <f t="shared" si="90"/>
        <v>-177242.46835540154</v>
      </c>
      <c r="K25" s="126">
        <f t="shared" si="90"/>
        <v>-183949.73871729596</v>
      </c>
      <c r="L25" s="126">
        <f t="shared" si="90"/>
        <v>-159131.46777798841</v>
      </c>
      <c r="M25" s="126">
        <f t="shared" si="90"/>
        <v>-115766.30482341294</v>
      </c>
      <c r="N25" s="127">
        <f t="shared" si="90"/>
        <v>-58674.920061307217</v>
      </c>
      <c r="O25" s="128">
        <f t="shared" si="90"/>
        <v>-14525.112473089481</v>
      </c>
      <c r="P25" s="126">
        <f t="shared" si="90"/>
        <v>-11785.193035737771</v>
      </c>
      <c r="Q25" s="126">
        <f t="shared" si="90"/>
        <v>-10052.587784268215</v>
      </c>
      <c r="R25" s="126">
        <f t="shared" si="90"/>
        <v>-8337.5826613676181</v>
      </c>
      <c r="S25" s="126">
        <f t="shared" si="90"/>
        <v>-6470.5796047115182</v>
      </c>
      <c r="T25" s="126">
        <f t="shared" si="90"/>
        <v>-4359.6210415416863</v>
      </c>
      <c r="U25" s="126">
        <f t="shared" si="90"/>
        <v>-2195.844389249869</v>
      </c>
      <c r="V25" s="126">
        <f t="shared" si="90"/>
        <v>527.22311613632201</v>
      </c>
      <c r="W25" s="126">
        <f t="shared" si="90"/>
        <v>2871.0450166646251</v>
      </c>
      <c r="X25" s="126">
        <f t="shared" si="90"/>
        <v>5501.0645582695324</v>
      </c>
      <c r="Y25" s="126">
        <f t="shared" si="90"/>
        <v>9172.0074241635557</v>
      </c>
      <c r="Z25" s="127">
        <f t="shared" si="90"/>
        <v>14237.781030040667</v>
      </c>
      <c r="AA25" s="128">
        <f t="shared" si="90"/>
        <v>19747.31527533786</v>
      </c>
      <c r="AB25" s="128">
        <f t="shared" ref="AB25:AL25" si="91">AA25+SUM(AB22:AB24)</f>
        <v>23531.712370578109</v>
      </c>
      <c r="AC25" s="128">
        <f t="shared" si="91"/>
        <v>26417.507658646071</v>
      </c>
      <c r="AD25" s="128">
        <f t="shared" si="91"/>
        <v>28766.047144766395</v>
      </c>
      <c r="AE25" s="128">
        <f t="shared" si="91"/>
        <v>29498.430305520717</v>
      </c>
      <c r="AF25" s="128">
        <f t="shared" si="91"/>
        <v>31051.586758295416</v>
      </c>
      <c r="AG25" s="128">
        <f t="shared" si="91"/>
        <v>34865.495687736642</v>
      </c>
      <c r="AH25" s="128">
        <f t="shared" si="91"/>
        <v>38778.485657350888</v>
      </c>
      <c r="AI25" s="128">
        <f t="shared" si="91"/>
        <v>43270.578291276623</v>
      </c>
      <c r="AJ25" s="128">
        <f t="shared" si="91"/>
        <v>49061.98500090318</v>
      </c>
      <c r="AK25" s="128">
        <f t="shared" si="91"/>
        <v>56916.712549780495</v>
      </c>
      <c r="AL25" s="154">
        <f t="shared" si="91"/>
        <v>76805.899542842162</v>
      </c>
      <c r="AM25" s="125">
        <f t="shared" ref="AM25:AY25" si="92">AL25+SUM(AM22:AM24)</f>
        <v>96213.215521474471</v>
      </c>
      <c r="AN25" s="126">
        <f t="shared" si="92"/>
        <v>115297.2004367045</v>
      </c>
      <c r="AO25" s="126">
        <f t="shared" si="92"/>
        <v>131838.79431514503</v>
      </c>
      <c r="AP25" s="126">
        <f t="shared" si="92"/>
        <v>147923.3228906283</v>
      </c>
      <c r="AQ25" s="126">
        <f t="shared" si="92"/>
        <v>163417.88517712947</v>
      </c>
      <c r="AR25" s="126">
        <f t="shared" si="92"/>
        <v>175530.09688059706</v>
      </c>
      <c r="AS25" s="126">
        <f t="shared" si="92"/>
        <v>186926.19088449399</v>
      </c>
      <c r="AT25" s="126">
        <f t="shared" si="92"/>
        <v>199847.07262954931</v>
      </c>
      <c r="AU25" s="126">
        <f t="shared" si="92"/>
        <v>211638.88445687603</v>
      </c>
      <c r="AV25" s="126">
        <f t="shared" si="92"/>
        <v>222622.64062881138</v>
      </c>
      <c r="AW25" s="126">
        <f t="shared" si="92"/>
        <v>232834.59229653276</v>
      </c>
      <c r="AX25" s="153">
        <f t="shared" si="92"/>
        <v>244689.11330791432</v>
      </c>
      <c r="AY25" s="176">
        <f t="shared" si="92"/>
        <v>254837.94300165441</v>
      </c>
      <c r="AZ25" s="139"/>
    </row>
    <row r="26" spans="1:52" s="142" customFormat="1" x14ac:dyDescent="0.25">
      <c r="A26" s="193"/>
      <c r="B26" s="97" t="s">
        <v>41</v>
      </c>
      <c r="C26" s="98"/>
      <c r="D26" s="99"/>
      <c r="E26" s="99"/>
      <c r="F26" s="99"/>
      <c r="G26" s="99"/>
      <c r="H26" s="99"/>
      <c r="I26" s="99"/>
      <c r="J26" s="99"/>
      <c r="K26" s="99"/>
      <c r="L26" s="99">
        <f>IF(OR(K30="",L18="",L19=""),"",(K30+L18)*L19)</f>
        <v>13588.591131625304</v>
      </c>
      <c r="M26" s="99">
        <f>IF(OR(L30="",M18="",M19=""),"",(L30+M18)*M19)</f>
        <v>26698.866316834956</v>
      </c>
      <c r="N26" s="100" t="str">
        <f>IF(OR(M30="",N18="",N19=""),"",(M30+N18)*N19)</f>
        <v/>
      </c>
      <c r="O26" s="115"/>
      <c r="P26" s="99"/>
      <c r="Q26" s="99"/>
      <c r="R26" s="99"/>
      <c r="S26" s="99"/>
      <c r="T26" s="99"/>
      <c r="U26" s="99"/>
      <c r="V26" s="99"/>
      <c r="W26" s="99"/>
      <c r="X26" s="99"/>
      <c r="Y26" s="44"/>
      <c r="Z26" s="45"/>
      <c r="AA26" s="43"/>
      <c r="AB26" s="44"/>
      <c r="AC26" s="44"/>
      <c r="AD26" s="44"/>
      <c r="AE26" s="44"/>
      <c r="AF26" s="44"/>
      <c r="AG26" s="44"/>
      <c r="AH26" s="44"/>
      <c r="AI26" s="44"/>
      <c r="AJ26" s="44"/>
      <c r="AK26" s="44"/>
      <c r="AL26" s="150"/>
      <c r="AM26" s="98"/>
      <c r="AN26" s="99"/>
      <c r="AO26" s="115"/>
      <c r="AP26" s="99"/>
      <c r="AQ26" s="99"/>
      <c r="AR26" s="99"/>
      <c r="AS26" s="99"/>
      <c r="AT26" s="99"/>
      <c r="AU26" s="99"/>
      <c r="AV26" s="99"/>
      <c r="AW26" s="99"/>
      <c r="AX26" s="150"/>
      <c r="AY26" s="174"/>
      <c r="AZ26" s="139"/>
    </row>
    <row r="27" spans="1:52" s="142" customFormat="1" x14ac:dyDescent="0.25">
      <c r="A27" s="193"/>
      <c r="B27" s="97" t="s">
        <v>42</v>
      </c>
      <c r="C27" s="98"/>
      <c r="D27" s="99"/>
      <c r="E27" s="99"/>
      <c r="F27" s="99"/>
      <c r="G27" s="99"/>
      <c r="H27" s="99"/>
      <c r="I27" s="99"/>
      <c r="J27" s="99"/>
      <c r="K27" s="99"/>
      <c r="L27" s="99">
        <f>IF(OR(K30="",L18="",L20=""),"",(K30+L18)*L20)</f>
        <v>6714.659052736577</v>
      </c>
      <c r="M27" s="99">
        <f>IF(OR(L30="",M18="",M20=""),"",(L30+M18)*M20)</f>
        <v>13534.46437890886</v>
      </c>
      <c r="N27" s="100" t="str">
        <f>IF(OR(M30="",N18="",N20=""),"",(M30+N18)*N20)</f>
        <v/>
      </c>
      <c r="O27" s="115"/>
      <c r="P27" s="99"/>
      <c r="Q27" s="99"/>
      <c r="R27" s="99"/>
      <c r="S27" s="99"/>
      <c r="T27" s="99"/>
      <c r="U27" s="99"/>
      <c r="V27" s="99"/>
      <c r="W27" s="99"/>
      <c r="X27" s="99"/>
      <c r="Y27" s="44"/>
      <c r="Z27" s="45"/>
      <c r="AA27" s="43"/>
      <c r="AB27" s="44"/>
      <c r="AC27" s="44"/>
      <c r="AD27" s="44"/>
      <c r="AE27" s="44"/>
      <c r="AF27" s="44"/>
      <c r="AG27" s="44"/>
      <c r="AH27" s="44"/>
      <c r="AI27" s="44"/>
      <c r="AJ27" s="44"/>
      <c r="AK27" s="44"/>
      <c r="AL27" s="150"/>
      <c r="AM27" s="98"/>
      <c r="AN27" s="99"/>
      <c r="AO27" s="115"/>
      <c r="AP27" s="99"/>
      <c r="AQ27" s="99"/>
      <c r="AR27" s="99"/>
      <c r="AS27" s="99"/>
      <c r="AT27" s="99"/>
      <c r="AU27" s="99"/>
      <c r="AV27" s="99"/>
      <c r="AW27" s="99"/>
      <c r="AX27" s="150"/>
      <c r="AY27" s="174"/>
      <c r="AZ27" s="139"/>
    </row>
    <row r="28" spans="1:52" s="142" customFormat="1" x14ac:dyDescent="0.25">
      <c r="A28" s="193"/>
      <c r="B28" s="69" t="s">
        <v>36</v>
      </c>
      <c r="C28" s="72">
        <f>IF(OR(C23="",C17="",C22=""),"",C17+C22+C23)</f>
        <v>-1426734.0896270131</v>
      </c>
      <c r="D28" s="73">
        <f>IF(OR(D23="",D17="",D22=""),"",D17+D22+D23)</f>
        <v>-1604725.6061639204</v>
      </c>
      <c r="E28" s="73">
        <f>IF(OR(E23="",E17="",E22=""),"",E17+E22+E23)</f>
        <v>-1420656.0852638574</v>
      </c>
      <c r="F28" s="73">
        <f>IF(OR(F23="",F17="",F22=""),"",F17+F22+F23)-0.01</f>
        <v>-855964.572307094</v>
      </c>
      <c r="G28" s="73">
        <f>IF(OR(G23="",G17="",G22=""),"",G17+G22+G23)</f>
        <v>1451161.4677849784</v>
      </c>
      <c r="H28" s="73">
        <f>IF(OR(H23="",H17="",H22=""),"",H17+H22+H23)</f>
        <v>92791.806700797839</v>
      </c>
      <c r="I28" s="73">
        <f>IF(OR(I23="",I17="",I22=""),"",I17+I22+I23)</f>
        <v>915306.12851097563</v>
      </c>
      <c r="J28" s="73">
        <f>IF(OR(J23="",J17="",J22=""),"",J17+J22+J23)</f>
        <v>113382.17103773303</v>
      </c>
      <c r="K28" s="73">
        <f>IF(OR(K23="",K17="",K22=""),"",K17+K22+K23)</f>
        <v>1703415.2495001054</v>
      </c>
      <c r="L28" s="73">
        <f t="shared" ref="L28" si="93">IF(OR(L23="",L17="",L22=""),"",L17+L22+L23)</f>
        <v>4949903.9088932741</v>
      </c>
      <c r="M28" s="73">
        <f>IF(OR(M23="",M17="",M22=""),"",M17+M22+M23)</f>
        <v>2963625.4212888144</v>
      </c>
      <c r="N28" s="74">
        <f>IF(OR(N23="",N17="",N22=""),"",N17+N22+N23)</f>
        <v>2471328.3973727957</v>
      </c>
      <c r="O28" s="114">
        <f>IF(OR(O23="",O17="",O22=""),"",O17+O22+O23)</f>
        <v>-952248.65960243018</v>
      </c>
      <c r="P28" s="73">
        <f>IF(OR(P23="",P17="",P22=""),"",P17+P22+P23+P24)</f>
        <v>-1280817.4445101917</v>
      </c>
      <c r="Q28" s="73">
        <f t="shared" ref="Q28:W28" si="94">IF(OR(Q23="",Q17="",Q22=""),"",Q17+Q22+Q23+Q24)</f>
        <v>-1064296.7477690279</v>
      </c>
      <c r="R28" s="73">
        <f t="shared" si="94"/>
        <v>317286.60480971134</v>
      </c>
      <c r="S28" s="73">
        <f t="shared" si="94"/>
        <v>1122975.1169480933</v>
      </c>
      <c r="T28" s="73">
        <f t="shared" si="94"/>
        <v>759455.99831735564</v>
      </c>
      <c r="U28" s="73">
        <f t="shared" si="94"/>
        <v>445953.16791753791</v>
      </c>
      <c r="V28" s="73">
        <f t="shared" si="94"/>
        <v>1776898.3022375018</v>
      </c>
      <c r="W28" s="73">
        <f t="shared" si="94"/>
        <v>158502.88366155644</v>
      </c>
      <c r="X28" s="73">
        <f>IF(OR(X23="",X17="",X22=""),"",X17+X22+X23+X24)</f>
        <v>957394.83569001174</v>
      </c>
      <c r="Y28" s="73">
        <f t="shared" ref="Y28:AL28" si="95">IF(OR(Y23="",Y17="",Y22=""),"",Y17+Y22+Y23+Y24)</f>
        <v>2139769.9929803</v>
      </c>
      <c r="Z28" s="73">
        <f>IF(OR(Z23="",Z17="",Z22=""),"",Z17+Z22+Z23+Z24)</f>
        <v>1274648.2850770666</v>
      </c>
      <c r="AA28" s="75">
        <f>IF(OR(AA23="",AA17="",AA22=""),"",AA17+AA22+AA23+AA24)</f>
        <v>-1556923.8371131618</v>
      </c>
      <c r="AB28" s="73">
        <f t="shared" si="95"/>
        <v>-3011650.7483159816</v>
      </c>
      <c r="AC28" s="73">
        <f t="shared" si="95"/>
        <v>-2007216.9967654867</v>
      </c>
      <c r="AD28" s="73">
        <f t="shared" si="95"/>
        <v>916243.43260434631</v>
      </c>
      <c r="AE28" s="73">
        <f>IF(OR(AE23="",AE17="",AE22=""),"",AE17+AE22+AE23+AE24)</f>
        <v>944468.53602972324</v>
      </c>
      <c r="AF28" s="73">
        <f t="shared" si="95"/>
        <v>-493041.56645774032</v>
      </c>
      <c r="AG28" s="73">
        <f t="shared" si="95"/>
        <v>398401.97803061095</v>
      </c>
      <c r="AH28" s="73">
        <f t="shared" si="95"/>
        <v>-1503987.0751727286</v>
      </c>
      <c r="AI28" s="73">
        <f t="shared" si="95"/>
        <v>1223972.5666684252</v>
      </c>
      <c r="AJ28" s="73">
        <f t="shared" si="95"/>
        <v>3133766.8384949486</v>
      </c>
      <c r="AK28" s="73">
        <f t="shared" si="95"/>
        <v>5625450.9405813124</v>
      </c>
      <c r="AL28" s="149">
        <f t="shared" si="95"/>
        <v>17136285.386757609</v>
      </c>
      <c r="AM28" s="125">
        <f>IF(OR(AM23="",AM17="",AM22=""),"",AM17+AM22+AM23+AM24)</f>
        <v>-6796547.5904105362</v>
      </c>
      <c r="AN28" s="73">
        <f t="shared" ref="AN28:AP28" si="96">IF(OR(AN23="",AN17="",AN22=""),"",AN17+AN22+AN23+AN24)</f>
        <v>-726308.11198671558</v>
      </c>
      <c r="AO28" s="114">
        <f t="shared" si="96"/>
        <v>-1156324.3627017043</v>
      </c>
      <c r="AP28" s="73">
        <f t="shared" si="96"/>
        <v>-1230668.2291545344</v>
      </c>
      <c r="AQ28" s="73">
        <f>IF(OR(AQ23="",AQ17="",AQ22=""),"",AQ17+AQ22+AQ23+AQ24)</f>
        <v>-1287536.3060335093</v>
      </c>
      <c r="AR28" s="73">
        <f t="shared" ref="AR28:AW28" si="97">IF(OR(AR23="",AR17="",AR22=""),"",AR17+AR22+AR23+AR24)</f>
        <v>-1398268.7996485189</v>
      </c>
      <c r="AS28" s="73">
        <f t="shared" si="97"/>
        <v>-1467206.875996103</v>
      </c>
      <c r="AT28" s="73">
        <f t="shared" si="97"/>
        <v>-1458790.0326549422</v>
      </c>
      <c r="AU28" s="73">
        <f t="shared" si="97"/>
        <v>-1550143.2801726819</v>
      </c>
      <c r="AV28" s="73">
        <f t="shared" si="97"/>
        <v>-1392454.1777600194</v>
      </c>
      <c r="AW28" s="73">
        <f t="shared" si="97"/>
        <v>-1302995.2183322785</v>
      </c>
      <c r="AX28" s="149">
        <f>IF(OR(AX23="",AX17="",AX22=""),"",AX17+AX22+AX23+AX24)</f>
        <v>-1250819.2989886184</v>
      </c>
      <c r="AY28" s="173">
        <f>IF(OR(AY23="",AY17="",AY22=""),"",AY17+AY22+AY23+AY24)</f>
        <v>-1254141.95030626</v>
      </c>
      <c r="AZ28" s="139"/>
    </row>
    <row r="29" spans="1:52" s="142" customFormat="1" x14ac:dyDescent="0.25">
      <c r="A29" s="193"/>
      <c r="B29" s="97" t="s">
        <v>43</v>
      </c>
      <c r="C29" s="98"/>
      <c r="D29" s="99"/>
      <c r="E29" s="99"/>
      <c r="F29" s="99"/>
      <c r="G29" s="99"/>
      <c r="H29" s="99"/>
      <c r="I29" s="99"/>
      <c r="J29" s="99"/>
      <c r="K29" s="99"/>
      <c r="L29" s="99">
        <f>+L18+L26+L27</f>
        <v>4237150.3383429321</v>
      </c>
      <c r="M29" s="99">
        <f>+M18+M26+M27</f>
        <v>2466643.0421965588</v>
      </c>
      <c r="N29" s="100"/>
      <c r="O29" s="115"/>
      <c r="P29" s="99"/>
      <c r="Q29" s="99"/>
      <c r="R29" s="99"/>
      <c r="S29" s="99"/>
      <c r="T29" s="99"/>
      <c r="U29" s="99"/>
      <c r="V29" s="99"/>
      <c r="W29" s="99"/>
      <c r="X29" s="99"/>
      <c r="Y29" s="44"/>
      <c r="Z29" s="45"/>
      <c r="AA29" s="43"/>
      <c r="AB29" s="44"/>
      <c r="AC29" s="44"/>
      <c r="AD29" s="44"/>
      <c r="AE29" s="44"/>
      <c r="AF29" s="44"/>
      <c r="AG29" s="44"/>
      <c r="AH29" s="44"/>
      <c r="AI29" s="44"/>
      <c r="AJ29" s="44"/>
      <c r="AK29" s="44"/>
      <c r="AL29" s="150"/>
      <c r="AM29" s="98"/>
      <c r="AN29" s="99"/>
      <c r="AO29" s="115"/>
      <c r="AP29" s="99"/>
      <c r="AQ29" s="99"/>
      <c r="AR29" s="99"/>
      <c r="AS29" s="99"/>
      <c r="AT29" s="99"/>
      <c r="AU29" s="99"/>
      <c r="AV29" s="99"/>
      <c r="AW29" s="99"/>
      <c r="AX29" s="150"/>
      <c r="AY29" s="174"/>
      <c r="AZ29" s="139"/>
    </row>
    <row r="30" spans="1:52" s="142" customFormat="1" x14ac:dyDescent="0.25">
      <c r="A30" s="193"/>
      <c r="B30" s="69" t="s">
        <v>37</v>
      </c>
      <c r="C30" s="72">
        <f>C28</f>
        <v>-1426734.0896270131</v>
      </c>
      <c r="D30" s="73">
        <f>IF(OR(D28="",C30=""),"",D28+C30)</f>
        <v>-3031459.6957909334</v>
      </c>
      <c r="E30" s="73">
        <f>IF(OR(E28="",D30=""),"",E28+D30)</f>
        <v>-4452115.7810547911</v>
      </c>
      <c r="F30" s="73">
        <f>IF(OR(F28="",E30=""),"",F28+E30)</f>
        <v>-5308080.3533618851</v>
      </c>
      <c r="G30" s="73">
        <f>IF(OR(G28="",F30=""),"",G28+F30)</f>
        <v>-3856918.8855769066</v>
      </c>
      <c r="H30" s="73">
        <f>IF(OR(H28="",G30=""),"",H28+G30)</f>
        <v>-3764127.0788761089</v>
      </c>
      <c r="I30" s="73">
        <f t="shared" ref="I30:K30" si="98">IF(OR(I28="",H30=""),"",I28+H30)</f>
        <v>-2848820.9503651331</v>
      </c>
      <c r="J30" s="73">
        <f>IF(OR(J28="",I30=""),"",J28+I30)</f>
        <v>-2735438.7793274</v>
      </c>
      <c r="K30" s="73">
        <f t="shared" si="98"/>
        <v>-1032023.5298272946</v>
      </c>
      <c r="L30" s="73">
        <f>IF(OR(L28="",K30=""),"",L28+K30)</f>
        <v>3917880.3790659793</v>
      </c>
      <c r="M30" s="73">
        <f>IF(OR(M28="",L30=""),"",M28+L30)</f>
        <v>6881505.8003547937</v>
      </c>
      <c r="N30" s="74">
        <f>IF(OR(N28="",M30=""),"",N28+M30)</f>
        <v>9352834.1977275889</v>
      </c>
      <c r="O30" s="114">
        <f t="shared" ref="O30:X30" si="99">IF(OR(O28="",N30=""),"",O28+N30)</f>
        <v>8400585.5381251592</v>
      </c>
      <c r="P30" s="73">
        <f t="shared" si="99"/>
        <v>7119768.0936149675</v>
      </c>
      <c r="Q30" s="73">
        <f t="shared" si="99"/>
        <v>6055471.3458459396</v>
      </c>
      <c r="R30" s="73">
        <f t="shared" si="99"/>
        <v>6372757.9506556513</v>
      </c>
      <c r="S30" s="73">
        <f t="shared" si="99"/>
        <v>7495733.0676037446</v>
      </c>
      <c r="T30" s="73">
        <f t="shared" si="99"/>
        <v>8255189.0659210999</v>
      </c>
      <c r="U30" s="73">
        <f t="shared" si="99"/>
        <v>8701142.2338386383</v>
      </c>
      <c r="V30" s="73">
        <f t="shared" si="99"/>
        <v>10478040.53607614</v>
      </c>
      <c r="W30" s="73">
        <f t="shared" si="99"/>
        <v>10636543.419737697</v>
      </c>
      <c r="X30" s="73">
        <f t="shared" si="99"/>
        <v>11593938.255427709</v>
      </c>
      <c r="Y30" s="29">
        <f t="shared" ref="Y30:AW30" si="100">IF(OR(Y28="",X30=""),"",Y28+X30)</f>
        <v>13733708.248408008</v>
      </c>
      <c r="Z30" s="30">
        <f t="shared" si="100"/>
        <v>15008356.533485075</v>
      </c>
      <c r="AA30" s="75">
        <f t="shared" si="100"/>
        <v>13451432.696371913</v>
      </c>
      <c r="AB30" s="29">
        <f t="shared" si="100"/>
        <v>10439781.94805593</v>
      </c>
      <c r="AC30" s="29">
        <f t="shared" si="100"/>
        <v>8432564.9512904435</v>
      </c>
      <c r="AD30" s="29">
        <f t="shared" si="100"/>
        <v>9348808.38389479</v>
      </c>
      <c r="AE30" s="29">
        <f t="shared" si="100"/>
        <v>10293276.919924513</v>
      </c>
      <c r="AF30" s="29">
        <f t="shared" si="100"/>
        <v>9800235.3534667715</v>
      </c>
      <c r="AG30" s="29">
        <f t="shared" si="100"/>
        <v>10198637.331497382</v>
      </c>
      <c r="AH30" s="29">
        <f t="shared" si="100"/>
        <v>8694650.2563246544</v>
      </c>
      <c r="AI30" s="29">
        <f t="shared" si="100"/>
        <v>9918622.8229930792</v>
      </c>
      <c r="AJ30" s="29">
        <f t="shared" si="100"/>
        <v>13052389.661488028</v>
      </c>
      <c r="AK30" s="29">
        <f t="shared" si="100"/>
        <v>18677840.602069341</v>
      </c>
      <c r="AL30" s="149">
        <f t="shared" si="100"/>
        <v>35814125.988826945</v>
      </c>
      <c r="AM30" s="125">
        <f t="shared" si="100"/>
        <v>29017578.398416407</v>
      </c>
      <c r="AN30" s="73">
        <f t="shared" si="100"/>
        <v>28291270.286429692</v>
      </c>
      <c r="AO30" s="114">
        <f t="shared" si="100"/>
        <v>27134945.923727989</v>
      </c>
      <c r="AP30" s="73">
        <f t="shared" si="100"/>
        <v>25904277.694573455</v>
      </c>
      <c r="AQ30" s="73">
        <f t="shared" si="100"/>
        <v>24616741.388539944</v>
      </c>
      <c r="AR30" s="73">
        <f t="shared" si="100"/>
        <v>23218472.588891424</v>
      </c>
      <c r="AS30" s="73">
        <f t="shared" si="100"/>
        <v>21751265.712895323</v>
      </c>
      <c r="AT30" s="73">
        <f t="shared" si="100"/>
        <v>20292475.680240382</v>
      </c>
      <c r="AU30" s="73">
        <f t="shared" si="100"/>
        <v>18742332.400067698</v>
      </c>
      <c r="AV30" s="73">
        <f t="shared" si="100"/>
        <v>17349878.222307678</v>
      </c>
      <c r="AW30" s="73">
        <f t="shared" si="100"/>
        <v>16046883.003975399</v>
      </c>
      <c r="AX30" s="149">
        <f>IF(OR(AX28="",AW30=""),"",AX28+AW30)</f>
        <v>14796063.704986781</v>
      </c>
      <c r="AY30" s="173">
        <f>IF(OR(AY28="",AX30=""),"",AY28+AX30)</f>
        <v>13541921.754680522</v>
      </c>
      <c r="AZ30" s="139"/>
    </row>
    <row r="31" spans="1:52" s="142" customFormat="1" x14ac:dyDescent="0.25">
      <c r="A31" s="193"/>
      <c r="B31" s="97" t="s">
        <v>44</v>
      </c>
      <c r="C31" s="98"/>
      <c r="D31" s="99"/>
      <c r="E31" s="99"/>
      <c r="F31" s="99"/>
      <c r="G31" s="99"/>
      <c r="H31" s="99"/>
      <c r="I31" s="99"/>
      <c r="J31" s="99"/>
      <c r="K31" s="99"/>
      <c r="L31" s="99">
        <f>K30+L29</f>
        <v>3205126.8085156372</v>
      </c>
      <c r="M31" s="99">
        <f>L31+M29</f>
        <v>5671769.850712196</v>
      </c>
      <c r="N31" s="100"/>
      <c r="O31" s="115"/>
      <c r="P31" s="99"/>
      <c r="Q31" s="99"/>
      <c r="R31" s="99"/>
      <c r="S31" s="99"/>
      <c r="T31" s="99"/>
      <c r="U31" s="99"/>
      <c r="V31" s="99"/>
      <c r="W31" s="99"/>
      <c r="X31" s="99"/>
      <c r="Y31" s="44"/>
      <c r="Z31" s="45"/>
      <c r="AA31" s="43"/>
      <c r="AB31" s="44"/>
      <c r="AC31" s="44"/>
      <c r="AD31" s="44"/>
      <c r="AE31" s="44"/>
      <c r="AF31" s="44"/>
      <c r="AG31" s="44"/>
      <c r="AH31" s="44"/>
      <c r="AI31" s="44"/>
      <c r="AJ31" s="44"/>
      <c r="AK31" s="44"/>
      <c r="AL31" s="150"/>
      <c r="AM31" s="162"/>
      <c r="AN31" s="99"/>
      <c r="AO31" s="115"/>
      <c r="AP31" s="99"/>
      <c r="AQ31" s="99"/>
      <c r="AR31" s="99"/>
      <c r="AS31" s="99"/>
      <c r="AT31" s="99"/>
      <c r="AU31" s="99"/>
      <c r="AV31" s="99"/>
      <c r="AW31" s="99"/>
      <c r="AX31" s="150"/>
      <c r="AY31" s="174"/>
      <c r="AZ31" s="139"/>
    </row>
    <row r="32" spans="1:52" s="136" customFormat="1" x14ac:dyDescent="0.25">
      <c r="A32" s="188" t="s">
        <v>33</v>
      </c>
      <c r="B32" s="60" t="s">
        <v>24</v>
      </c>
      <c r="C32" s="83">
        <v>1785114.49</v>
      </c>
      <c r="D32" s="61">
        <v>4324147.8499999996</v>
      </c>
      <c r="E32" s="61">
        <v>4264002.05</v>
      </c>
      <c r="F32" s="61">
        <v>3859331.62</v>
      </c>
      <c r="G32" s="61">
        <v>3378495.95</v>
      </c>
      <c r="H32" s="61">
        <v>3824206.53</v>
      </c>
      <c r="I32" s="61">
        <v>4621322.93</v>
      </c>
      <c r="J32" s="61">
        <v>4401496.92</v>
      </c>
      <c r="K32" s="61">
        <v>4645193.95</v>
      </c>
      <c r="L32" s="61">
        <v>3726839.08</v>
      </c>
      <c r="M32" s="61">
        <v>3470055.65</v>
      </c>
      <c r="N32" s="62">
        <v>4458071.32</v>
      </c>
      <c r="O32" s="121">
        <v>5175440.9800000004</v>
      </c>
      <c r="P32" s="61">
        <v>3618059.2</v>
      </c>
      <c r="Q32" s="61">
        <v>3110977.09</v>
      </c>
      <c r="R32" s="61">
        <v>2497915.75</v>
      </c>
      <c r="S32" s="61">
        <v>2299873.19</v>
      </c>
      <c r="T32" s="61">
        <v>2780404.4</v>
      </c>
      <c r="U32" s="61">
        <v>3189844.04</v>
      </c>
      <c r="V32" s="61">
        <v>3010211.02</v>
      </c>
      <c r="W32" s="61">
        <v>3188699.34</v>
      </c>
      <c r="X32" s="61">
        <v>2357159.1</v>
      </c>
      <c r="Y32" s="18">
        <v>2405013.0499999998</v>
      </c>
      <c r="Z32" s="19">
        <v>3112295.03</v>
      </c>
      <c r="AA32" s="17">
        <v>3703676.41</v>
      </c>
      <c r="AB32" s="18">
        <v>5327277.6399999997</v>
      </c>
      <c r="AC32" s="18">
        <v>5390029.6100000003</v>
      </c>
      <c r="AD32" s="61">
        <v>4197399.05</v>
      </c>
      <c r="AE32" s="18">
        <v>3898695.2</v>
      </c>
      <c r="AF32" s="61">
        <v>4677432.33</v>
      </c>
      <c r="AG32" s="61">
        <v>5602065.5599999996</v>
      </c>
      <c r="AH32" s="18">
        <v>5794762.6299999999</v>
      </c>
      <c r="AI32" s="61">
        <v>5291932.3</v>
      </c>
      <c r="AJ32" s="61">
        <v>4327015.21</v>
      </c>
      <c r="AK32" s="18">
        <v>3900518.27</v>
      </c>
      <c r="AL32" s="155">
        <v>4664442.6500000004</v>
      </c>
      <c r="AM32" s="163">
        <v>5015842.9400000004</v>
      </c>
      <c r="AN32" s="61">
        <v>-1012027.54</v>
      </c>
      <c r="AO32" s="121">
        <v>-972837.53</v>
      </c>
      <c r="AP32" s="61">
        <v>-821603.15</v>
      </c>
      <c r="AQ32" s="61">
        <v>-742685.52</v>
      </c>
      <c r="AR32" s="61">
        <v>-1037518.07</v>
      </c>
      <c r="AS32" s="61">
        <v>-1347833.84</v>
      </c>
      <c r="AT32" s="61">
        <v>-1350817.2</v>
      </c>
      <c r="AU32" s="61">
        <v>-1249520.07</v>
      </c>
      <c r="AV32" s="61">
        <v>-930871.07</v>
      </c>
      <c r="AW32" s="61">
        <v>-785730.83</v>
      </c>
      <c r="AX32" s="155">
        <v>-1107200</v>
      </c>
      <c r="AY32" s="177">
        <v>-1290072.79</v>
      </c>
      <c r="AZ32" s="140"/>
    </row>
    <row r="33" spans="1:52" s="136" customFormat="1" x14ac:dyDescent="0.25">
      <c r="A33" s="188"/>
      <c r="B33" s="60" t="s">
        <v>27</v>
      </c>
      <c r="C33" s="63">
        <f t="shared" ref="C33:AH33" si="101">IF(OR(C9="",C32=""),"",C9-C32)</f>
        <v>410725.86999999988</v>
      </c>
      <c r="D33" s="64">
        <f t="shared" si="101"/>
        <v>-3133981.4799999995</v>
      </c>
      <c r="E33" s="64">
        <f t="shared" si="101"/>
        <v>-2533434.84</v>
      </c>
      <c r="F33" s="64">
        <f t="shared" si="101"/>
        <v>-1416055.6</v>
      </c>
      <c r="G33" s="64">
        <f t="shared" si="101"/>
        <v>-192465.44000000041</v>
      </c>
      <c r="H33" s="64">
        <f t="shared" si="101"/>
        <v>-1386691.9099999997</v>
      </c>
      <c r="I33" s="64">
        <f t="shared" si="101"/>
        <v>-1485751.5499999998</v>
      </c>
      <c r="J33" s="64">
        <f t="shared" si="101"/>
        <v>-994049.58000000007</v>
      </c>
      <c r="K33" s="64">
        <f t="shared" si="101"/>
        <v>-1178614.7200000002</v>
      </c>
      <c r="L33" s="64">
        <f t="shared" si="101"/>
        <v>-435548.70999999996</v>
      </c>
      <c r="M33" s="64">
        <f t="shared" si="101"/>
        <v>-477610.94999999972</v>
      </c>
      <c r="N33" s="65">
        <f t="shared" si="101"/>
        <v>497602.47999999952</v>
      </c>
      <c r="O33" s="117">
        <f t="shared" si="101"/>
        <v>-2195820.3400000003</v>
      </c>
      <c r="P33" s="64">
        <f t="shared" si="101"/>
        <v>-1731570.5200000003</v>
      </c>
      <c r="Q33" s="64">
        <f t="shared" si="101"/>
        <v>703705.19</v>
      </c>
      <c r="R33" s="64">
        <f t="shared" si="101"/>
        <v>982329.23</v>
      </c>
      <c r="S33" s="64">
        <f t="shared" si="101"/>
        <v>1691482.88</v>
      </c>
      <c r="T33" s="64">
        <f t="shared" si="101"/>
        <v>1448343.5699999998</v>
      </c>
      <c r="U33" s="64">
        <f t="shared" si="101"/>
        <v>951705.25000000047</v>
      </c>
      <c r="V33" s="64">
        <f t="shared" si="101"/>
        <v>44750.799999999814</v>
      </c>
      <c r="W33" s="64">
        <f t="shared" si="101"/>
        <v>862376.98</v>
      </c>
      <c r="X33" s="64">
        <f t="shared" si="101"/>
        <v>1126445.6300000004</v>
      </c>
      <c r="Y33" s="21">
        <f t="shared" si="101"/>
        <v>945770.88000000035</v>
      </c>
      <c r="Z33" s="22">
        <f t="shared" si="101"/>
        <v>-57321.869999999646</v>
      </c>
      <c r="AA33" s="20">
        <f t="shared" si="101"/>
        <v>-1412254.9900000002</v>
      </c>
      <c r="AB33" s="21">
        <f t="shared" si="101"/>
        <v>-4240206.09</v>
      </c>
      <c r="AC33" s="21">
        <f t="shared" si="101"/>
        <v>-2328036.1800000002</v>
      </c>
      <c r="AD33" s="21">
        <f t="shared" si="101"/>
        <v>-216815.4299999997</v>
      </c>
      <c r="AE33" s="21">
        <f t="shared" si="101"/>
        <v>866211.21999999974</v>
      </c>
      <c r="AF33" s="21">
        <f t="shared" si="101"/>
        <v>-1237767.3000000003</v>
      </c>
      <c r="AG33" s="21">
        <f t="shared" si="101"/>
        <v>-1003082.8099999996</v>
      </c>
      <c r="AH33" s="21">
        <f t="shared" si="101"/>
        <v>303796</v>
      </c>
      <c r="AI33" s="21">
        <f t="shared" ref="AI33:AY33" si="102">IF(OR(AI9="",AI32=""),"",AI9-AI32)</f>
        <v>-972993.16000000015</v>
      </c>
      <c r="AJ33" s="21">
        <f t="shared" si="102"/>
        <v>416153.3200000003</v>
      </c>
      <c r="AK33" s="21">
        <f t="shared" si="102"/>
        <v>2804762.39</v>
      </c>
      <c r="AL33" s="156">
        <f t="shared" si="102"/>
        <v>8211572.1099999994</v>
      </c>
      <c r="AM33" s="161">
        <f t="shared" si="102"/>
        <v>-1802967.3100000005</v>
      </c>
      <c r="AN33" s="123">
        <f t="shared" si="102"/>
        <v>-965937.42999999993</v>
      </c>
      <c r="AO33" s="129">
        <f t="shared" si="102"/>
        <v>1161811.96</v>
      </c>
      <c r="AP33" s="123">
        <f t="shared" si="102"/>
        <v>766241.6</v>
      </c>
      <c r="AQ33" s="123">
        <f t="shared" si="102"/>
        <v>779050.32000000007</v>
      </c>
      <c r="AR33" s="123">
        <f t="shared" si="102"/>
        <v>1180632.3499999999</v>
      </c>
      <c r="AS33" s="123">
        <f t="shared" si="102"/>
        <v>1347833.84</v>
      </c>
      <c r="AT33" s="123">
        <f t="shared" si="102"/>
        <v>1362433.2</v>
      </c>
      <c r="AU33" s="123">
        <f t="shared" si="102"/>
        <v>1258050.07</v>
      </c>
      <c r="AV33" s="123">
        <f t="shared" si="102"/>
        <v>947859.04999999993</v>
      </c>
      <c r="AW33" s="123">
        <f t="shared" si="102"/>
        <v>785730.83</v>
      </c>
      <c r="AX33" s="156">
        <f t="shared" si="102"/>
        <v>1107200</v>
      </c>
      <c r="AY33" s="178">
        <f t="shared" si="102"/>
        <v>1290072.79</v>
      </c>
      <c r="AZ33" s="140"/>
    </row>
    <row r="34" spans="1:52" s="136" customFormat="1" x14ac:dyDescent="0.25">
      <c r="A34" s="188"/>
      <c r="B34" s="60" t="s">
        <v>28</v>
      </c>
      <c r="C34" s="86">
        <v>8.0328900000000009E-3</v>
      </c>
      <c r="D34" s="87">
        <v>0</v>
      </c>
      <c r="E34" s="88">
        <v>8.9999999999999998E-4</v>
      </c>
      <c r="F34" s="88">
        <v>9.8042000000000008E-4</v>
      </c>
      <c r="G34" s="88">
        <v>8.9999999999999998E-4</v>
      </c>
      <c r="H34" s="88">
        <v>5.06939E-3</v>
      </c>
      <c r="I34" s="88">
        <v>6.9999999999999999E-4</v>
      </c>
      <c r="J34" s="88">
        <v>5.0000000000000001E-3</v>
      </c>
      <c r="K34" s="88">
        <v>5.0000000000000001E-3</v>
      </c>
      <c r="L34" s="88">
        <v>3.53499E-3</v>
      </c>
      <c r="M34" s="88">
        <v>3.07793E-3</v>
      </c>
      <c r="N34" s="112">
        <v>4.3629999999999997E-3</v>
      </c>
      <c r="O34" s="118">
        <v>5.6504299999999997E-3</v>
      </c>
      <c r="P34" s="88">
        <v>4.6197699999999996E-3</v>
      </c>
      <c r="Q34" s="88">
        <v>3.4344499999999999E-3</v>
      </c>
      <c r="R34" s="88">
        <v>3.23025E-3</v>
      </c>
      <c r="S34" s="88">
        <v>2.9896499999999999E-3</v>
      </c>
      <c r="T34" s="88">
        <v>3.0693399999999998E-3</v>
      </c>
      <c r="U34" s="88">
        <v>2.9848700000000001E-3</v>
      </c>
      <c r="V34" s="88">
        <v>3.11941E-3</v>
      </c>
      <c r="W34" s="88">
        <v>2.6448499999999998E-3</v>
      </c>
      <c r="X34" s="88">
        <v>2.7227499999999999E-3</v>
      </c>
      <c r="Y34" s="37">
        <v>3.2083900000000002E-3</v>
      </c>
      <c r="Z34" s="38">
        <v>4.0517299999999999E-3</v>
      </c>
      <c r="AA34" s="132">
        <v>4.91706E-3</v>
      </c>
      <c r="AB34" s="132">
        <v>4.35155E-3</v>
      </c>
      <c r="AC34" s="88">
        <v>4.1080500000000002E-3</v>
      </c>
      <c r="AD34" s="88">
        <v>3.0153100000000002E-3</v>
      </c>
      <c r="AE34" s="88">
        <v>8.5388E-4</v>
      </c>
      <c r="AF34" s="88">
        <v>1.90208E-3</v>
      </c>
      <c r="AG34" s="88">
        <v>4.4892300000000003E-3</v>
      </c>
      <c r="AH34" s="88">
        <v>5.4029799999999999E-3</v>
      </c>
      <c r="AI34" s="88">
        <v>5.4371999999999997E-3</v>
      </c>
      <c r="AJ34" s="88">
        <v>5.3268200000000003E-3</v>
      </c>
      <c r="AK34" s="88">
        <v>5.0485699999999996E-3</v>
      </c>
      <c r="AL34" s="132">
        <v>6.6678400000000004E-3</v>
      </c>
      <c r="AM34" s="164">
        <v>8.0311199999999992E-3</v>
      </c>
      <c r="AN34" s="88">
        <v>8.1001100000000006E-3</v>
      </c>
      <c r="AO34" s="118">
        <v>7.31972E-3</v>
      </c>
      <c r="AP34" s="88">
        <v>7.4556900000000001E-3</v>
      </c>
      <c r="AQ34" s="88">
        <v>7.55794E-3</v>
      </c>
      <c r="AR34" s="88">
        <v>6.2632199999999999E-3</v>
      </c>
      <c r="AS34" s="88">
        <v>6.2904299999999996E-3</v>
      </c>
      <c r="AT34" s="88">
        <v>7.6456600000000003E-3</v>
      </c>
      <c r="AU34" s="88">
        <v>7.5545999999999999E-3</v>
      </c>
      <c r="AV34" s="88">
        <v>7.6017000000000003E-3</v>
      </c>
      <c r="AW34" s="88">
        <v>7.6414500000000002E-3</v>
      </c>
      <c r="AX34" s="132">
        <v>9.6220400000000001E-3</v>
      </c>
      <c r="AY34" s="179">
        <v>8.9999999999999993E-3</v>
      </c>
      <c r="AZ34" s="140"/>
    </row>
    <row r="35" spans="1:52" s="136" customFormat="1" x14ac:dyDescent="0.25">
      <c r="A35" s="188"/>
      <c r="B35" s="60" t="s">
        <v>61</v>
      </c>
      <c r="C35" s="63">
        <f>IF(OR(C34="",C33=""),"",(C34*C33)/12)</f>
        <v>274.94297782202494</v>
      </c>
      <c r="D35" s="64">
        <f>IF(OR(D34="",D33="",C38=""),"",((C38+D33)*D34)/12)</f>
        <v>0</v>
      </c>
      <c r="E35" s="64">
        <f>IF(OR(E34="",E33="",D38=""),"",((D38+E33)*E34)/12)</f>
        <v>-394.23116302666335</v>
      </c>
      <c r="F35" s="64">
        <f t="shared" ref="F35:X35" si="103">IF(OR(F34="",F33="",E38=""),"",((E38+F33)*F34)/12)</f>
        <v>-545.18421957196153</v>
      </c>
      <c r="G35" s="64">
        <f t="shared" si="103"/>
        <v>-514.94069718035826</v>
      </c>
      <c r="H35" s="64">
        <f t="shared" si="103"/>
        <v>-3486.5079568259102</v>
      </c>
      <c r="I35" s="64">
        <f t="shared" si="103"/>
        <v>-568.30205081176234</v>
      </c>
      <c r="J35" s="64">
        <f>IF(OR(J34="",J33="",I38=""),"",((I38+J33)*J34)/12)</f>
        <v>-4473.7244804623315</v>
      </c>
      <c r="K35" s="64">
        <f t="shared" si="103"/>
        <v>-4966.6779989958577</v>
      </c>
      <c r="L35" s="64">
        <f>IF(OR(L34="",L33="",K38=""),"",((K38+L33)*L34)/12)</f>
        <v>-3641.1995362192879</v>
      </c>
      <c r="M35" s="64">
        <f>IF(OR(M34="",M33="",L38=""),"",((L38+M33)*M34)/12)</f>
        <v>-3293.8454390903444</v>
      </c>
      <c r="N35" s="65">
        <f t="shared" si="103"/>
        <v>-4489.3401547301937</v>
      </c>
      <c r="O35" s="117">
        <f t="shared" si="103"/>
        <v>-6850.1084761040502</v>
      </c>
      <c r="P35" s="64">
        <f t="shared" si="103"/>
        <v>-6269.8811650589751</v>
      </c>
      <c r="Q35" s="64">
        <f t="shared" si="103"/>
        <v>-4461.574104177691</v>
      </c>
      <c r="R35" s="64">
        <f t="shared" si="103"/>
        <v>-3933.07526283177</v>
      </c>
      <c r="S35" s="64">
        <f t="shared" si="103"/>
        <v>-3219.6945087925524</v>
      </c>
      <c r="T35" s="64">
        <f t="shared" si="103"/>
        <v>-2935.8850364966916</v>
      </c>
      <c r="U35" s="64">
        <f t="shared" si="103"/>
        <v>-2619.0916925563893</v>
      </c>
      <c r="V35" s="64">
        <f t="shared" si="103"/>
        <v>-2726.19243216529</v>
      </c>
      <c r="W35" s="64">
        <f t="shared" si="103"/>
        <v>-2121.9825292750238</v>
      </c>
      <c r="X35" s="64">
        <f t="shared" si="103"/>
        <v>-1929.3779189853349</v>
      </c>
      <c r="Y35" s="21">
        <f t="shared" ref="Y35:AX35" si="104">IF(OR(Y34="",Y33="",X38=""),"",((X38+Y33)*Y34)/12)</f>
        <v>-2021.1581006842071</v>
      </c>
      <c r="Z35" s="21">
        <f t="shared" si="104"/>
        <v>-2572.4655878904136</v>
      </c>
      <c r="AA35" s="75">
        <f t="shared" si="104"/>
        <v>-3701.6009725457902</v>
      </c>
      <c r="AB35" s="21">
        <f t="shared" si="104"/>
        <v>-4814.8453600369294</v>
      </c>
      <c r="AC35" s="21">
        <f t="shared" si="104"/>
        <v>-5344.0430957568396</v>
      </c>
      <c r="AD35" s="21">
        <f t="shared" si="104"/>
        <v>-3978.3526301528454</v>
      </c>
      <c r="AE35" s="21">
        <f t="shared" si="104"/>
        <v>-1065.2422370387444</v>
      </c>
      <c r="AF35" s="21">
        <f t="shared" si="104"/>
        <v>-2569.2680210473441</v>
      </c>
      <c r="AG35" s="21">
        <f t="shared" si="104"/>
        <v>-6440.1233527400937</v>
      </c>
      <c r="AH35" s="21">
        <f t="shared" si="104"/>
        <v>-7617.0794674218387</v>
      </c>
      <c r="AI35" s="21">
        <f t="shared" si="104"/>
        <v>-8109.6370585841623</v>
      </c>
      <c r="AJ35" s="21">
        <f t="shared" si="104"/>
        <v>-7763.8729364569981</v>
      </c>
      <c r="AK35" s="21">
        <f>IF(OR(AK34="",AK33="",AJ38=""),"",((AJ38+AK33)*AK34)/12)</f>
        <v>-6181.5849485602303</v>
      </c>
      <c r="AL35" s="156">
        <f t="shared" si="104"/>
        <v>-3604.9036945235316</v>
      </c>
      <c r="AM35" s="161">
        <f t="shared" si="104"/>
        <v>-5551.0144607738475</v>
      </c>
      <c r="AN35" s="123">
        <f t="shared" si="104"/>
        <v>-6254.4631321447787</v>
      </c>
      <c r="AO35" s="129">
        <f t="shared" si="104"/>
        <v>-4947.0254294106508</v>
      </c>
      <c r="AP35" s="123">
        <f t="shared" si="104"/>
        <v>-4565.9225888115752</v>
      </c>
      <c r="AQ35" s="123">
        <f t="shared" si="104"/>
        <v>-4140.7490674801547</v>
      </c>
      <c r="AR35" s="123">
        <f t="shared" si="104"/>
        <v>-2817.3620212941391</v>
      </c>
      <c r="AS35" s="123">
        <f t="shared" si="104"/>
        <v>-2124.5407987145841</v>
      </c>
      <c r="AT35" s="123">
        <f t="shared" si="104"/>
        <v>-1715.5537504943004</v>
      </c>
      <c r="AU35" s="123">
        <f t="shared" si="104"/>
        <v>-904.19606812295558</v>
      </c>
      <c r="AV35" s="123">
        <f t="shared" si="104"/>
        <v>-309.96115370725039</v>
      </c>
      <c r="AW35" s="123">
        <f t="shared" si="104"/>
        <v>188.56422196150891</v>
      </c>
      <c r="AX35" s="156">
        <f t="shared" si="104"/>
        <v>1125.3830012218787</v>
      </c>
      <c r="AY35" s="178">
        <f>IF(OR(AY34="",AY33="",AX38=""),"",((AX38+AY33)*AY34)/12)</f>
        <v>2021.0285305824352</v>
      </c>
      <c r="AZ35" s="140"/>
    </row>
    <row r="36" spans="1:52" s="136" customFormat="1" x14ac:dyDescent="0.25">
      <c r="A36" s="188"/>
      <c r="B36" s="130" t="s">
        <v>60</v>
      </c>
      <c r="C36" s="63">
        <f>C35</f>
        <v>274.94297782202494</v>
      </c>
      <c r="D36" s="64">
        <f>C36+D35</f>
        <v>274.94297782202494</v>
      </c>
      <c r="E36" s="123">
        <f t="shared" ref="E36:Z36" si="105">D36+E35</f>
        <v>-119.28818520463841</v>
      </c>
      <c r="F36" s="123">
        <f t="shared" si="105"/>
        <v>-664.47240477659989</v>
      </c>
      <c r="G36" s="123">
        <f t="shared" si="105"/>
        <v>-1179.4131019569581</v>
      </c>
      <c r="H36" s="123">
        <f t="shared" si="105"/>
        <v>-4665.9210587828684</v>
      </c>
      <c r="I36" s="123">
        <f t="shared" si="105"/>
        <v>-5234.2231095946308</v>
      </c>
      <c r="J36" s="123">
        <f t="shared" si="105"/>
        <v>-9707.9475900569632</v>
      </c>
      <c r="K36" s="123">
        <f t="shared" si="105"/>
        <v>-14674.625589052821</v>
      </c>
      <c r="L36" s="123">
        <f t="shared" si="105"/>
        <v>-18315.825125272109</v>
      </c>
      <c r="M36" s="123">
        <f t="shared" si="105"/>
        <v>-21609.670564362452</v>
      </c>
      <c r="N36" s="124">
        <f t="shared" si="105"/>
        <v>-26099.010719092646</v>
      </c>
      <c r="O36" s="129">
        <f t="shared" si="105"/>
        <v>-32949.119195196698</v>
      </c>
      <c r="P36" s="123">
        <f t="shared" si="105"/>
        <v>-39219.000360255675</v>
      </c>
      <c r="Q36" s="123">
        <f t="shared" si="105"/>
        <v>-43680.574464433368</v>
      </c>
      <c r="R36" s="123">
        <f t="shared" si="105"/>
        <v>-47613.64972726514</v>
      </c>
      <c r="S36" s="123">
        <f t="shared" si="105"/>
        <v>-50833.344236057688</v>
      </c>
      <c r="T36" s="123">
        <f t="shared" si="105"/>
        <v>-53769.229272554381</v>
      </c>
      <c r="U36" s="123">
        <f t="shared" si="105"/>
        <v>-56388.320965110768</v>
      </c>
      <c r="V36" s="123">
        <f t="shared" si="105"/>
        <v>-59114.51339727606</v>
      </c>
      <c r="W36" s="123">
        <f t="shared" si="105"/>
        <v>-61236.495926551084</v>
      </c>
      <c r="X36" s="123">
        <f t="shared" si="105"/>
        <v>-63165.873845536422</v>
      </c>
      <c r="Y36" s="123">
        <f t="shared" si="105"/>
        <v>-65187.031946220632</v>
      </c>
      <c r="Z36" s="124">
        <f t="shared" si="105"/>
        <v>-67759.49753411104</v>
      </c>
      <c r="AA36" s="129">
        <f t="shared" ref="AA36:AV36" si="106">Z36+AA35</f>
        <v>-71461.098506656825</v>
      </c>
      <c r="AB36" s="129">
        <f t="shared" si="106"/>
        <v>-76275.943866693749</v>
      </c>
      <c r="AC36" s="129">
        <f t="shared" si="106"/>
        <v>-81619.986962450595</v>
      </c>
      <c r="AD36" s="129">
        <f t="shared" si="106"/>
        <v>-85598.339592603443</v>
      </c>
      <c r="AE36" s="129">
        <f t="shared" si="106"/>
        <v>-86663.581829642193</v>
      </c>
      <c r="AF36" s="129">
        <f t="shared" si="106"/>
        <v>-89232.849850689541</v>
      </c>
      <c r="AG36" s="129">
        <f t="shared" si="106"/>
        <v>-95672.973203429632</v>
      </c>
      <c r="AH36" s="129">
        <f t="shared" si="106"/>
        <v>-103290.05267085147</v>
      </c>
      <c r="AI36" s="129">
        <f t="shared" si="106"/>
        <v>-111399.68972943563</v>
      </c>
      <c r="AJ36" s="129">
        <f t="shared" si="106"/>
        <v>-119163.56266589263</v>
      </c>
      <c r="AK36" s="129">
        <f t="shared" si="106"/>
        <v>-125345.14761445287</v>
      </c>
      <c r="AL36" s="157">
        <f t="shared" si="106"/>
        <v>-128950.0513089764</v>
      </c>
      <c r="AM36" s="161">
        <f t="shared" si="106"/>
        <v>-134501.06576975025</v>
      </c>
      <c r="AN36" s="123">
        <f t="shared" si="106"/>
        <v>-140755.52890189501</v>
      </c>
      <c r="AO36" s="123">
        <f t="shared" si="106"/>
        <v>-145702.55433130567</v>
      </c>
      <c r="AP36" s="123">
        <f t="shared" si="106"/>
        <v>-150268.47692011725</v>
      </c>
      <c r="AQ36" s="123">
        <f t="shared" si="106"/>
        <v>-154409.2259875974</v>
      </c>
      <c r="AR36" s="123">
        <f t="shared" si="106"/>
        <v>-157226.58800889153</v>
      </c>
      <c r="AS36" s="123">
        <f t="shared" si="106"/>
        <v>-159351.12880760612</v>
      </c>
      <c r="AT36" s="123">
        <f t="shared" si="106"/>
        <v>-161066.68255810041</v>
      </c>
      <c r="AU36" s="123">
        <f t="shared" si="106"/>
        <v>-161970.87862622336</v>
      </c>
      <c r="AV36" s="123">
        <f t="shared" si="106"/>
        <v>-162280.83977993063</v>
      </c>
      <c r="AW36" s="123">
        <f>AV36+AW35</f>
        <v>-162092.27555796911</v>
      </c>
      <c r="AX36" s="156">
        <f>AW36+AX35</f>
        <v>-160966.89255674725</v>
      </c>
      <c r="AY36" s="178">
        <f>AX36+AY35</f>
        <v>-158945.86402616481</v>
      </c>
      <c r="AZ36" s="140"/>
    </row>
    <row r="37" spans="1:52" s="136" customFormat="1" x14ac:dyDescent="0.25">
      <c r="A37" s="188"/>
      <c r="B37" s="60" t="s">
        <v>34</v>
      </c>
      <c r="C37" s="63">
        <f>IF(OR(C35="",C33=""),"",C33+C35)</f>
        <v>411000.81297782192</v>
      </c>
      <c r="D37" s="64">
        <f>IF(OR(D35="",D33=""),"",D33+D35)</f>
        <v>-3133981.4799999995</v>
      </c>
      <c r="E37" s="64">
        <f t="shared" ref="E37:G37" si="107">IF(OR(E35="",E33=""),"",E33+E35)</f>
        <v>-2533829.0711630266</v>
      </c>
      <c r="F37" s="64">
        <f t="shared" si="107"/>
        <v>-1416600.7842195721</v>
      </c>
      <c r="G37" s="64">
        <f t="shared" si="107"/>
        <v>-192980.38069718078</v>
      </c>
      <c r="H37" s="64">
        <f>IF(OR(H35="",H33=""),"",H33+H35)</f>
        <v>-1390178.4179568256</v>
      </c>
      <c r="I37" s="64">
        <f t="shared" ref="I37:L37" si="108">IF(OR(I35="",I33=""),"",I33+I35)</f>
        <v>-1486319.8520508115</v>
      </c>
      <c r="J37" s="64">
        <f>IF(OR(J35="",J33=""),"",J33+J35)</f>
        <v>-998523.30448046245</v>
      </c>
      <c r="K37" s="64">
        <f t="shared" si="108"/>
        <v>-1183581.3979989961</v>
      </c>
      <c r="L37" s="64">
        <f t="shared" si="108"/>
        <v>-439189.90953621926</v>
      </c>
      <c r="M37" s="64">
        <f>IF(OR(M35="",M33=""),"",M33+M35)</f>
        <v>-480904.79543909006</v>
      </c>
      <c r="N37" s="65">
        <f>IF(OR(N35="",N33=""),"",N33+N35)</f>
        <v>493113.13984526932</v>
      </c>
      <c r="O37" s="63">
        <f t="shared" ref="O37:W37" si="109">IF(OR(O35="",O33=""),"",O33+O35)</f>
        <v>-2202670.4484761045</v>
      </c>
      <c r="P37" s="64">
        <f t="shared" si="109"/>
        <v>-1737840.4011650593</v>
      </c>
      <c r="Q37" s="64">
        <f t="shared" si="109"/>
        <v>699243.61589582229</v>
      </c>
      <c r="R37" s="64">
        <f t="shared" si="109"/>
        <v>978396.15473716822</v>
      </c>
      <c r="S37" s="64">
        <f>IF(OR(S35="",S33=""),"",S33+S35)</f>
        <v>1688263.1854912073</v>
      </c>
      <c r="T37" s="64">
        <f t="shared" si="109"/>
        <v>1445407.6849635032</v>
      </c>
      <c r="U37" s="64">
        <f t="shared" si="109"/>
        <v>949086.15830744407</v>
      </c>
      <c r="V37" s="64">
        <f t="shared" si="109"/>
        <v>42024.607567834522</v>
      </c>
      <c r="W37" s="64">
        <f t="shared" si="109"/>
        <v>860254.99747072498</v>
      </c>
      <c r="X37" s="64">
        <f>IF(OR(X35="",X33=""),"",X33+X35)</f>
        <v>1124516.2520810149</v>
      </c>
      <c r="Y37" s="21">
        <f t="shared" ref="Y37:AX37" si="110">IF(OR(Y35="",Y33=""),"",Y33+Y35)</f>
        <v>943749.72189931618</v>
      </c>
      <c r="Z37" s="22">
        <f t="shared" si="110"/>
        <v>-59894.335587890062</v>
      </c>
      <c r="AA37" s="20">
        <f t="shared" si="110"/>
        <v>-1415956.590972546</v>
      </c>
      <c r="AB37" s="21">
        <f t="shared" si="110"/>
        <v>-4245020.9353600368</v>
      </c>
      <c r="AC37" s="21">
        <f t="shared" si="110"/>
        <v>-2333380.223095757</v>
      </c>
      <c r="AD37" s="21">
        <f t="shared" si="110"/>
        <v>-220793.78263015253</v>
      </c>
      <c r="AE37" s="21">
        <f t="shared" si="110"/>
        <v>865145.97776296095</v>
      </c>
      <c r="AF37" s="21">
        <f t="shared" si="110"/>
        <v>-1240336.5680210476</v>
      </c>
      <c r="AG37" s="21">
        <f t="shared" si="110"/>
        <v>-1009522.9333527397</v>
      </c>
      <c r="AH37" s="21">
        <f t="shared" si="110"/>
        <v>296178.92053257814</v>
      </c>
      <c r="AI37" s="21">
        <f t="shared" si="110"/>
        <v>-981102.79705858428</v>
      </c>
      <c r="AJ37" s="21">
        <f t="shared" si="110"/>
        <v>408389.44706354331</v>
      </c>
      <c r="AK37" s="21">
        <f t="shared" si="110"/>
        <v>2798580.8050514399</v>
      </c>
      <c r="AL37" s="156">
        <f t="shared" si="110"/>
        <v>8207967.2063054759</v>
      </c>
      <c r="AM37" s="161">
        <f t="shared" si="110"/>
        <v>-1808518.3244607744</v>
      </c>
      <c r="AN37" s="123">
        <f t="shared" si="110"/>
        <v>-972191.8931321447</v>
      </c>
      <c r="AO37" s="123">
        <f t="shared" si="110"/>
        <v>1156864.9345705893</v>
      </c>
      <c r="AP37" s="123">
        <f t="shared" si="110"/>
        <v>761675.67741118837</v>
      </c>
      <c r="AQ37" s="123">
        <f t="shared" si="110"/>
        <v>774909.57093251985</v>
      </c>
      <c r="AR37" s="123">
        <f t="shared" si="110"/>
        <v>1177814.9879787057</v>
      </c>
      <c r="AS37" s="123">
        <f t="shared" si="110"/>
        <v>1345709.2992012855</v>
      </c>
      <c r="AT37" s="123">
        <f t="shared" si="110"/>
        <v>1360717.6462495057</v>
      </c>
      <c r="AU37" s="123">
        <f t="shared" si="110"/>
        <v>1257145.8739318771</v>
      </c>
      <c r="AV37" s="123">
        <f t="shared" si="110"/>
        <v>947549.0888462927</v>
      </c>
      <c r="AW37" s="123">
        <f t="shared" si="110"/>
        <v>785919.3942219615</v>
      </c>
      <c r="AX37" s="156">
        <f t="shared" si="110"/>
        <v>1108325.3830012218</v>
      </c>
      <c r="AY37" s="178">
        <f t="shared" ref="AY37" si="111">IF(OR(AY35="",AY33=""),"",AY33+AY35)</f>
        <v>1292093.8185305824</v>
      </c>
      <c r="AZ37" s="140"/>
    </row>
    <row r="38" spans="1:52" s="136" customFormat="1" ht="15.75" thickBot="1" x14ac:dyDescent="0.3">
      <c r="A38" s="188"/>
      <c r="B38" s="60" t="s">
        <v>35</v>
      </c>
      <c r="C38" s="66">
        <f>C37</f>
        <v>411000.81297782192</v>
      </c>
      <c r="D38" s="67">
        <f>IF(OR(D37="",C38=""),"",D37+C38)</f>
        <v>-2722980.6670221775</v>
      </c>
      <c r="E38" s="67">
        <f t="shared" ref="E38:X38" si="112">IF(OR(E37="",D38=""),"",E37+D38)</f>
        <v>-5256809.7381852046</v>
      </c>
      <c r="F38" s="67">
        <f t="shared" si="112"/>
        <v>-6673410.5224047769</v>
      </c>
      <c r="G38" s="67">
        <f t="shared" si="112"/>
        <v>-6866390.9031019574</v>
      </c>
      <c r="H38" s="67">
        <f t="shared" si="112"/>
        <v>-8256569.3210587827</v>
      </c>
      <c r="I38" s="67">
        <f t="shared" si="112"/>
        <v>-9742889.1731095947</v>
      </c>
      <c r="J38" s="67">
        <f>IF(OR(J37="",I38=""),"",J37+I38)</f>
        <v>-10741412.477590058</v>
      </c>
      <c r="K38" s="67">
        <f t="shared" si="112"/>
        <v>-11924993.875589054</v>
      </c>
      <c r="L38" s="67">
        <f t="shared" si="112"/>
        <v>-12364183.785125274</v>
      </c>
      <c r="M38" s="67">
        <f>IF(OR(M37="",L38=""),"",M37+L38)</f>
        <v>-12845088.580564365</v>
      </c>
      <c r="N38" s="68">
        <f t="shared" si="112"/>
        <v>-12351975.440719096</v>
      </c>
      <c r="O38" s="66">
        <f t="shared" si="112"/>
        <v>-14554645.8891952</v>
      </c>
      <c r="P38" s="67">
        <f t="shared" si="112"/>
        <v>-16292486.290360259</v>
      </c>
      <c r="Q38" s="67">
        <f t="shared" si="112"/>
        <v>-15593242.674464436</v>
      </c>
      <c r="R38" s="67">
        <f t="shared" si="112"/>
        <v>-14614846.519727267</v>
      </c>
      <c r="S38" s="67">
        <f t="shared" si="112"/>
        <v>-12926583.334236059</v>
      </c>
      <c r="T38" s="67">
        <f t="shared" si="112"/>
        <v>-11481175.649272555</v>
      </c>
      <c r="U38" s="67">
        <f t="shared" si="112"/>
        <v>-10532089.490965111</v>
      </c>
      <c r="V38" s="67">
        <f t="shared" si="112"/>
        <v>-10490064.883397277</v>
      </c>
      <c r="W38" s="67">
        <f t="shared" si="112"/>
        <v>-9629809.8859265521</v>
      </c>
      <c r="X38" s="67">
        <f t="shared" si="112"/>
        <v>-8505293.6338455379</v>
      </c>
      <c r="Y38" s="24">
        <f t="shared" ref="Y38:AX38" si="113">IF(OR(Y37="",X38=""),"",Y37+X38)</f>
        <v>-7561543.9119462222</v>
      </c>
      <c r="Z38" s="25">
        <f t="shared" si="113"/>
        <v>-7621438.2475341121</v>
      </c>
      <c r="AA38" s="23">
        <f t="shared" si="113"/>
        <v>-9037394.8385066576</v>
      </c>
      <c r="AB38" s="24">
        <f t="shared" si="113"/>
        <v>-13282415.773866694</v>
      </c>
      <c r="AC38" s="24">
        <f t="shared" si="113"/>
        <v>-15615795.99696245</v>
      </c>
      <c r="AD38" s="24">
        <f t="shared" si="113"/>
        <v>-15836589.779592603</v>
      </c>
      <c r="AE38" s="24">
        <f t="shared" si="113"/>
        <v>-14971443.801829642</v>
      </c>
      <c r="AF38" s="24">
        <f t="shared" si="113"/>
        <v>-16211780.36985069</v>
      </c>
      <c r="AG38" s="24">
        <f t="shared" si="113"/>
        <v>-17221303.30320343</v>
      </c>
      <c r="AH38" s="24">
        <f t="shared" si="113"/>
        <v>-16925124.382670853</v>
      </c>
      <c r="AI38" s="24">
        <f t="shared" si="113"/>
        <v>-17906227.179729439</v>
      </c>
      <c r="AJ38" s="24">
        <f t="shared" si="113"/>
        <v>-17497837.732665896</v>
      </c>
      <c r="AK38" s="24">
        <f t="shared" si="113"/>
        <v>-14699256.927614456</v>
      </c>
      <c r="AL38" s="158">
        <f t="shared" si="113"/>
        <v>-6491289.7213089801</v>
      </c>
      <c r="AM38" s="66">
        <f t="shared" si="113"/>
        <v>-8299808.0457697548</v>
      </c>
      <c r="AN38" s="67">
        <f t="shared" si="113"/>
        <v>-9271999.9389018994</v>
      </c>
      <c r="AO38" s="67">
        <f t="shared" si="113"/>
        <v>-8115135.0043313103</v>
      </c>
      <c r="AP38" s="67">
        <f t="shared" si="113"/>
        <v>-7353459.3269201219</v>
      </c>
      <c r="AQ38" s="67">
        <f t="shared" si="113"/>
        <v>-6578549.7559876023</v>
      </c>
      <c r="AR38" s="67">
        <f t="shared" si="113"/>
        <v>-5400734.7680088971</v>
      </c>
      <c r="AS38" s="67">
        <f t="shared" si="113"/>
        <v>-4055025.4688076116</v>
      </c>
      <c r="AT38" s="67">
        <f t="shared" si="113"/>
        <v>-2694307.8225581059</v>
      </c>
      <c r="AU38" s="67">
        <f t="shared" si="113"/>
        <v>-1437161.9486262288</v>
      </c>
      <c r="AV38" s="67">
        <f t="shared" si="113"/>
        <v>-489612.85977993615</v>
      </c>
      <c r="AW38" s="67">
        <f t="shared" si="113"/>
        <v>296306.53444202535</v>
      </c>
      <c r="AX38" s="158">
        <f t="shared" si="113"/>
        <v>1404631.917443247</v>
      </c>
      <c r="AY38" s="180">
        <f>IF(OR(AY37="",AX38=""),"",AY37+AX38)</f>
        <v>2696725.7359738294</v>
      </c>
      <c r="AZ38" s="140"/>
    </row>
    <row r="39" spans="1:52" ht="15.75" thickTop="1" x14ac:dyDescent="0.25">
      <c r="A39" s="187"/>
      <c r="B39" s="91" t="s">
        <v>45</v>
      </c>
      <c r="C39" s="48"/>
      <c r="D39" s="48"/>
      <c r="E39" s="48"/>
      <c r="F39" s="48"/>
      <c r="G39" s="48"/>
      <c r="H39" s="48"/>
      <c r="I39" s="48"/>
      <c r="J39" s="48"/>
      <c r="K39" s="93"/>
      <c r="L39" s="88">
        <v>5.5899999999999998E-2</v>
      </c>
      <c r="M39" s="88">
        <v>5.57E-2</v>
      </c>
      <c r="N39" s="88">
        <v>5.4100000000000002E-2</v>
      </c>
      <c r="O39" s="88">
        <v>4.6699999999999998E-2</v>
      </c>
      <c r="P39" s="88"/>
      <c r="Q39" s="88"/>
      <c r="R39" s="88"/>
      <c r="S39" s="88"/>
      <c r="T39" s="88"/>
      <c r="U39" s="88"/>
      <c r="V39" s="88"/>
      <c r="W39" s="88"/>
      <c r="X39" s="88"/>
      <c r="Y39" s="37"/>
      <c r="Z39" s="37"/>
      <c r="AA39" s="37"/>
      <c r="AB39" s="37"/>
      <c r="AC39" s="37"/>
      <c r="AD39" s="37"/>
      <c r="AE39" s="37"/>
      <c r="AF39" s="37"/>
      <c r="AG39" s="37"/>
      <c r="AH39" s="37"/>
      <c r="AI39" s="37"/>
      <c r="AJ39" s="37"/>
      <c r="AK39" s="37"/>
      <c r="AL39" s="37"/>
      <c r="AM39" s="136"/>
      <c r="AN39" s="48"/>
      <c r="AO39" s="48"/>
      <c r="AP39" s="48"/>
      <c r="AQ39" s="48"/>
      <c r="AR39" s="48"/>
      <c r="AS39" s="48"/>
      <c r="AT39" s="48"/>
      <c r="AU39" s="48"/>
      <c r="AV39" s="48"/>
      <c r="AW39" s="48"/>
      <c r="AX39" s="48"/>
      <c r="AZ39" s="5"/>
    </row>
    <row r="40" spans="1:52" x14ac:dyDescent="0.25">
      <c r="A40" s="187"/>
      <c r="B40" s="91" t="s">
        <v>46</v>
      </c>
      <c r="C40" s="48"/>
      <c r="D40" s="48"/>
      <c r="E40" s="48"/>
      <c r="F40" s="48"/>
      <c r="G40" s="48"/>
      <c r="H40" s="48"/>
      <c r="I40" s="48"/>
      <c r="J40" s="48"/>
      <c r="K40" s="93"/>
      <c r="L40" s="92">
        <f t="shared" ref="L40:O40" si="114">L39/12</f>
        <v>4.6583333333333329E-3</v>
      </c>
      <c r="M40" s="92">
        <f t="shared" si="114"/>
        <v>4.6416666666666663E-3</v>
      </c>
      <c r="N40" s="92">
        <f t="shared" si="114"/>
        <v>4.5083333333333338E-3</v>
      </c>
      <c r="O40" s="92">
        <f t="shared" si="114"/>
        <v>3.8916666666666665E-3</v>
      </c>
      <c r="P40" s="92"/>
      <c r="Q40" s="92"/>
      <c r="R40" s="92"/>
      <c r="S40" s="92"/>
      <c r="T40" s="92"/>
      <c r="U40" s="92"/>
      <c r="V40" s="92"/>
      <c r="W40" s="92"/>
      <c r="X40" s="92"/>
      <c r="AM40" s="136"/>
      <c r="AN40" s="48"/>
      <c r="AO40" s="48"/>
      <c r="AP40" s="48"/>
      <c r="AQ40" s="48"/>
      <c r="AR40" s="48"/>
      <c r="AS40" s="48"/>
      <c r="AT40" s="48"/>
      <c r="AU40" s="48"/>
      <c r="AV40" s="48"/>
      <c r="AW40" s="48"/>
      <c r="AX40" s="48"/>
      <c r="AZ40" s="5"/>
    </row>
    <row r="41" spans="1:52" x14ac:dyDescent="0.25">
      <c r="A41" s="187"/>
      <c r="B41" s="91" t="s">
        <v>39</v>
      </c>
      <c r="C41" s="48"/>
      <c r="D41" s="48"/>
      <c r="E41" s="48"/>
      <c r="F41" s="48"/>
      <c r="G41" s="48"/>
      <c r="H41" s="48"/>
      <c r="I41" s="48"/>
      <c r="J41" s="48"/>
      <c r="K41" s="93"/>
      <c r="L41" s="93">
        <f>L31</f>
        <v>3205126.8085156372</v>
      </c>
      <c r="M41" s="93">
        <f>M31</f>
        <v>5671769.850712196</v>
      </c>
      <c r="N41" s="93"/>
      <c r="O41" s="93"/>
      <c r="P41" s="48"/>
      <c r="Q41" s="48"/>
      <c r="R41" s="48"/>
      <c r="S41" s="48"/>
      <c r="T41" s="48"/>
      <c r="U41" s="48"/>
      <c r="V41" s="48"/>
      <c r="W41" s="48"/>
      <c r="X41" s="48"/>
      <c r="AM41" s="136"/>
      <c r="AN41" s="48"/>
      <c r="AO41" s="48"/>
      <c r="AP41" s="48"/>
      <c r="AQ41" s="48"/>
      <c r="AR41" s="48"/>
      <c r="AS41" s="48"/>
      <c r="AT41" s="48"/>
      <c r="AU41" s="48"/>
      <c r="AV41" s="48"/>
      <c r="AW41" s="48"/>
      <c r="AX41" s="48"/>
      <c r="AZ41" s="5"/>
    </row>
    <row r="42" spans="1:52" x14ac:dyDescent="0.25">
      <c r="A42" s="187"/>
      <c r="B42" s="91" t="s">
        <v>48</v>
      </c>
      <c r="C42" s="48"/>
      <c r="D42" s="48"/>
      <c r="E42" s="48"/>
      <c r="F42" s="48"/>
      <c r="G42" s="48"/>
      <c r="H42" s="48"/>
      <c r="I42" s="48"/>
      <c r="J42" s="48"/>
      <c r="K42" s="48"/>
      <c r="L42" s="93">
        <f>L40*L41</f>
        <v>14930.549049668674</v>
      </c>
      <c r="M42" s="93">
        <f>M40*M41</f>
        <v>26326.465057055775</v>
      </c>
      <c r="N42" s="93"/>
      <c r="O42" s="48"/>
      <c r="P42" s="48"/>
      <c r="Q42" s="48"/>
      <c r="R42" s="48"/>
      <c r="S42" s="48"/>
      <c r="T42" s="48"/>
      <c r="U42" s="48"/>
      <c r="V42" s="48"/>
      <c r="W42" s="48"/>
      <c r="X42" s="48"/>
      <c r="AL42" s="93"/>
      <c r="AM42" s="136"/>
      <c r="AN42" s="48"/>
      <c r="AO42" s="48"/>
      <c r="AP42" s="48"/>
      <c r="AQ42" s="48"/>
      <c r="AR42" s="48"/>
      <c r="AS42" s="48"/>
      <c r="AT42" s="48"/>
      <c r="AU42" s="48"/>
      <c r="AV42" s="48"/>
      <c r="AW42" s="48"/>
      <c r="AX42" s="48"/>
      <c r="AZ42" s="5"/>
    </row>
    <row r="43" spans="1:52" x14ac:dyDescent="0.25">
      <c r="A43" s="187"/>
      <c r="B43" s="91" t="s">
        <v>47</v>
      </c>
      <c r="C43" s="48"/>
      <c r="D43" s="48"/>
      <c r="E43" s="48"/>
      <c r="F43" s="48"/>
      <c r="G43" s="48"/>
      <c r="H43" s="48"/>
      <c r="I43" s="48"/>
      <c r="J43" s="48"/>
      <c r="K43" s="48"/>
      <c r="L43" s="93">
        <f>+L26+L27</f>
        <v>20303.250184361881</v>
      </c>
      <c r="M43" s="93">
        <f>+M26+M27</f>
        <v>40233.330695743818</v>
      </c>
      <c r="N43" s="93"/>
      <c r="O43" s="48"/>
      <c r="P43" s="48"/>
      <c r="Q43" s="48"/>
      <c r="R43" s="48"/>
      <c r="S43" s="48"/>
      <c r="T43" s="48"/>
      <c r="U43" s="48"/>
      <c r="V43" s="48"/>
      <c r="W43" s="48"/>
      <c r="X43" s="48"/>
      <c r="AM43" s="136"/>
      <c r="AN43" s="48"/>
      <c r="AO43" s="48"/>
      <c r="AP43" s="48"/>
      <c r="AQ43" s="48"/>
      <c r="AR43" s="48"/>
      <c r="AS43" s="48"/>
      <c r="AT43" s="48"/>
      <c r="AU43" s="48"/>
      <c r="AV43" s="48"/>
      <c r="AW43" s="48"/>
      <c r="AX43" s="48"/>
      <c r="AZ43" s="5"/>
    </row>
    <row r="44" spans="1:52" x14ac:dyDescent="0.25">
      <c r="A44" s="187"/>
      <c r="B44" s="91" t="s">
        <v>50</v>
      </c>
      <c r="C44" s="48"/>
      <c r="D44" s="48"/>
      <c r="E44" s="48"/>
      <c r="F44" s="48"/>
      <c r="G44" s="48"/>
      <c r="H44" s="48"/>
      <c r="I44" s="48"/>
      <c r="J44" s="48"/>
      <c r="K44" s="48"/>
      <c r="L44" s="93">
        <f>+L42-L43</f>
        <v>-5372.7011346932068</v>
      </c>
      <c r="M44" s="93">
        <f>+M42-M43</f>
        <v>-13906.865638688043</v>
      </c>
      <c r="N44" s="93"/>
      <c r="O44" s="48"/>
      <c r="P44" s="48"/>
      <c r="Q44" s="48"/>
      <c r="R44" s="48"/>
      <c r="S44" s="48"/>
      <c r="T44" s="48"/>
      <c r="U44" s="48"/>
      <c r="V44" s="48"/>
      <c r="W44" s="48"/>
      <c r="X44" s="48"/>
      <c r="AM44" s="136"/>
      <c r="AN44" s="48"/>
      <c r="AO44" s="48"/>
      <c r="AP44" s="48"/>
      <c r="AQ44" s="48"/>
      <c r="AR44" s="48"/>
      <c r="AS44" s="48"/>
      <c r="AT44" s="48"/>
      <c r="AU44" s="48"/>
      <c r="AV44" s="48"/>
      <c r="AW44" s="48"/>
      <c r="AX44" s="48"/>
      <c r="AZ44" s="5"/>
    </row>
    <row r="45" spans="1:52" x14ac:dyDescent="0.25">
      <c r="A45" s="187"/>
      <c r="B45" s="91" t="s">
        <v>49</v>
      </c>
      <c r="C45" s="48"/>
      <c r="D45" s="48"/>
      <c r="E45" s="48"/>
      <c r="F45" s="48"/>
      <c r="G45" s="48"/>
      <c r="H45" s="48"/>
      <c r="I45" s="48"/>
      <c r="J45" s="48"/>
      <c r="K45" s="48"/>
      <c r="L45" s="93">
        <f>K45+L44</f>
        <v>-5372.7011346932068</v>
      </c>
      <c r="M45" s="93">
        <f>L45+M44</f>
        <v>-19279.566773381252</v>
      </c>
      <c r="N45" s="93"/>
      <c r="O45" s="48"/>
      <c r="P45" s="48"/>
      <c r="Q45" s="48"/>
      <c r="R45" s="48"/>
      <c r="S45" s="48"/>
      <c r="T45" s="48"/>
      <c r="U45" s="48"/>
      <c r="V45" s="48"/>
      <c r="W45" s="48"/>
      <c r="X45" s="48"/>
      <c r="AM45" s="137"/>
      <c r="AN45" s="48"/>
      <c r="AO45" s="48"/>
      <c r="AP45" s="48"/>
      <c r="AQ45" s="48"/>
      <c r="AR45" s="48"/>
      <c r="AS45" s="48"/>
      <c r="AT45" s="48"/>
      <c r="AU45" s="48"/>
      <c r="AV45" s="48"/>
      <c r="AW45" s="48"/>
      <c r="AX45" s="48"/>
      <c r="AZ45" s="5"/>
    </row>
    <row r="46" spans="1:52" s="47" customFormat="1" x14ac:dyDescent="0.25">
      <c r="A46" s="186"/>
      <c r="B46" s="104" t="s">
        <v>51</v>
      </c>
      <c r="C46" s="105"/>
      <c r="D46" s="105"/>
      <c r="E46" s="105"/>
      <c r="F46" s="105"/>
      <c r="G46" s="105"/>
      <c r="H46" s="105"/>
      <c r="I46" s="105"/>
      <c r="J46" s="105"/>
      <c r="K46" s="105"/>
      <c r="L46" s="106">
        <f>L30</f>
        <v>3917880.3790659793</v>
      </c>
      <c r="M46" s="106">
        <f>M30</f>
        <v>6881505.8003547937</v>
      </c>
      <c r="N46" s="106">
        <f t="shared" ref="N46:O46" si="115">N30</f>
        <v>9352834.1977275889</v>
      </c>
      <c r="O46" s="106">
        <f t="shared" si="115"/>
        <v>8400585.5381251592</v>
      </c>
      <c r="P46" s="106"/>
      <c r="Q46" s="106"/>
      <c r="R46" s="106"/>
      <c r="S46" s="106"/>
      <c r="T46" s="106"/>
      <c r="U46" s="106"/>
      <c r="V46" s="106"/>
      <c r="W46" s="106"/>
      <c r="X46" s="106"/>
      <c r="AM46" s="136"/>
      <c r="AN46" s="105"/>
      <c r="AO46" s="105"/>
      <c r="AP46" s="105"/>
      <c r="AQ46" s="105"/>
      <c r="AR46" s="105"/>
      <c r="AS46" s="105"/>
      <c r="AT46" s="105"/>
      <c r="AU46" s="105"/>
      <c r="AV46" s="105"/>
      <c r="AW46" s="105"/>
      <c r="AX46" s="105"/>
      <c r="AY46" s="105"/>
      <c r="AZ46" s="141"/>
    </row>
    <row r="47" spans="1:52" s="46" customFormat="1" x14ac:dyDescent="0.25">
      <c r="A47" s="186"/>
      <c r="B47" s="101" t="s">
        <v>52</v>
      </c>
      <c r="C47" s="102"/>
      <c r="D47" s="102"/>
      <c r="E47" s="102"/>
      <c r="F47" s="102"/>
      <c r="G47" s="102"/>
      <c r="H47" s="102"/>
      <c r="I47" s="102"/>
      <c r="J47" s="102"/>
      <c r="K47" s="102"/>
      <c r="L47" s="103">
        <f>L40*L46</f>
        <v>18250.792765815684</v>
      </c>
      <c r="M47" s="103">
        <f>M40*M46</f>
        <v>31941.656089980166</v>
      </c>
      <c r="N47" s="103">
        <f t="shared" ref="N47:O47" si="116">N40*N46</f>
        <v>42165.694174755219</v>
      </c>
      <c r="O47" s="103">
        <f t="shared" si="116"/>
        <v>32692.278719203743</v>
      </c>
      <c r="P47" s="103"/>
      <c r="Q47" s="103"/>
      <c r="R47" s="103"/>
      <c r="S47" s="103"/>
      <c r="T47" s="103"/>
      <c r="U47" s="103"/>
      <c r="V47" s="103"/>
      <c r="W47" s="103"/>
      <c r="X47" s="103"/>
      <c r="AM47" s="136"/>
      <c r="AN47" s="102"/>
      <c r="AO47" s="102"/>
      <c r="AP47" s="102"/>
      <c r="AQ47" s="102"/>
      <c r="AR47" s="102"/>
      <c r="AS47" s="102"/>
      <c r="AT47" s="102"/>
      <c r="AU47" s="102"/>
      <c r="AV47" s="102"/>
      <c r="AW47" s="102"/>
      <c r="AX47" s="102"/>
      <c r="AY47" s="102"/>
      <c r="AZ47" s="5"/>
    </row>
    <row r="48" spans="1:52" s="46" customFormat="1" x14ac:dyDescent="0.25">
      <c r="A48" s="186"/>
      <c r="B48" s="101" t="s">
        <v>53</v>
      </c>
      <c r="C48" s="102"/>
      <c r="D48" s="102"/>
      <c r="E48" s="102"/>
      <c r="F48" s="102"/>
      <c r="G48" s="102"/>
      <c r="H48" s="102"/>
      <c r="I48" s="102"/>
      <c r="J48" s="102"/>
      <c r="K48" s="102"/>
      <c r="L48" s="103">
        <f>+L22+L23</f>
        <v>24818.270939307535</v>
      </c>
      <c r="M48" s="103">
        <f>+M22+M23</f>
        <v>43365.162954575469</v>
      </c>
      <c r="N48" s="103">
        <f t="shared" ref="N48:O48" si="117">+N22+N23</f>
        <v>57091.384762105721</v>
      </c>
      <c r="O48" s="103">
        <f t="shared" si="117"/>
        <v>44149.807588217736</v>
      </c>
      <c r="P48" s="103"/>
      <c r="Q48" s="103"/>
      <c r="R48" s="103"/>
      <c r="S48" s="103"/>
      <c r="T48" s="103"/>
      <c r="U48" s="103"/>
      <c r="V48" s="103"/>
      <c r="W48" s="103"/>
      <c r="X48" s="103"/>
      <c r="AM48" s="136"/>
      <c r="AN48" s="102"/>
      <c r="AO48" s="102"/>
      <c r="AP48" s="102"/>
      <c r="AQ48" s="102"/>
      <c r="AR48" s="102"/>
      <c r="AS48" s="102"/>
      <c r="AT48" s="102"/>
      <c r="AU48" s="102"/>
      <c r="AV48" s="102"/>
      <c r="AW48" s="102"/>
      <c r="AX48" s="102"/>
      <c r="AY48" s="102"/>
      <c r="AZ48" s="5"/>
    </row>
    <row r="49" spans="1:52" s="46" customFormat="1" x14ac:dyDescent="0.25">
      <c r="A49" s="186"/>
      <c r="B49" s="101" t="s">
        <v>54</v>
      </c>
      <c r="C49" s="102"/>
      <c r="D49" s="102"/>
      <c r="E49" s="102"/>
      <c r="F49" s="102"/>
      <c r="G49" s="102"/>
      <c r="H49" s="102"/>
      <c r="I49" s="102"/>
      <c r="J49" s="102"/>
      <c r="K49" s="102"/>
      <c r="L49" s="103">
        <f>+L47-L48</f>
        <v>-6567.4781734918506</v>
      </c>
      <c r="M49" s="103">
        <f>+M47-M48</f>
        <v>-11423.506864595303</v>
      </c>
      <c r="N49" s="103">
        <f t="shared" ref="N49:O49" si="118">+N47-N48</f>
        <v>-14925.690587350502</v>
      </c>
      <c r="O49" s="103">
        <f t="shared" si="118"/>
        <v>-11457.528869013993</v>
      </c>
      <c r="P49" s="103"/>
      <c r="Q49" s="103"/>
      <c r="R49" s="103"/>
      <c r="S49" s="103"/>
      <c r="T49" s="103"/>
      <c r="U49" s="103"/>
      <c r="V49" s="103"/>
      <c r="W49" s="103"/>
      <c r="X49" s="103"/>
      <c r="AM49" s="136"/>
      <c r="AN49" s="102"/>
      <c r="AO49" s="102"/>
      <c r="AP49" s="102"/>
      <c r="AQ49" s="102"/>
      <c r="AR49" s="102"/>
      <c r="AS49" s="102"/>
      <c r="AT49" s="102"/>
      <c r="AU49" s="102"/>
      <c r="AV49" s="102"/>
      <c r="AW49" s="102"/>
      <c r="AX49" s="102"/>
      <c r="AY49" s="102"/>
      <c r="AZ49" s="5"/>
    </row>
    <row r="50" spans="1:52" s="46" customFormat="1" x14ac:dyDescent="0.25">
      <c r="A50" s="186"/>
      <c r="B50" s="101" t="s">
        <v>55</v>
      </c>
      <c r="C50" s="102"/>
      <c r="D50" s="102"/>
      <c r="E50" s="102"/>
      <c r="F50" s="102"/>
      <c r="G50" s="102"/>
      <c r="H50" s="102"/>
      <c r="I50" s="102"/>
      <c r="J50" s="102"/>
      <c r="K50" s="102"/>
      <c r="L50" s="103">
        <f>K50+L49</f>
        <v>-6567.4781734918506</v>
      </c>
      <c r="M50" s="103">
        <f t="shared" ref="M50:N50" si="119">L50+M49</f>
        <v>-17990.985038087154</v>
      </c>
      <c r="N50" s="103">
        <f t="shared" si="119"/>
        <v>-32916.675625437652</v>
      </c>
      <c r="O50" s="103">
        <f>N50+O49</f>
        <v>-44374.204494451646</v>
      </c>
      <c r="P50" s="103">
        <f t="shared" ref="P50:AB50" si="120">O50+P49</f>
        <v>-44374.204494451646</v>
      </c>
      <c r="Q50" s="103">
        <f t="shared" si="120"/>
        <v>-44374.204494451646</v>
      </c>
      <c r="R50" s="103">
        <f t="shared" si="120"/>
        <v>-44374.204494451646</v>
      </c>
      <c r="S50" s="103">
        <f t="shared" si="120"/>
        <v>-44374.204494451646</v>
      </c>
      <c r="T50" s="103">
        <f t="shared" si="120"/>
        <v>-44374.204494451646</v>
      </c>
      <c r="U50" s="103">
        <f t="shared" si="120"/>
        <v>-44374.204494451646</v>
      </c>
      <c r="V50" s="103">
        <f t="shared" si="120"/>
        <v>-44374.204494451646</v>
      </c>
      <c r="W50" s="103">
        <f t="shared" si="120"/>
        <v>-44374.204494451646</v>
      </c>
      <c r="X50" s="103">
        <f t="shared" si="120"/>
        <v>-44374.204494451646</v>
      </c>
      <c r="Y50" s="103">
        <f t="shared" si="120"/>
        <v>-44374.204494451646</v>
      </c>
      <c r="Z50" s="103">
        <f t="shared" si="120"/>
        <v>-44374.204494451646</v>
      </c>
      <c r="AA50" s="103">
        <f t="shared" si="120"/>
        <v>-44374.204494451646</v>
      </c>
      <c r="AB50" s="103">
        <f t="shared" si="120"/>
        <v>-44374.204494451646</v>
      </c>
      <c r="AC50" s="103">
        <f>AB50+AC49</f>
        <v>-44374.204494451646</v>
      </c>
      <c r="AD50" s="103">
        <f>AC50+AD49</f>
        <v>-44374.204494451646</v>
      </c>
      <c r="AE50" s="103">
        <f>AD50+AE49</f>
        <v>-44374.204494451646</v>
      </c>
      <c r="AF50" s="103">
        <f>AE50+18489.25</f>
        <v>-25884.954494451646</v>
      </c>
      <c r="AG50" s="133">
        <f t="shared" ref="AG50:AM50" si="121">AF50+3697.85</f>
        <v>-22187.104494451647</v>
      </c>
      <c r="AH50" s="133">
        <f t="shared" si="121"/>
        <v>-18489.254494451648</v>
      </c>
      <c r="AI50" s="133">
        <f t="shared" si="121"/>
        <v>-14791.404494451648</v>
      </c>
      <c r="AJ50" s="133">
        <f t="shared" si="121"/>
        <v>-11093.554494451648</v>
      </c>
      <c r="AK50" s="133">
        <f t="shared" si="121"/>
        <v>-7395.7044944516474</v>
      </c>
      <c r="AL50" s="133">
        <f t="shared" si="121"/>
        <v>-3697.8544944516475</v>
      </c>
      <c r="AM50" s="133">
        <f t="shared" si="121"/>
        <v>-4.4944516475879936E-3</v>
      </c>
      <c r="AN50" s="102"/>
      <c r="AO50" s="102"/>
      <c r="AP50" s="102"/>
      <c r="AQ50" s="102"/>
      <c r="AR50" s="102"/>
      <c r="AS50" s="102"/>
      <c r="AT50" s="102"/>
      <c r="AU50" s="102"/>
      <c r="AV50" s="102"/>
      <c r="AW50" s="102"/>
      <c r="AX50" s="102"/>
      <c r="AY50" s="102"/>
      <c r="AZ50" s="5"/>
    </row>
    <row r="51" spans="1:52" x14ac:dyDescent="0.25">
      <c r="A51" s="36"/>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row>
    <row r="52" spans="1:52" ht="21" customHeight="1" x14ac:dyDescent="0.25">
      <c r="A52" s="36"/>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row>
    <row r="53" spans="1:52" x14ac:dyDescent="0.25"/>
    <row r="54" spans="1:52" x14ac:dyDescent="0.25"/>
    <row r="55" spans="1:52" x14ac:dyDescent="0.25"/>
    <row r="56" spans="1:52" x14ac:dyDescent="0.25"/>
    <row r="57" spans="1:52" x14ac:dyDescent="0.25"/>
    <row r="58" spans="1:52" x14ac:dyDescent="0.25"/>
  </sheetData>
  <mergeCells count="10">
    <mergeCell ref="AM6:AX6"/>
    <mergeCell ref="A46:A50"/>
    <mergeCell ref="A39:A45"/>
    <mergeCell ref="A32:A38"/>
    <mergeCell ref="O6:Z6"/>
    <mergeCell ref="AA6:AL6"/>
    <mergeCell ref="C6:H6"/>
    <mergeCell ref="I6:N6"/>
    <mergeCell ref="A8:A15"/>
    <mergeCell ref="A16:A31"/>
  </mergeCells>
  <printOptions headings="1"/>
  <pageMargins left="0.7" right="0.2" top="0.75" bottom="0.75" header="0.3" footer="0.3"/>
  <pageSetup scale="67" orientation="landscape" cellComments="asDisplayed" r:id="rId1"/>
  <headerFooter>
    <oddHeader>&amp;C&amp;A</oddHeader>
  </headerFooter>
  <colBreaks count="2" manualBreakCount="2">
    <brk id="8" max="37" man="1"/>
    <brk id="14" max="41"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omments xmlns="$ListId:Library;"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B13BEADAB69841AF30C364162AA0DA" ma:contentTypeVersion="" ma:contentTypeDescription="Create a new document." ma:contentTypeScope="" ma:versionID="3b980dff7a6dd4c3859d25a9edd0d71c">
  <xsd:schema xmlns:xsd="http://www.w3.org/2001/XMLSchema" xmlns:xs="http://www.w3.org/2001/XMLSchema" xmlns:p="http://schemas.microsoft.com/office/2006/metadata/properties" xmlns:ns2="$ListId:Library;" targetNamespace="http://schemas.microsoft.com/office/2006/metadata/properties" ma:root="true" ma:fieldsID="f0a7ed3631af1f39076cc3123727656e" ns2:_="">
    <xsd:import namespace="$ListId:Library;"/>
    <xsd:element name="properties">
      <xsd:complexType>
        <xsd:sequence>
          <xsd:element name="documentManagement">
            <xsd:complexType>
              <xsd:all>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4CCAA-8671-4113-8547-D2C93347025B}"/>
</file>

<file path=customXml/itemProps2.xml><?xml version="1.0" encoding="utf-8"?>
<ds:datastoreItem xmlns:ds="http://schemas.openxmlformats.org/officeDocument/2006/customXml" ds:itemID="{02F07B67-19EB-4B96-A323-3D485BBA4FF9}"/>
</file>

<file path=customXml/itemProps3.xml><?xml version="1.0" encoding="utf-8"?>
<ds:datastoreItem xmlns:ds="http://schemas.openxmlformats.org/officeDocument/2006/customXml" ds:itemID="{18C48CE4-A413-46BA-8501-DB85551758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MonthlyNSBCalculation</vt:lpstr>
      <vt:lpstr>MonthlyNSBCalculation!Print_Area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e21586</dc:creator>
  <cp:lastModifiedBy>Logan, Raysene</cp:lastModifiedBy>
  <cp:lastPrinted>2017-02-07T18:50:36Z</cp:lastPrinted>
  <dcterms:created xsi:type="dcterms:W3CDTF">2013-01-09T19:50:07Z</dcterms:created>
  <dcterms:modified xsi:type="dcterms:W3CDTF">2017-11-01T19:05:36Z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0x0101007DB13BEADAB69841AF30C364162AA0DA</vt:lpwstr>
  </property>
  <property fmtid="{D5CDD505-2E9C-101B-9397-08002B2CF9AE}" pid="3" name="SV_QUERY_LIST_4F35BF76-6C0D-4D9B-82B2-816C12CF3733">
    <vt:lpwstr>empty_477D106A-C0D6-4607-AEBD-E2C9D60EA279</vt:lpwstr>
  </property>
</Properties>
</file>