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480" yWindow="240" windowWidth="27795" windowHeight="12465"/>
  </bookViews>
  <sheets>
    <sheet name=".0010 (A)" sheetId="12" r:id="rId1"/>
    <sheet name=".00075 (B)" sheetId="4" r:id="rId2"/>
    <sheet name=".0005 (C)" sheetId="6" r:id="rId3"/>
    <sheet name="No Assessment (D)" sheetId="15" r:id="rId4"/>
    <sheet name="Sheet2" sheetId="14" r:id="rId5"/>
  </sheets>
  <calcPr calcId="162913"/>
</workbook>
</file>

<file path=xl/calcChain.xml><?xml version="1.0" encoding="utf-8"?>
<calcChain xmlns="http://schemas.openxmlformats.org/spreadsheetml/2006/main">
  <c r="D322" i="12" l="1"/>
  <c r="D201" i="12"/>
  <c r="D202" i="12"/>
  <c r="D203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324" i="12"/>
  <c r="G325" i="12"/>
  <c r="G326" i="12"/>
  <c r="G327" i="12"/>
  <c r="G328" i="12"/>
  <c r="G329" i="12"/>
  <c r="G330" i="12"/>
  <c r="G331" i="12"/>
  <c r="G332" i="12"/>
  <c r="G333" i="12"/>
  <c r="G334" i="12"/>
  <c r="G335" i="12"/>
  <c r="G336" i="12"/>
  <c r="G337" i="12"/>
  <c r="G338" i="12"/>
  <c r="G339" i="12"/>
  <c r="G340" i="12"/>
  <c r="G341" i="12"/>
  <c r="E269" i="12"/>
  <c r="E270" i="12"/>
  <c r="E276" i="12"/>
  <c r="E282" i="12"/>
  <c r="E287" i="12"/>
  <c r="E288" i="12"/>
  <c r="E294" i="12"/>
  <c r="E300" i="12"/>
  <c r="E305" i="12"/>
  <c r="E306" i="12"/>
  <c r="E312" i="12"/>
  <c r="E318" i="12"/>
  <c r="E322" i="12"/>
  <c r="E329" i="12"/>
  <c r="E336" i="12"/>
  <c r="D269" i="12"/>
  <c r="D270" i="12"/>
  <c r="D271" i="12"/>
  <c r="E271" i="12" s="1"/>
  <c r="D272" i="12"/>
  <c r="E272" i="12" s="1"/>
  <c r="D273" i="12"/>
  <c r="E273" i="12" s="1"/>
  <c r="D274" i="12"/>
  <c r="E274" i="12" s="1"/>
  <c r="D275" i="12"/>
  <c r="E275" i="12" s="1"/>
  <c r="D276" i="12"/>
  <c r="D277" i="12"/>
  <c r="E277" i="12" s="1"/>
  <c r="D278" i="12"/>
  <c r="E278" i="12" s="1"/>
  <c r="D279" i="12"/>
  <c r="E279" i="12" s="1"/>
  <c r="D280" i="12"/>
  <c r="E280" i="12" s="1"/>
  <c r="D281" i="12"/>
  <c r="E281" i="12" s="1"/>
  <c r="D282" i="12"/>
  <c r="D283" i="12"/>
  <c r="E283" i="12" s="1"/>
  <c r="D284" i="12"/>
  <c r="E284" i="12" s="1"/>
  <c r="D285" i="12"/>
  <c r="E285" i="12" s="1"/>
  <c r="D286" i="12"/>
  <c r="E286" i="12" s="1"/>
  <c r="D287" i="12"/>
  <c r="D288" i="12"/>
  <c r="D289" i="12"/>
  <c r="E289" i="12" s="1"/>
  <c r="D290" i="12"/>
  <c r="E290" i="12" s="1"/>
  <c r="D291" i="12"/>
  <c r="E291" i="12" s="1"/>
  <c r="D292" i="12"/>
  <c r="E292" i="12" s="1"/>
  <c r="D293" i="12"/>
  <c r="E293" i="12" s="1"/>
  <c r="D294" i="12"/>
  <c r="D295" i="12"/>
  <c r="E295" i="12" s="1"/>
  <c r="D296" i="12"/>
  <c r="E296" i="12" s="1"/>
  <c r="D297" i="12"/>
  <c r="E297" i="12" s="1"/>
  <c r="D298" i="12"/>
  <c r="E298" i="12" s="1"/>
  <c r="D299" i="12"/>
  <c r="E299" i="12" s="1"/>
  <c r="D300" i="12"/>
  <c r="D301" i="12"/>
  <c r="E301" i="12" s="1"/>
  <c r="D302" i="12"/>
  <c r="E302" i="12" s="1"/>
  <c r="D303" i="12"/>
  <c r="E303" i="12" s="1"/>
  <c r="D304" i="12"/>
  <c r="E304" i="12" s="1"/>
  <c r="D305" i="12"/>
  <c r="D306" i="12"/>
  <c r="D307" i="12"/>
  <c r="E307" i="12" s="1"/>
  <c r="D308" i="12"/>
  <c r="E308" i="12" s="1"/>
  <c r="D309" i="12"/>
  <c r="E309" i="12" s="1"/>
  <c r="D310" i="12"/>
  <c r="E310" i="12" s="1"/>
  <c r="D311" i="12"/>
  <c r="E311" i="12" s="1"/>
  <c r="D312" i="12"/>
  <c r="D313" i="12"/>
  <c r="E313" i="12" s="1"/>
  <c r="D314" i="12"/>
  <c r="E314" i="12" s="1"/>
  <c r="D315" i="12"/>
  <c r="E315" i="12" s="1"/>
  <c r="D316" i="12"/>
  <c r="E316" i="12" s="1"/>
  <c r="D317" i="12"/>
  <c r="E317" i="12" s="1"/>
  <c r="D318" i="12"/>
  <c r="D319" i="12"/>
  <c r="E319" i="12" s="1"/>
  <c r="D320" i="12"/>
  <c r="E320" i="12" s="1"/>
  <c r="D321" i="12"/>
  <c r="E321" i="12" s="1"/>
  <c r="D323" i="12"/>
  <c r="E323" i="12" s="1"/>
  <c r="D324" i="12"/>
  <c r="E324" i="12" s="1"/>
  <c r="D325" i="12"/>
  <c r="E325" i="12" s="1"/>
  <c r="D326" i="12"/>
  <c r="E326" i="12" s="1"/>
  <c r="D327" i="12"/>
  <c r="E327" i="12" s="1"/>
  <c r="D328" i="12"/>
  <c r="E328" i="12" s="1"/>
  <c r="D329" i="12"/>
  <c r="D330" i="12"/>
  <c r="E330" i="12" s="1"/>
  <c r="D331" i="12"/>
  <c r="E331" i="12" s="1"/>
  <c r="D332" i="12"/>
  <c r="E332" i="12" s="1"/>
  <c r="D333" i="12"/>
  <c r="E333" i="12" s="1"/>
  <c r="D334" i="12"/>
  <c r="E334" i="12" s="1"/>
  <c r="D335" i="12"/>
  <c r="E335" i="12" s="1"/>
  <c r="D336" i="12"/>
  <c r="D337" i="12"/>
  <c r="E337" i="12" s="1"/>
  <c r="D338" i="12"/>
  <c r="E338" i="12" s="1"/>
  <c r="D339" i="12"/>
  <c r="E339" i="12" s="1"/>
  <c r="D340" i="12"/>
  <c r="E340" i="12" s="1"/>
  <c r="D341" i="12"/>
  <c r="E341" i="12" s="1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D104" i="6"/>
  <c r="D105" i="6"/>
  <c r="D106" i="6"/>
  <c r="D107" i="6"/>
  <c r="D108" i="6"/>
  <c r="D109" i="6"/>
  <c r="D110" i="6"/>
  <c r="D111" i="6"/>
  <c r="D112" i="6"/>
  <c r="D80" i="15"/>
  <c r="D81" i="15"/>
  <c r="D82" i="15"/>
  <c r="D83" i="15"/>
  <c r="D84" i="15"/>
  <c r="D85" i="15"/>
  <c r="D86" i="15"/>
  <c r="D87" i="15"/>
  <c r="D88" i="15"/>
  <c r="D89" i="15"/>
  <c r="I257" i="12" l="1"/>
  <c r="I258" i="12"/>
  <c r="I259" i="12"/>
  <c r="I260" i="12"/>
  <c r="I261" i="12"/>
  <c r="I262" i="12"/>
  <c r="I263" i="12"/>
  <c r="I264" i="12"/>
  <c r="I265" i="12"/>
  <c r="I266" i="12"/>
  <c r="I267" i="12"/>
  <c r="I268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D257" i="12"/>
  <c r="E257" i="12" s="1"/>
  <c r="D258" i="12"/>
  <c r="E258" i="12" s="1"/>
  <c r="D259" i="12"/>
  <c r="E259" i="12" s="1"/>
  <c r="D260" i="12"/>
  <c r="E260" i="12" s="1"/>
  <c r="D261" i="12"/>
  <c r="E261" i="12" s="1"/>
  <c r="D262" i="12"/>
  <c r="E262" i="12" s="1"/>
  <c r="D263" i="12"/>
  <c r="E263" i="12" s="1"/>
  <c r="D264" i="12"/>
  <c r="E264" i="12" s="1"/>
  <c r="D265" i="12"/>
  <c r="E265" i="12" s="1"/>
  <c r="D266" i="12"/>
  <c r="E266" i="12" s="1"/>
  <c r="D267" i="12"/>
  <c r="E267" i="12" s="1"/>
  <c r="D268" i="12"/>
  <c r="E268" i="12" s="1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D233" i="12"/>
  <c r="E233" i="12" s="1"/>
  <c r="D234" i="12"/>
  <c r="E234" i="12" s="1"/>
  <c r="D235" i="12"/>
  <c r="E235" i="12" s="1"/>
  <c r="D236" i="12"/>
  <c r="E236" i="12" s="1"/>
  <c r="D237" i="12"/>
  <c r="E237" i="12" s="1"/>
  <c r="D238" i="12"/>
  <c r="E238" i="12" s="1"/>
  <c r="D239" i="12"/>
  <c r="E239" i="12" s="1"/>
  <c r="D240" i="12"/>
  <c r="E240" i="12" s="1"/>
  <c r="D241" i="12"/>
  <c r="E241" i="12" s="1"/>
  <c r="D242" i="12"/>
  <c r="E242" i="12" s="1"/>
  <c r="D243" i="12"/>
  <c r="E243" i="12" s="1"/>
  <c r="D244" i="12"/>
  <c r="E244" i="12" s="1"/>
  <c r="D245" i="12"/>
  <c r="E245" i="12" s="1"/>
  <c r="D246" i="12"/>
  <c r="E246" i="12" s="1"/>
  <c r="D247" i="12"/>
  <c r="E247" i="12" s="1"/>
  <c r="D248" i="12"/>
  <c r="E248" i="12" s="1"/>
  <c r="D249" i="12"/>
  <c r="E249" i="12" s="1"/>
  <c r="D250" i="12"/>
  <c r="E250" i="12" s="1"/>
  <c r="D251" i="12"/>
  <c r="E251" i="12" s="1"/>
  <c r="D252" i="12"/>
  <c r="E252" i="12" s="1"/>
  <c r="D253" i="12"/>
  <c r="E253" i="12" s="1"/>
  <c r="D254" i="12"/>
  <c r="E254" i="12" s="1"/>
  <c r="D255" i="12"/>
  <c r="E255" i="12" s="1"/>
  <c r="D256" i="12"/>
  <c r="E256" i="12" s="1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D197" i="12"/>
  <c r="E197" i="12" s="1"/>
  <c r="D198" i="12"/>
  <c r="E198" i="12" s="1"/>
  <c r="D199" i="12"/>
  <c r="E199" i="12" s="1"/>
  <c r="D200" i="12"/>
  <c r="E200" i="12" s="1"/>
  <c r="E201" i="12"/>
  <c r="E202" i="12"/>
  <c r="E203" i="12"/>
  <c r="D204" i="12"/>
  <c r="E204" i="12" s="1"/>
  <c r="D205" i="12"/>
  <c r="E205" i="12" s="1"/>
  <c r="D206" i="12"/>
  <c r="E206" i="12" s="1"/>
  <c r="D207" i="12"/>
  <c r="E207" i="12" s="1"/>
  <c r="D208" i="12"/>
  <c r="E208" i="12" s="1"/>
  <c r="D209" i="12"/>
  <c r="E209" i="12" s="1"/>
  <c r="D210" i="12"/>
  <c r="E210" i="12" s="1"/>
  <c r="D211" i="12"/>
  <c r="E211" i="12" s="1"/>
  <c r="D212" i="12"/>
  <c r="E212" i="12" s="1"/>
  <c r="D213" i="12"/>
  <c r="E213" i="12" s="1"/>
  <c r="D214" i="12"/>
  <c r="E214" i="12" s="1"/>
  <c r="D215" i="12"/>
  <c r="E215" i="12" s="1"/>
  <c r="D216" i="12"/>
  <c r="E216" i="12" s="1"/>
  <c r="D217" i="12"/>
  <c r="E217" i="12" s="1"/>
  <c r="D218" i="12"/>
  <c r="E218" i="12" s="1"/>
  <c r="D219" i="12"/>
  <c r="E219" i="12" s="1"/>
  <c r="D220" i="12"/>
  <c r="E220" i="12" s="1"/>
  <c r="D221" i="12"/>
  <c r="E221" i="12" s="1"/>
  <c r="D222" i="12"/>
  <c r="E222" i="12" s="1"/>
  <c r="D223" i="12"/>
  <c r="E223" i="12" s="1"/>
  <c r="D224" i="12"/>
  <c r="E224" i="12" s="1"/>
  <c r="D225" i="12"/>
  <c r="E225" i="12" s="1"/>
  <c r="D226" i="12"/>
  <c r="E226" i="12" s="1"/>
  <c r="D227" i="12"/>
  <c r="E227" i="12" s="1"/>
  <c r="D228" i="12"/>
  <c r="E228" i="12" s="1"/>
  <c r="D229" i="12"/>
  <c r="E229" i="12" s="1"/>
  <c r="D230" i="12"/>
  <c r="E230" i="12" s="1"/>
  <c r="D231" i="12"/>
  <c r="E231" i="12" s="1"/>
  <c r="D232" i="12"/>
  <c r="E232" i="12" s="1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E193" i="12"/>
  <c r="D173" i="12"/>
  <c r="E173" i="12" s="1"/>
  <c r="D174" i="12"/>
  <c r="E174" i="12" s="1"/>
  <c r="D175" i="12"/>
  <c r="E175" i="12" s="1"/>
  <c r="D176" i="12"/>
  <c r="E176" i="12" s="1"/>
  <c r="D177" i="12"/>
  <c r="E177" i="12" s="1"/>
  <c r="D178" i="12"/>
  <c r="E178" i="12" s="1"/>
  <c r="D179" i="12"/>
  <c r="E179" i="12" s="1"/>
  <c r="D180" i="12"/>
  <c r="E180" i="12" s="1"/>
  <c r="D181" i="12"/>
  <c r="E181" i="12" s="1"/>
  <c r="D182" i="12"/>
  <c r="E182" i="12" s="1"/>
  <c r="D183" i="12"/>
  <c r="E183" i="12" s="1"/>
  <c r="D184" i="12"/>
  <c r="E184" i="12" s="1"/>
  <c r="D185" i="12"/>
  <c r="E185" i="12" s="1"/>
  <c r="D186" i="12"/>
  <c r="E186" i="12" s="1"/>
  <c r="D187" i="12"/>
  <c r="E187" i="12" s="1"/>
  <c r="D188" i="12"/>
  <c r="E188" i="12" s="1"/>
  <c r="D189" i="12"/>
  <c r="E189" i="12" s="1"/>
  <c r="D190" i="12"/>
  <c r="E190" i="12" s="1"/>
  <c r="D191" i="12"/>
  <c r="E191" i="12" s="1"/>
  <c r="D192" i="12"/>
  <c r="E192" i="12" s="1"/>
  <c r="D193" i="12"/>
  <c r="D194" i="12"/>
  <c r="E194" i="12" s="1"/>
  <c r="D195" i="12"/>
  <c r="E195" i="12" s="1"/>
  <c r="D196" i="12"/>
  <c r="E196" i="12" s="1"/>
  <c r="D139" i="4" l="1"/>
  <c r="E139" i="4" s="1"/>
  <c r="E140" i="4"/>
  <c r="E141" i="4"/>
  <c r="E148" i="4"/>
  <c r="E142" i="4"/>
  <c r="E145" i="4"/>
  <c r="E146" i="4"/>
  <c r="D138" i="4"/>
  <c r="E138" i="4" s="1"/>
  <c r="I125" i="6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G125" i="6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E125" i="6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 s="1"/>
  <c r="D134" i="4"/>
  <c r="E134" i="4" s="1"/>
  <c r="D135" i="4"/>
  <c r="E135" i="4" s="1"/>
  <c r="D136" i="4"/>
  <c r="E136" i="4" s="1"/>
  <c r="D137" i="4"/>
  <c r="E137" i="4" s="1"/>
  <c r="E143" i="4"/>
  <c r="E144" i="4"/>
  <c r="E147" i="4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E151" i="12"/>
  <c r="E170" i="12"/>
  <c r="E172" i="12"/>
  <c r="D150" i="12"/>
  <c r="E150" i="12" s="1"/>
  <c r="D151" i="12"/>
  <c r="D152" i="12"/>
  <c r="E152" i="12" s="1"/>
  <c r="D153" i="12"/>
  <c r="E153" i="12" s="1"/>
  <c r="D154" i="12"/>
  <c r="E154" i="12" s="1"/>
  <c r="D155" i="12"/>
  <c r="E155" i="12" s="1"/>
  <c r="D156" i="12"/>
  <c r="E156" i="12" s="1"/>
  <c r="D157" i="12"/>
  <c r="E157" i="12" s="1"/>
  <c r="D158" i="12"/>
  <c r="E158" i="12" s="1"/>
  <c r="D159" i="12"/>
  <c r="E159" i="12" s="1"/>
  <c r="D160" i="12"/>
  <c r="E160" i="12" s="1"/>
  <c r="D161" i="12"/>
  <c r="E161" i="12" s="1"/>
  <c r="D162" i="12"/>
  <c r="E162" i="12" s="1"/>
  <c r="D163" i="12"/>
  <c r="E163" i="12" s="1"/>
  <c r="D164" i="12"/>
  <c r="E164" i="12" s="1"/>
  <c r="D165" i="12"/>
  <c r="E165" i="12" s="1"/>
  <c r="D166" i="12"/>
  <c r="E166" i="12" s="1"/>
  <c r="D167" i="12"/>
  <c r="E167" i="12" s="1"/>
  <c r="D168" i="12"/>
  <c r="E168" i="12" s="1"/>
  <c r="D169" i="12"/>
  <c r="E169" i="12" s="1"/>
  <c r="D170" i="12"/>
  <c r="D171" i="12"/>
  <c r="E171" i="12" s="1"/>
  <c r="D172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D125" i="12"/>
  <c r="E125" i="12" s="1"/>
  <c r="D126" i="12"/>
  <c r="E126" i="12" s="1"/>
  <c r="D127" i="12"/>
  <c r="E127" i="12" s="1"/>
  <c r="D128" i="12"/>
  <c r="E128" i="12" s="1"/>
  <c r="D129" i="12"/>
  <c r="E129" i="12" s="1"/>
  <c r="D130" i="12"/>
  <c r="E130" i="12" s="1"/>
  <c r="D131" i="12"/>
  <c r="E131" i="12" s="1"/>
  <c r="D132" i="12"/>
  <c r="E132" i="12" s="1"/>
  <c r="D133" i="12"/>
  <c r="E133" i="12" s="1"/>
  <c r="D134" i="12"/>
  <c r="E134" i="12" s="1"/>
  <c r="D135" i="12"/>
  <c r="E135" i="12" s="1"/>
  <c r="D136" i="12"/>
  <c r="E136" i="12" s="1"/>
  <c r="D137" i="12"/>
  <c r="E137" i="12" s="1"/>
  <c r="D138" i="12"/>
  <c r="E138" i="12" s="1"/>
  <c r="D139" i="12"/>
  <c r="E139" i="12" s="1"/>
  <c r="D140" i="12"/>
  <c r="E140" i="12" s="1"/>
  <c r="D141" i="12"/>
  <c r="E141" i="12" s="1"/>
  <c r="D142" i="12"/>
  <c r="E142" i="12" s="1"/>
  <c r="D143" i="12"/>
  <c r="E143" i="12" s="1"/>
  <c r="D144" i="12"/>
  <c r="E144" i="12" s="1"/>
  <c r="D145" i="12"/>
  <c r="E145" i="12" s="1"/>
  <c r="D146" i="12"/>
  <c r="E146" i="12" s="1"/>
  <c r="D147" i="12"/>
  <c r="E147" i="12" s="1"/>
  <c r="D148" i="12"/>
  <c r="E148" i="12" s="1"/>
  <c r="D149" i="12"/>
  <c r="E149" i="12" s="1"/>
  <c r="I101" i="15" l="1"/>
  <c r="G101" i="15"/>
  <c r="E101" i="15"/>
  <c r="I100" i="15"/>
  <c r="G100" i="15"/>
  <c r="E100" i="15"/>
  <c r="I99" i="15"/>
  <c r="G99" i="15"/>
  <c r="E99" i="15"/>
  <c r="I98" i="15"/>
  <c r="G98" i="15"/>
  <c r="E98" i="15"/>
  <c r="I97" i="15"/>
  <c r="G97" i="15"/>
  <c r="E97" i="15"/>
  <c r="I96" i="15"/>
  <c r="G96" i="15"/>
  <c r="E96" i="15"/>
  <c r="I95" i="15"/>
  <c r="G95" i="15"/>
  <c r="E95" i="15"/>
  <c r="I94" i="15"/>
  <c r="G94" i="15"/>
  <c r="E94" i="15"/>
  <c r="I93" i="15"/>
  <c r="G93" i="15"/>
  <c r="E93" i="15"/>
  <c r="I92" i="15"/>
  <c r="G92" i="15"/>
  <c r="E92" i="15"/>
  <c r="I91" i="15"/>
  <c r="G91" i="15"/>
  <c r="E91" i="15"/>
  <c r="I90" i="15"/>
  <c r="G90" i="15"/>
  <c r="E90" i="15"/>
  <c r="I89" i="15"/>
  <c r="G89" i="15"/>
  <c r="E89" i="15"/>
  <c r="I88" i="15"/>
  <c r="G88" i="15"/>
  <c r="E88" i="15"/>
  <c r="I87" i="15"/>
  <c r="G87" i="15"/>
  <c r="E87" i="15"/>
  <c r="I86" i="15"/>
  <c r="G86" i="15"/>
  <c r="E86" i="15"/>
  <c r="I85" i="15"/>
  <c r="G85" i="15"/>
  <c r="E85" i="15"/>
  <c r="I84" i="15"/>
  <c r="G84" i="15"/>
  <c r="E84" i="15"/>
  <c r="I83" i="15"/>
  <c r="G83" i="15"/>
  <c r="E83" i="15"/>
  <c r="I82" i="15"/>
  <c r="G82" i="15"/>
  <c r="E82" i="15"/>
  <c r="I81" i="15"/>
  <c r="G81" i="15"/>
  <c r="E81" i="15"/>
  <c r="I80" i="15"/>
  <c r="G80" i="15"/>
  <c r="E80" i="15"/>
  <c r="I79" i="15"/>
  <c r="G79" i="15"/>
  <c r="D79" i="15"/>
  <c r="E79" i="15" s="1"/>
  <c r="I78" i="15"/>
  <c r="G78" i="15"/>
  <c r="D78" i="15"/>
  <c r="E78" i="15" s="1"/>
  <c r="I77" i="15"/>
  <c r="G77" i="15"/>
  <c r="D77" i="15"/>
  <c r="E77" i="15" s="1"/>
  <c r="I76" i="15"/>
  <c r="G76" i="15"/>
  <c r="D76" i="15"/>
  <c r="E76" i="15" s="1"/>
  <c r="I75" i="15"/>
  <c r="G75" i="15"/>
  <c r="D75" i="15"/>
  <c r="E75" i="15" s="1"/>
  <c r="I74" i="15"/>
  <c r="G74" i="15"/>
  <c r="D74" i="15"/>
  <c r="E74" i="15" s="1"/>
  <c r="I73" i="15"/>
  <c r="G73" i="15"/>
  <c r="D73" i="15"/>
  <c r="E73" i="15" s="1"/>
  <c r="I72" i="15"/>
  <c r="G72" i="15"/>
  <c r="D72" i="15"/>
  <c r="E72" i="15" s="1"/>
  <c r="I71" i="15"/>
  <c r="G71" i="15"/>
  <c r="D71" i="15"/>
  <c r="E71" i="15" s="1"/>
  <c r="I70" i="15"/>
  <c r="G70" i="15"/>
  <c r="D70" i="15"/>
  <c r="E70" i="15" s="1"/>
  <c r="I69" i="15"/>
  <c r="G69" i="15"/>
  <c r="D69" i="15"/>
  <c r="E69" i="15" s="1"/>
  <c r="I68" i="15"/>
  <c r="G68" i="15"/>
  <c r="D68" i="15"/>
  <c r="E68" i="15" s="1"/>
  <c r="I67" i="15"/>
  <c r="G67" i="15"/>
  <c r="D67" i="15"/>
  <c r="E67" i="15" s="1"/>
  <c r="I66" i="15"/>
  <c r="G66" i="15"/>
  <c r="D66" i="15"/>
  <c r="E66" i="15" s="1"/>
  <c r="I65" i="15"/>
  <c r="G65" i="15"/>
  <c r="D65" i="15"/>
  <c r="E65" i="15" s="1"/>
  <c r="I64" i="15"/>
  <c r="G64" i="15"/>
  <c r="D64" i="15"/>
  <c r="E64" i="15" s="1"/>
  <c r="I63" i="15"/>
  <c r="G63" i="15"/>
  <c r="D63" i="15"/>
  <c r="E63" i="15" s="1"/>
  <c r="I62" i="15"/>
  <c r="G62" i="15"/>
  <c r="D62" i="15"/>
  <c r="E62" i="15" s="1"/>
  <c r="I61" i="15"/>
  <c r="G61" i="15"/>
  <c r="D61" i="15"/>
  <c r="E61" i="15" s="1"/>
  <c r="K60" i="15"/>
  <c r="I60" i="15"/>
  <c r="G60" i="15"/>
  <c r="D60" i="15"/>
  <c r="E60" i="15" s="1"/>
  <c r="I59" i="15"/>
  <c r="G59" i="15"/>
  <c r="D59" i="15"/>
  <c r="E59" i="15" s="1"/>
  <c r="I58" i="15"/>
  <c r="G58" i="15"/>
  <c r="D58" i="15"/>
  <c r="E58" i="15" s="1"/>
  <c r="I57" i="15"/>
  <c r="G57" i="15"/>
  <c r="D57" i="15"/>
  <c r="E57" i="15" s="1"/>
  <c r="I56" i="15"/>
  <c r="G56" i="15"/>
  <c r="D56" i="15"/>
  <c r="E56" i="15" s="1"/>
  <c r="I55" i="15"/>
  <c r="G55" i="15"/>
  <c r="E55" i="15"/>
  <c r="I54" i="15"/>
  <c r="G54" i="15"/>
  <c r="E54" i="15"/>
  <c r="I53" i="15"/>
  <c r="G53" i="15"/>
  <c r="E53" i="15"/>
  <c r="I52" i="15"/>
  <c r="G52" i="15"/>
  <c r="E52" i="15"/>
  <c r="I51" i="15"/>
  <c r="G51" i="15"/>
  <c r="E51" i="15"/>
  <c r="I50" i="15"/>
  <c r="H50" i="15"/>
  <c r="H51" i="15" s="1"/>
  <c r="H52" i="15" s="1"/>
  <c r="H53" i="15" s="1"/>
  <c r="H54" i="15" s="1"/>
  <c r="H55" i="15" s="1"/>
  <c r="H56" i="15" s="1"/>
  <c r="H57" i="15" s="1"/>
  <c r="H58" i="15" s="1"/>
  <c r="H59" i="15" s="1"/>
  <c r="H60" i="15" s="1"/>
  <c r="H61" i="15" s="1"/>
  <c r="H62" i="15" s="1"/>
  <c r="H63" i="15" s="1"/>
  <c r="H64" i="15" s="1"/>
  <c r="H65" i="15" s="1"/>
  <c r="H66" i="15" s="1"/>
  <c r="H67" i="15" s="1"/>
  <c r="H68" i="15" s="1"/>
  <c r="H69" i="15" s="1"/>
  <c r="H70" i="15" s="1"/>
  <c r="H71" i="15" s="1"/>
  <c r="H72" i="15" s="1"/>
  <c r="H73" i="15" s="1"/>
  <c r="H74" i="15" s="1"/>
  <c r="H75" i="15" s="1"/>
  <c r="H76" i="15" s="1"/>
  <c r="H77" i="15" s="1"/>
  <c r="H78" i="15" s="1"/>
  <c r="H79" i="15" s="1"/>
  <c r="H80" i="15" s="1"/>
  <c r="H81" i="15" s="1"/>
  <c r="H82" i="15" s="1"/>
  <c r="H83" i="15" s="1"/>
  <c r="H84" i="15" s="1"/>
  <c r="H85" i="15" s="1"/>
  <c r="H86" i="15" s="1"/>
  <c r="H87" i="15" s="1"/>
  <c r="H88" i="15" s="1"/>
  <c r="H89" i="15" s="1"/>
  <c r="H90" i="15" s="1"/>
  <c r="H91" i="15" s="1"/>
  <c r="H92" i="15" s="1"/>
  <c r="H93" i="15" s="1"/>
  <c r="H94" i="15" s="1"/>
  <c r="H95" i="15" s="1"/>
  <c r="H96" i="15" s="1"/>
  <c r="H97" i="15" s="1"/>
  <c r="H98" i="15" s="1"/>
  <c r="H99" i="15" s="1"/>
  <c r="H100" i="15" s="1"/>
  <c r="H101" i="15" s="1"/>
  <c r="G50" i="15"/>
  <c r="F50" i="15"/>
  <c r="F51" i="15" s="1"/>
  <c r="F52" i="15" s="1"/>
  <c r="E50" i="15"/>
  <c r="J49" i="15"/>
  <c r="L49" i="15" s="1"/>
  <c r="E49" i="15"/>
  <c r="K48" i="15"/>
  <c r="J48" i="15"/>
  <c r="E48" i="15"/>
  <c r="J47" i="15"/>
  <c r="E47" i="15"/>
  <c r="J46" i="15"/>
  <c r="E46" i="15"/>
  <c r="J45" i="15"/>
  <c r="E45" i="15"/>
  <c r="J44" i="15"/>
  <c r="N45" i="15" s="1"/>
  <c r="E44" i="15"/>
  <c r="O43" i="15"/>
  <c r="N43" i="15"/>
  <c r="L43" i="15"/>
  <c r="C43" i="15"/>
  <c r="O42" i="15"/>
  <c r="N42" i="15"/>
  <c r="L42" i="15"/>
  <c r="C42" i="15"/>
  <c r="O41" i="15"/>
  <c r="N41" i="15"/>
  <c r="L41" i="15"/>
  <c r="C41" i="15"/>
  <c r="O40" i="15"/>
  <c r="N40" i="15"/>
  <c r="L40" i="15"/>
  <c r="C40" i="15"/>
  <c r="O39" i="15"/>
  <c r="N39" i="15"/>
  <c r="L39" i="15"/>
  <c r="C39" i="15"/>
  <c r="O38" i="15"/>
  <c r="N38" i="15"/>
  <c r="L38" i="15"/>
  <c r="C38" i="15"/>
  <c r="O37" i="15"/>
  <c r="N37" i="15"/>
  <c r="L37" i="15"/>
  <c r="C37" i="15"/>
  <c r="O36" i="15"/>
  <c r="N36" i="15"/>
  <c r="L36" i="15"/>
  <c r="C36" i="15"/>
  <c r="O35" i="15"/>
  <c r="N35" i="15"/>
  <c r="L35" i="15"/>
  <c r="C35" i="15"/>
  <c r="O34" i="15"/>
  <c r="N34" i="15"/>
  <c r="L34" i="15"/>
  <c r="C34" i="15"/>
  <c r="O33" i="15"/>
  <c r="N33" i="15"/>
  <c r="L33" i="15"/>
  <c r="C33" i="15"/>
  <c r="O32" i="15"/>
  <c r="N32" i="15"/>
  <c r="L32" i="15"/>
  <c r="C32" i="15"/>
  <c r="O31" i="15"/>
  <c r="N31" i="15"/>
  <c r="L31" i="15"/>
  <c r="C31" i="15"/>
  <c r="O30" i="15"/>
  <c r="N30" i="15"/>
  <c r="L30" i="15"/>
  <c r="C30" i="15"/>
  <c r="L29" i="15"/>
  <c r="C29" i="15"/>
  <c r="L28" i="15"/>
  <c r="C28" i="15"/>
  <c r="L27" i="15"/>
  <c r="C27" i="15"/>
  <c r="L26" i="15"/>
  <c r="C26" i="15"/>
  <c r="L25" i="15"/>
  <c r="C25" i="15"/>
  <c r="L24" i="15"/>
  <c r="C24" i="15"/>
  <c r="L23" i="15"/>
  <c r="C23" i="15"/>
  <c r="L22" i="15"/>
  <c r="C22" i="15"/>
  <c r="L21" i="15"/>
  <c r="C21" i="15"/>
  <c r="L20" i="15"/>
  <c r="C20" i="15"/>
  <c r="L19" i="15"/>
  <c r="C19" i="15"/>
  <c r="L18" i="15"/>
  <c r="C18" i="15"/>
  <c r="M44" i="15" l="1"/>
  <c r="M45" i="15" s="1"/>
  <c r="M46" i="15" s="1"/>
  <c r="L44" i="15"/>
  <c r="N47" i="15"/>
  <c r="L46" i="15"/>
  <c r="M47" i="15"/>
  <c r="M48" i="15" s="1"/>
  <c r="M49" i="15" s="1"/>
  <c r="L48" i="15"/>
  <c r="F53" i="15"/>
  <c r="F54" i="15" s="1"/>
  <c r="J52" i="15"/>
  <c r="J51" i="15"/>
  <c r="O44" i="15"/>
  <c r="O46" i="15"/>
  <c r="N48" i="15"/>
  <c r="O48" i="15"/>
  <c r="J50" i="15"/>
  <c r="O45" i="15"/>
  <c r="O47" i="15"/>
  <c r="N49" i="15"/>
  <c r="N44" i="15"/>
  <c r="L45" i="15"/>
  <c r="N46" i="15"/>
  <c r="L47" i="15"/>
  <c r="O49" i="15"/>
  <c r="I113" i="6"/>
  <c r="I114" i="6"/>
  <c r="I115" i="6"/>
  <c r="I116" i="6"/>
  <c r="I117" i="6"/>
  <c r="I118" i="6"/>
  <c r="I119" i="6"/>
  <c r="I120" i="6"/>
  <c r="I121" i="6"/>
  <c r="I122" i="6"/>
  <c r="I123" i="6"/>
  <c r="I124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I113" i="4"/>
  <c r="I114" i="4"/>
  <c r="I115" i="4"/>
  <c r="I116" i="4"/>
  <c r="I117" i="4"/>
  <c r="I118" i="4"/>
  <c r="I119" i="4"/>
  <c r="I120" i="4"/>
  <c r="I121" i="4"/>
  <c r="I122" i="4"/>
  <c r="I123" i="4"/>
  <c r="I124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 s="1"/>
  <c r="I113" i="12"/>
  <c r="I114" i="12"/>
  <c r="I115" i="12"/>
  <c r="I116" i="12"/>
  <c r="I117" i="12"/>
  <c r="I118" i="12"/>
  <c r="I119" i="12"/>
  <c r="I120" i="12"/>
  <c r="I121" i="12"/>
  <c r="I122" i="12"/>
  <c r="I123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D113" i="12"/>
  <c r="E113" i="12" s="1"/>
  <c r="D114" i="12"/>
  <c r="E114" i="12" s="1"/>
  <c r="D115" i="12"/>
  <c r="E115" i="12" s="1"/>
  <c r="D116" i="12"/>
  <c r="E116" i="12" s="1"/>
  <c r="D117" i="12"/>
  <c r="E117" i="12" s="1"/>
  <c r="D118" i="12"/>
  <c r="E118" i="12" s="1"/>
  <c r="D119" i="12"/>
  <c r="E119" i="12" s="1"/>
  <c r="D120" i="12"/>
  <c r="E120" i="12" s="1"/>
  <c r="D121" i="12"/>
  <c r="E121" i="12" s="1"/>
  <c r="D122" i="12"/>
  <c r="E122" i="12" s="1"/>
  <c r="D123" i="12"/>
  <c r="E123" i="12" s="1"/>
  <c r="D124" i="12"/>
  <c r="E124" i="12" s="1"/>
  <c r="L50" i="15" l="1"/>
  <c r="L52" i="15"/>
  <c r="N51" i="15"/>
  <c r="N52" i="15"/>
  <c r="L51" i="15"/>
  <c r="F55" i="15"/>
  <c r="J54" i="15"/>
  <c r="O52" i="15"/>
  <c r="N50" i="15"/>
  <c r="M50" i="15"/>
  <c r="M51" i="15" s="1"/>
  <c r="M52" i="15" s="1"/>
  <c r="O50" i="15"/>
  <c r="O51" i="15"/>
  <c r="J53" i="15"/>
  <c r="I112" i="12"/>
  <c r="G112" i="12"/>
  <c r="D112" i="12"/>
  <c r="E112" i="12" s="1"/>
  <c r="I111" i="12"/>
  <c r="G111" i="12"/>
  <c r="D111" i="12"/>
  <c r="E111" i="12" s="1"/>
  <c r="I110" i="12"/>
  <c r="G110" i="12"/>
  <c r="D110" i="12"/>
  <c r="E110" i="12" s="1"/>
  <c r="I109" i="12"/>
  <c r="G109" i="12"/>
  <c r="D109" i="12"/>
  <c r="E109" i="12" s="1"/>
  <c r="I108" i="12"/>
  <c r="G108" i="12"/>
  <c r="D108" i="12"/>
  <c r="E108" i="12" s="1"/>
  <c r="I107" i="12"/>
  <c r="G107" i="12"/>
  <c r="D107" i="12"/>
  <c r="E107" i="12" s="1"/>
  <c r="I106" i="12"/>
  <c r="G106" i="12"/>
  <c r="D106" i="12"/>
  <c r="E106" i="12" s="1"/>
  <c r="I105" i="12"/>
  <c r="G105" i="12"/>
  <c r="D105" i="12"/>
  <c r="E105" i="12" s="1"/>
  <c r="I104" i="12"/>
  <c r="G104" i="12"/>
  <c r="D104" i="12"/>
  <c r="E104" i="12" s="1"/>
  <c r="I103" i="12"/>
  <c r="G103" i="12"/>
  <c r="D103" i="12"/>
  <c r="E103" i="12" s="1"/>
  <c r="I102" i="12"/>
  <c r="G102" i="12"/>
  <c r="D102" i="12"/>
  <c r="E102" i="12" s="1"/>
  <c r="I101" i="12"/>
  <c r="G101" i="12"/>
  <c r="D101" i="12"/>
  <c r="E101" i="12" s="1"/>
  <c r="I100" i="12"/>
  <c r="G100" i="12"/>
  <c r="D100" i="12"/>
  <c r="E100" i="12" s="1"/>
  <c r="I99" i="12"/>
  <c r="G99" i="12"/>
  <c r="D99" i="12"/>
  <c r="E99" i="12" s="1"/>
  <c r="I98" i="12"/>
  <c r="G98" i="12"/>
  <c r="D98" i="12"/>
  <c r="E98" i="12" s="1"/>
  <c r="I97" i="12"/>
  <c r="G97" i="12"/>
  <c r="E97" i="12"/>
  <c r="D97" i="12"/>
  <c r="I96" i="12"/>
  <c r="G96" i="12"/>
  <c r="D96" i="12"/>
  <c r="E96" i="12" s="1"/>
  <c r="I95" i="12"/>
  <c r="G95" i="12"/>
  <c r="D95" i="12"/>
  <c r="E95" i="12" s="1"/>
  <c r="I94" i="12"/>
  <c r="G94" i="12"/>
  <c r="D94" i="12"/>
  <c r="E94" i="12" s="1"/>
  <c r="I93" i="12"/>
  <c r="G93" i="12"/>
  <c r="D93" i="12"/>
  <c r="E93" i="12" s="1"/>
  <c r="I92" i="12"/>
  <c r="G92" i="12"/>
  <c r="D92" i="12"/>
  <c r="E92" i="12" s="1"/>
  <c r="I91" i="12"/>
  <c r="G91" i="12"/>
  <c r="D91" i="12"/>
  <c r="E91" i="12" s="1"/>
  <c r="I90" i="12"/>
  <c r="G90" i="12"/>
  <c r="D90" i="12"/>
  <c r="E90" i="12" s="1"/>
  <c r="I89" i="12"/>
  <c r="G89" i="12"/>
  <c r="D89" i="12"/>
  <c r="E89" i="12" s="1"/>
  <c r="I88" i="12"/>
  <c r="G88" i="12"/>
  <c r="D88" i="12"/>
  <c r="E88" i="12" s="1"/>
  <c r="I87" i="12"/>
  <c r="G87" i="12"/>
  <c r="D87" i="12"/>
  <c r="E87" i="12" s="1"/>
  <c r="I86" i="12"/>
  <c r="G86" i="12"/>
  <c r="D86" i="12"/>
  <c r="E86" i="12" s="1"/>
  <c r="I85" i="12"/>
  <c r="G85" i="12"/>
  <c r="D85" i="12"/>
  <c r="E85" i="12" s="1"/>
  <c r="I84" i="12"/>
  <c r="G84" i="12"/>
  <c r="D84" i="12"/>
  <c r="E84" i="12" s="1"/>
  <c r="I83" i="12"/>
  <c r="G83" i="12"/>
  <c r="D83" i="12"/>
  <c r="E83" i="12" s="1"/>
  <c r="I82" i="12"/>
  <c r="G82" i="12"/>
  <c r="D82" i="12"/>
  <c r="E82" i="12" s="1"/>
  <c r="I81" i="12"/>
  <c r="G81" i="12"/>
  <c r="D81" i="12"/>
  <c r="E81" i="12" s="1"/>
  <c r="I80" i="12"/>
  <c r="G80" i="12"/>
  <c r="E80" i="12"/>
  <c r="D80" i="12"/>
  <c r="I79" i="12"/>
  <c r="G79" i="12"/>
  <c r="D79" i="12"/>
  <c r="E79" i="12" s="1"/>
  <c r="I78" i="12"/>
  <c r="G78" i="12"/>
  <c r="D78" i="12"/>
  <c r="E78" i="12" s="1"/>
  <c r="I77" i="12"/>
  <c r="G77" i="12"/>
  <c r="D77" i="12"/>
  <c r="E77" i="12" s="1"/>
  <c r="I76" i="12"/>
  <c r="G76" i="12"/>
  <c r="D76" i="12"/>
  <c r="E76" i="12" s="1"/>
  <c r="I75" i="12"/>
  <c r="G75" i="12"/>
  <c r="D75" i="12"/>
  <c r="E75" i="12" s="1"/>
  <c r="I74" i="12"/>
  <c r="G74" i="12"/>
  <c r="D74" i="12"/>
  <c r="E74" i="12" s="1"/>
  <c r="I73" i="12"/>
  <c r="G73" i="12"/>
  <c r="D73" i="12"/>
  <c r="E73" i="12" s="1"/>
  <c r="I72" i="12"/>
  <c r="G72" i="12"/>
  <c r="D72" i="12"/>
  <c r="E72" i="12" s="1"/>
  <c r="I71" i="12"/>
  <c r="G71" i="12"/>
  <c r="D71" i="12"/>
  <c r="E71" i="12" s="1"/>
  <c r="I70" i="12"/>
  <c r="G70" i="12"/>
  <c r="D70" i="12"/>
  <c r="E70" i="12" s="1"/>
  <c r="I69" i="12"/>
  <c r="G69" i="12"/>
  <c r="D69" i="12"/>
  <c r="E69" i="12" s="1"/>
  <c r="I68" i="12"/>
  <c r="G68" i="12"/>
  <c r="D68" i="12"/>
  <c r="E68" i="12" s="1"/>
  <c r="I67" i="12"/>
  <c r="G67" i="12"/>
  <c r="D67" i="12"/>
  <c r="E67" i="12" s="1"/>
  <c r="I66" i="12"/>
  <c r="G66" i="12"/>
  <c r="D66" i="12"/>
  <c r="E66" i="12" s="1"/>
  <c r="I65" i="12"/>
  <c r="G65" i="12"/>
  <c r="D65" i="12"/>
  <c r="E65" i="12" s="1"/>
  <c r="I64" i="12"/>
  <c r="G64" i="12"/>
  <c r="D64" i="12"/>
  <c r="E64" i="12" s="1"/>
  <c r="I63" i="12"/>
  <c r="G63" i="12"/>
  <c r="D63" i="12"/>
  <c r="E63" i="12" s="1"/>
  <c r="I62" i="12"/>
  <c r="G62" i="12"/>
  <c r="D62" i="12"/>
  <c r="E62" i="12" s="1"/>
  <c r="I61" i="12"/>
  <c r="G61" i="12"/>
  <c r="D61" i="12"/>
  <c r="E61" i="12" s="1"/>
  <c r="K60" i="12"/>
  <c r="I60" i="12"/>
  <c r="G60" i="12"/>
  <c r="D60" i="12"/>
  <c r="E60" i="12" s="1"/>
  <c r="I59" i="12"/>
  <c r="G59" i="12"/>
  <c r="D59" i="12"/>
  <c r="E59" i="12" s="1"/>
  <c r="I58" i="12"/>
  <c r="G58" i="12"/>
  <c r="D58" i="12"/>
  <c r="E58" i="12" s="1"/>
  <c r="I57" i="12"/>
  <c r="G57" i="12"/>
  <c r="D57" i="12"/>
  <c r="E57" i="12" s="1"/>
  <c r="I56" i="12"/>
  <c r="G56" i="12"/>
  <c r="D56" i="12"/>
  <c r="E56" i="12" s="1"/>
  <c r="I55" i="12"/>
  <c r="G55" i="12"/>
  <c r="E55" i="12"/>
  <c r="I54" i="12"/>
  <c r="G54" i="12"/>
  <c r="E54" i="12"/>
  <c r="I53" i="12"/>
  <c r="G53" i="12"/>
  <c r="E53" i="12"/>
  <c r="I52" i="12"/>
  <c r="G52" i="12"/>
  <c r="E52" i="12"/>
  <c r="I51" i="12"/>
  <c r="G51" i="12"/>
  <c r="E51" i="12"/>
  <c r="I50" i="12"/>
  <c r="H50" i="12"/>
  <c r="H51" i="12" s="1"/>
  <c r="H52" i="12" s="1"/>
  <c r="H53" i="12" s="1"/>
  <c r="H54" i="12" s="1"/>
  <c r="H55" i="12" s="1"/>
  <c r="H56" i="12" s="1"/>
  <c r="H57" i="12" s="1"/>
  <c r="H58" i="12" s="1"/>
  <c r="H59" i="12" s="1"/>
  <c r="H60" i="12" s="1"/>
  <c r="H61" i="12" s="1"/>
  <c r="H62" i="12" s="1"/>
  <c r="H63" i="12" s="1"/>
  <c r="H64" i="12" s="1"/>
  <c r="H65" i="12" s="1"/>
  <c r="H66" i="12" s="1"/>
  <c r="H67" i="12" s="1"/>
  <c r="H68" i="12" s="1"/>
  <c r="H69" i="12" s="1"/>
  <c r="H70" i="12" s="1"/>
  <c r="H71" i="12" s="1"/>
  <c r="H72" i="12" s="1"/>
  <c r="H73" i="12" s="1"/>
  <c r="H74" i="12" s="1"/>
  <c r="H75" i="12" s="1"/>
  <c r="H76" i="12" s="1"/>
  <c r="H77" i="12" s="1"/>
  <c r="H78" i="12" s="1"/>
  <c r="H79" i="12" s="1"/>
  <c r="H80" i="12" s="1"/>
  <c r="H81" i="12" s="1"/>
  <c r="H82" i="12" s="1"/>
  <c r="H83" i="12" s="1"/>
  <c r="H84" i="12" s="1"/>
  <c r="H85" i="12" s="1"/>
  <c r="H86" i="12" s="1"/>
  <c r="H87" i="12" s="1"/>
  <c r="H88" i="12" s="1"/>
  <c r="H89" i="12" s="1"/>
  <c r="H90" i="12" s="1"/>
  <c r="H91" i="12" s="1"/>
  <c r="H92" i="12" s="1"/>
  <c r="H93" i="12" s="1"/>
  <c r="H94" i="12" s="1"/>
  <c r="H95" i="12" s="1"/>
  <c r="H96" i="12" s="1"/>
  <c r="H97" i="12" s="1"/>
  <c r="H98" i="12" s="1"/>
  <c r="H99" i="12" s="1"/>
  <c r="H100" i="12" s="1"/>
  <c r="H101" i="12" s="1"/>
  <c r="H102" i="12" s="1"/>
  <c r="H103" i="12" s="1"/>
  <c r="H104" i="12" s="1"/>
  <c r="H105" i="12" s="1"/>
  <c r="H106" i="12" s="1"/>
  <c r="H107" i="12" s="1"/>
  <c r="H108" i="12" s="1"/>
  <c r="H109" i="12" s="1"/>
  <c r="H110" i="12" s="1"/>
  <c r="H111" i="12" s="1"/>
  <c r="H112" i="12" s="1"/>
  <c r="H113" i="12" s="1"/>
  <c r="H114" i="12" s="1"/>
  <c r="H115" i="12" s="1"/>
  <c r="H116" i="12" s="1"/>
  <c r="H117" i="12" s="1"/>
  <c r="H118" i="12" s="1"/>
  <c r="H119" i="12" s="1"/>
  <c r="H120" i="12" s="1"/>
  <c r="H121" i="12" s="1"/>
  <c r="H122" i="12" s="1"/>
  <c r="H123" i="12" s="1"/>
  <c r="H124" i="12" s="1"/>
  <c r="H125" i="12" s="1"/>
  <c r="H126" i="12" s="1"/>
  <c r="H127" i="12" s="1"/>
  <c r="H128" i="12" s="1"/>
  <c r="H129" i="12" s="1"/>
  <c r="H130" i="12" s="1"/>
  <c r="H131" i="12" s="1"/>
  <c r="H132" i="12" s="1"/>
  <c r="H133" i="12" s="1"/>
  <c r="H134" i="12" s="1"/>
  <c r="H135" i="12" s="1"/>
  <c r="H136" i="12" s="1"/>
  <c r="H137" i="12" s="1"/>
  <c r="H138" i="12" s="1"/>
  <c r="H139" i="12" s="1"/>
  <c r="H140" i="12" s="1"/>
  <c r="H141" i="12" s="1"/>
  <c r="H142" i="12" s="1"/>
  <c r="H143" i="12" s="1"/>
  <c r="H144" i="12" s="1"/>
  <c r="H145" i="12" s="1"/>
  <c r="H146" i="12" s="1"/>
  <c r="H147" i="12" s="1"/>
  <c r="H148" i="12" s="1"/>
  <c r="H149" i="12" s="1"/>
  <c r="H150" i="12" s="1"/>
  <c r="H151" i="12" s="1"/>
  <c r="H152" i="12" s="1"/>
  <c r="H153" i="12" s="1"/>
  <c r="H154" i="12" s="1"/>
  <c r="H155" i="12" s="1"/>
  <c r="H156" i="12" s="1"/>
  <c r="H157" i="12" s="1"/>
  <c r="H158" i="12" s="1"/>
  <c r="H159" i="12" s="1"/>
  <c r="H160" i="12" s="1"/>
  <c r="H161" i="12" s="1"/>
  <c r="H162" i="12" s="1"/>
  <c r="H163" i="12" s="1"/>
  <c r="H164" i="12" s="1"/>
  <c r="H165" i="12" s="1"/>
  <c r="H166" i="12" s="1"/>
  <c r="H167" i="12" s="1"/>
  <c r="H168" i="12" s="1"/>
  <c r="H169" i="12" s="1"/>
  <c r="H170" i="12" s="1"/>
  <c r="H171" i="12" s="1"/>
  <c r="H172" i="12" s="1"/>
  <c r="H173" i="12" s="1"/>
  <c r="H174" i="12" s="1"/>
  <c r="H175" i="12" s="1"/>
  <c r="H176" i="12" s="1"/>
  <c r="H177" i="12" s="1"/>
  <c r="H178" i="12" s="1"/>
  <c r="H179" i="12" s="1"/>
  <c r="H180" i="12" s="1"/>
  <c r="H181" i="12" s="1"/>
  <c r="H182" i="12" s="1"/>
  <c r="H183" i="12" s="1"/>
  <c r="H184" i="12" s="1"/>
  <c r="H185" i="12" s="1"/>
  <c r="H186" i="12" s="1"/>
  <c r="H187" i="12" s="1"/>
  <c r="H188" i="12" s="1"/>
  <c r="H189" i="12" s="1"/>
  <c r="H190" i="12" s="1"/>
  <c r="H191" i="12" s="1"/>
  <c r="H192" i="12" s="1"/>
  <c r="H193" i="12" s="1"/>
  <c r="H194" i="12" s="1"/>
  <c r="H195" i="12" s="1"/>
  <c r="H196" i="12" s="1"/>
  <c r="H197" i="12" s="1"/>
  <c r="H198" i="12" s="1"/>
  <c r="H199" i="12" s="1"/>
  <c r="H200" i="12" s="1"/>
  <c r="H201" i="12" s="1"/>
  <c r="H202" i="12" s="1"/>
  <c r="H203" i="12" s="1"/>
  <c r="H204" i="12" s="1"/>
  <c r="H205" i="12" s="1"/>
  <c r="H206" i="12" s="1"/>
  <c r="H207" i="12" s="1"/>
  <c r="H208" i="12" s="1"/>
  <c r="H209" i="12" s="1"/>
  <c r="H210" i="12" s="1"/>
  <c r="H211" i="12" s="1"/>
  <c r="H212" i="12" s="1"/>
  <c r="H213" i="12" s="1"/>
  <c r="H214" i="12" s="1"/>
  <c r="H215" i="12" s="1"/>
  <c r="H216" i="12" s="1"/>
  <c r="H217" i="12" s="1"/>
  <c r="H218" i="12" s="1"/>
  <c r="H219" i="12" s="1"/>
  <c r="H220" i="12" s="1"/>
  <c r="H221" i="12" s="1"/>
  <c r="H222" i="12" s="1"/>
  <c r="H223" i="12" s="1"/>
  <c r="H224" i="12" s="1"/>
  <c r="H225" i="12" s="1"/>
  <c r="H226" i="12" s="1"/>
  <c r="H227" i="12" s="1"/>
  <c r="H228" i="12" s="1"/>
  <c r="H229" i="12" s="1"/>
  <c r="H230" i="12" s="1"/>
  <c r="H231" i="12" s="1"/>
  <c r="H232" i="12" s="1"/>
  <c r="H233" i="12" s="1"/>
  <c r="H234" i="12" s="1"/>
  <c r="H235" i="12" s="1"/>
  <c r="H236" i="12" s="1"/>
  <c r="H237" i="12" s="1"/>
  <c r="H238" i="12" s="1"/>
  <c r="H239" i="12" s="1"/>
  <c r="H240" i="12" s="1"/>
  <c r="H241" i="12" s="1"/>
  <c r="H242" i="12" s="1"/>
  <c r="H243" i="12" s="1"/>
  <c r="H244" i="12" s="1"/>
  <c r="H245" i="12" s="1"/>
  <c r="H246" i="12" s="1"/>
  <c r="H247" i="12" s="1"/>
  <c r="H248" i="12" s="1"/>
  <c r="H249" i="12" s="1"/>
  <c r="H250" i="12" s="1"/>
  <c r="H251" i="12" s="1"/>
  <c r="H252" i="12" s="1"/>
  <c r="H253" i="12" s="1"/>
  <c r="H254" i="12" s="1"/>
  <c r="H255" i="12" s="1"/>
  <c r="H256" i="12" s="1"/>
  <c r="H257" i="12" s="1"/>
  <c r="H258" i="12" s="1"/>
  <c r="H259" i="12" s="1"/>
  <c r="H260" i="12" s="1"/>
  <c r="H261" i="12" s="1"/>
  <c r="H262" i="12" s="1"/>
  <c r="H263" i="12" s="1"/>
  <c r="H264" i="12" s="1"/>
  <c r="H265" i="12" s="1"/>
  <c r="H266" i="12" s="1"/>
  <c r="H267" i="12" s="1"/>
  <c r="H268" i="12" s="1"/>
  <c r="H269" i="12" s="1"/>
  <c r="H270" i="12" s="1"/>
  <c r="H271" i="12" s="1"/>
  <c r="H272" i="12" s="1"/>
  <c r="H273" i="12" s="1"/>
  <c r="H274" i="12" s="1"/>
  <c r="H275" i="12" s="1"/>
  <c r="H276" i="12" s="1"/>
  <c r="H277" i="12" s="1"/>
  <c r="H278" i="12" s="1"/>
  <c r="H279" i="12" s="1"/>
  <c r="H280" i="12" s="1"/>
  <c r="H281" i="12" s="1"/>
  <c r="H282" i="12" s="1"/>
  <c r="H283" i="12" s="1"/>
  <c r="H284" i="12" s="1"/>
  <c r="H285" i="12" s="1"/>
  <c r="H286" i="12" s="1"/>
  <c r="H287" i="12" s="1"/>
  <c r="H288" i="12" s="1"/>
  <c r="H289" i="12" s="1"/>
  <c r="H290" i="12" s="1"/>
  <c r="H291" i="12" s="1"/>
  <c r="H292" i="12" s="1"/>
  <c r="H293" i="12" s="1"/>
  <c r="H294" i="12" s="1"/>
  <c r="H295" i="12" s="1"/>
  <c r="H296" i="12" s="1"/>
  <c r="H297" i="12" s="1"/>
  <c r="H298" i="12" s="1"/>
  <c r="H299" i="12" s="1"/>
  <c r="H300" i="12" s="1"/>
  <c r="H301" i="12" s="1"/>
  <c r="H302" i="12" s="1"/>
  <c r="H303" i="12" s="1"/>
  <c r="H304" i="12" s="1"/>
  <c r="H305" i="12" s="1"/>
  <c r="H306" i="12" s="1"/>
  <c r="H307" i="12" s="1"/>
  <c r="H308" i="12" s="1"/>
  <c r="H309" i="12" s="1"/>
  <c r="H310" i="12" s="1"/>
  <c r="H311" i="12" s="1"/>
  <c r="H312" i="12" s="1"/>
  <c r="H313" i="12" s="1"/>
  <c r="H314" i="12" s="1"/>
  <c r="H315" i="12" s="1"/>
  <c r="H316" i="12" s="1"/>
  <c r="H317" i="12" s="1"/>
  <c r="H318" i="12" s="1"/>
  <c r="H319" i="12" s="1"/>
  <c r="H320" i="12" s="1"/>
  <c r="H321" i="12" s="1"/>
  <c r="H322" i="12" s="1"/>
  <c r="H323" i="12" s="1"/>
  <c r="H324" i="12" s="1"/>
  <c r="H325" i="12" s="1"/>
  <c r="H326" i="12" s="1"/>
  <c r="H327" i="12" s="1"/>
  <c r="H328" i="12" s="1"/>
  <c r="H329" i="12" s="1"/>
  <c r="H330" i="12" s="1"/>
  <c r="H331" i="12" s="1"/>
  <c r="H332" i="12" s="1"/>
  <c r="H333" i="12" s="1"/>
  <c r="H334" i="12" s="1"/>
  <c r="H335" i="12" s="1"/>
  <c r="H336" i="12" s="1"/>
  <c r="H337" i="12" s="1"/>
  <c r="H338" i="12" s="1"/>
  <c r="H339" i="12" s="1"/>
  <c r="H340" i="12" s="1"/>
  <c r="H341" i="12" s="1"/>
  <c r="G50" i="12"/>
  <c r="F50" i="12"/>
  <c r="F51" i="12" s="1"/>
  <c r="E50" i="12"/>
  <c r="J49" i="12"/>
  <c r="L49" i="12" s="1"/>
  <c r="E49" i="12"/>
  <c r="K48" i="12"/>
  <c r="J48" i="12"/>
  <c r="E48" i="12"/>
  <c r="J47" i="12"/>
  <c r="L47" i="12" s="1"/>
  <c r="E47" i="12"/>
  <c r="J46" i="12"/>
  <c r="E46" i="12"/>
  <c r="J45" i="12"/>
  <c r="E45" i="12"/>
  <c r="J44" i="12"/>
  <c r="E44" i="12"/>
  <c r="M44" i="12" s="1"/>
  <c r="O43" i="12"/>
  <c r="N43" i="12"/>
  <c r="L43" i="12"/>
  <c r="C43" i="12"/>
  <c r="O42" i="12"/>
  <c r="N42" i="12"/>
  <c r="L42" i="12"/>
  <c r="C42" i="12"/>
  <c r="O41" i="12"/>
  <c r="N41" i="12"/>
  <c r="L41" i="12"/>
  <c r="C41" i="12"/>
  <c r="O40" i="12"/>
  <c r="N40" i="12"/>
  <c r="L40" i="12"/>
  <c r="C40" i="12"/>
  <c r="O39" i="12"/>
  <c r="N39" i="12"/>
  <c r="L39" i="12"/>
  <c r="C39" i="12"/>
  <c r="O38" i="12"/>
  <c r="N38" i="12"/>
  <c r="L38" i="12"/>
  <c r="C38" i="12"/>
  <c r="O37" i="12"/>
  <c r="N37" i="12"/>
  <c r="L37" i="12"/>
  <c r="C37" i="12"/>
  <c r="O36" i="12"/>
  <c r="N36" i="12"/>
  <c r="L36" i="12"/>
  <c r="C36" i="12"/>
  <c r="O35" i="12"/>
  <c r="N35" i="12"/>
  <c r="L35" i="12"/>
  <c r="C35" i="12"/>
  <c r="O34" i="12"/>
  <c r="N34" i="12"/>
  <c r="L34" i="12"/>
  <c r="C34" i="12"/>
  <c r="O33" i="12"/>
  <c r="N33" i="12"/>
  <c r="L33" i="12"/>
  <c r="C33" i="12"/>
  <c r="O32" i="12"/>
  <c r="N32" i="12"/>
  <c r="L32" i="12"/>
  <c r="C32" i="12"/>
  <c r="O31" i="12"/>
  <c r="N31" i="12"/>
  <c r="L31" i="12"/>
  <c r="C31" i="12"/>
  <c r="O30" i="12"/>
  <c r="N30" i="12"/>
  <c r="L30" i="12"/>
  <c r="C30" i="12"/>
  <c r="L29" i="12"/>
  <c r="C29" i="12"/>
  <c r="L28" i="12"/>
  <c r="C28" i="12"/>
  <c r="L27" i="12"/>
  <c r="C27" i="12"/>
  <c r="L26" i="12"/>
  <c r="C26" i="12"/>
  <c r="L25" i="12"/>
  <c r="C25" i="12"/>
  <c r="L24" i="12"/>
  <c r="C24" i="12"/>
  <c r="L23" i="12"/>
  <c r="C23" i="12"/>
  <c r="L22" i="12"/>
  <c r="C22" i="12"/>
  <c r="L21" i="12"/>
  <c r="C21" i="12"/>
  <c r="L20" i="12"/>
  <c r="C20" i="12"/>
  <c r="L19" i="12"/>
  <c r="C19" i="12"/>
  <c r="L18" i="12"/>
  <c r="C18" i="12"/>
  <c r="I102" i="4"/>
  <c r="I103" i="4"/>
  <c r="I104" i="4"/>
  <c r="I105" i="4"/>
  <c r="I106" i="4"/>
  <c r="I107" i="4"/>
  <c r="I108" i="4"/>
  <c r="I109" i="4"/>
  <c r="I110" i="4"/>
  <c r="I111" i="4"/>
  <c r="I112" i="4"/>
  <c r="I102" i="6"/>
  <c r="I103" i="6"/>
  <c r="I104" i="6"/>
  <c r="I105" i="6"/>
  <c r="I106" i="6"/>
  <c r="I107" i="6"/>
  <c r="I108" i="6"/>
  <c r="I109" i="6"/>
  <c r="I110" i="6"/>
  <c r="I111" i="6"/>
  <c r="I112" i="6"/>
  <c r="G102" i="4"/>
  <c r="G103" i="4"/>
  <c r="G104" i="4"/>
  <c r="G105" i="4"/>
  <c r="G106" i="4"/>
  <c r="G107" i="4"/>
  <c r="G108" i="4"/>
  <c r="G109" i="4"/>
  <c r="G110" i="4"/>
  <c r="G111" i="4"/>
  <c r="G112" i="4"/>
  <c r="G102" i="6"/>
  <c r="G103" i="6"/>
  <c r="G104" i="6"/>
  <c r="G105" i="6"/>
  <c r="G106" i="6"/>
  <c r="G107" i="6"/>
  <c r="G108" i="6"/>
  <c r="G109" i="6"/>
  <c r="G110" i="6"/>
  <c r="G111" i="6"/>
  <c r="G112" i="6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02" i="6"/>
  <c r="E102" i="6" s="1"/>
  <c r="D103" i="6"/>
  <c r="E103" i="6" s="1"/>
  <c r="E104" i="6"/>
  <c r="E105" i="6"/>
  <c r="E106" i="6"/>
  <c r="E107" i="6"/>
  <c r="E108" i="6"/>
  <c r="E109" i="6"/>
  <c r="E110" i="6"/>
  <c r="E111" i="6"/>
  <c r="E112" i="6"/>
  <c r="I101" i="6"/>
  <c r="G101" i="6"/>
  <c r="D101" i="6"/>
  <c r="E101" i="6" s="1"/>
  <c r="I100" i="6"/>
  <c r="G100" i="6"/>
  <c r="D100" i="6"/>
  <c r="E100" i="6" s="1"/>
  <c r="I99" i="6"/>
  <c r="G99" i="6"/>
  <c r="D99" i="6"/>
  <c r="E99" i="6" s="1"/>
  <c r="I98" i="6"/>
  <c r="G98" i="6"/>
  <c r="D98" i="6"/>
  <c r="E98" i="6" s="1"/>
  <c r="I97" i="6"/>
  <c r="G97" i="6"/>
  <c r="D97" i="6"/>
  <c r="E97" i="6" s="1"/>
  <c r="I96" i="6"/>
  <c r="G96" i="6"/>
  <c r="D96" i="6"/>
  <c r="E96" i="6" s="1"/>
  <c r="I95" i="6"/>
  <c r="G95" i="6"/>
  <c r="D95" i="6"/>
  <c r="E95" i="6" s="1"/>
  <c r="I94" i="6"/>
  <c r="G94" i="6"/>
  <c r="D94" i="6"/>
  <c r="E94" i="6" s="1"/>
  <c r="I93" i="6"/>
  <c r="G93" i="6"/>
  <c r="D93" i="6"/>
  <c r="E93" i="6" s="1"/>
  <c r="I92" i="6"/>
  <c r="G92" i="6"/>
  <c r="D92" i="6"/>
  <c r="E92" i="6" s="1"/>
  <c r="I91" i="6"/>
  <c r="G91" i="6"/>
  <c r="D91" i="6"/>
  <c r="E91" i="6" s="1"/>
  <c r="I90" i="6"/>
  <c r="G90" i="6"/>
  <c r="D90" i="6"/>
  <c r="E90" i="6" s="1"/>
  <c r="I89" i="6"/>
  <c r="G89" i="6"/>
  <c r="D89" i="6"/>
  <c r="E89" i="6" s="1"/>
  <c r="I88" i="6"/>
  <c r="G88" i="6"/>
  <c r="D88" i="6"/>
  <c r="E88" i="6" s="1"/>
  <c r="I87" i="6"/>
  <c r="G87" i="6"/>
  <c r="D87" i="6"/>
  <c r="E87" i="6" s="1"/>
  <c r="I86" i="6"/>
  <c r="G86" i="6"/>
  <c r="D86" i="6"/>
  <c r="E86" i="6" s="1"/>
  <c r="I85" i="6"/>
  <c r="G85" i="6"/>
  <c r="D85" i="6"/>
  <c r="E85" i="6" s="1"/>
  <c r="I84" i="6"/>
  <c r="G84" i="6"/>
  <c r="D84" i="6"/>
  <c r="E84" i="6" s="1"/>
  <c r="I83" i="6"/>
  <c r="G83" i="6"/>
  <c r="D83" i="6"/>
  <c r="E83" i="6" s="1"/>
  <c r="I82" i="6"/>
  <c r="G82" i="6"/>
  <c r="D82" i="6"/>
  <c r="E82" i="6" s="1"/>
  <c r="I81" i="6"/>
  <c r="G81" i="6"/>
  <c r="D81" i="6"/>
  <c r="E81" i="6" s="1"/>
  <c r="I80" i="6"/>
  <c r="G80" i="6"/>
  <c r="D80" i="6"/>
  <c r="E80" i="6" s="1"/>
  <c r="I79" i="6"/>
  <c r="G79" i="6"/>
  <c r="D79" i="6"/>
  <c r="E79" i="6" s="1"/>
  <c r="I78" i="6"/>
  <c r="G78" i="6"/>
  <c r="D78" i="6"/>
  <c r="E78" i="6" s="1"/>
  <c r="I77" i="6"/>
  <c r="G77" i="6"/>
  <c r="D77" i="6"/>
  <c r="E77" i="6" s="1"/>
  <c r="I76" i="6"/>
  <c r="G76" i="6"/>
  <c r="D76" i="6"/>
  <c r="E76" i="6" s="1"/>
  <c r="I75" i="6"/>
  <c r="G75" i="6"/>
  <c r="D75" i="6"/>
  <c r="E75" i="6" s="1"/>
  <c r="I74" i="6"/>
  <c r="G74" i="6"/>
  <c r="D74" i="6"/>
  <c r="E74" i="6" s="1"/>
  <c r="I73" i="6"/>
  <c r="G73" i="6"/>
  <c r="D73" i="6"/>
  <c r="E73" i="6" s="1"/>
  <c r="I72" i="6"/>
  <c r="G72" i="6"/>
  <c r="D72" i="6"/>
  <c r="E72" i="6" s="1"/>
  <c r="I71" i="6"/>
  <c r="G71" i="6"/>
  <c r="D71" i="6"/>
  <c r="E71" i="6" s="1"/>
  <c r="I70" i="6"/>
  <c r="G70" i="6"/>
  <c r="D70" i="6"/>
  <c r="E70" i="6" s="1"/>
  <c r="I69" i="6"/>
  <c r="G69" i="6"/>
  <c r="D69" i="6"/>
  <c r="E69" i="6" s="1"/>
  <c r="I68" i="6"/>
  <c r="G68" i="6"/>
  <c r="D68" i="6"/>
  <c r="E68" i="6" s="1"/>
  <c r="I67" i="6"/>
  <c r="G67" i="6"/>
  <c r="D67" i="6"/>
  <c r="E67" i="6" s="1"/>
  <c r="I66" i="6"/>
  <c r="G66" i="6"/>
  <c r="D66" i="6"/>
  <c r="E66" i="6" s="1"/>
  <c r="I65" i="6"/>
  <c r="G65" i="6"/>
  <c r="D65" i="6"/>
  <c r="E65" i="6" s="1"/>
  <c r="I64" i="6"/>
  <c r="G64" i="6"/>
  <c r="D64" i="6"/>
  <c r="E64" i="6" s="1"/>
  <c r="I63" i="6"/>
  <c r="G63" i="6"/>
  <c r="D63" i="6"/>
  <c r="E63" i="6" s="1"/>
  <c r="I62" i="6"/>
  <c r="G62" i="6"/>
  <c r="D62" i="6"/>
  <c r="E62" i="6" s="1"/>
  <c r="I61" i="6"/>
  <c r="G61" i="6"/>
  <c r="D61" i="6"/>
  <c r="E61" i="6" s="1"/>
  <c r="K60" i="6"/>
  <c r="I60" i="6"/>
  <c r="G60" i="6"/>
  <c r="D60" i="6"/>
  <c r="E60" i="6" s="1"/>
  <c r="I59" i="6"/>
  <c r="G59" i="6"/>
  <c r="D59" i="6"/>
  <c r="E59" i="6" s="1"/>
  <c r="I58" i="6"/>
  <c r="G58" i="6"/>
  <c r="D58" i="6"/>
  <c r="E58" i="6" s="1"/>
  <c r="I57" i="6"/>
  <c r="G57" i="6"/>
  <c r="D57" i="6"/>
  <c r="E57" i="6" s="1"/>
  <c r="I56" i="6"/>
  <c r="G56" i="6"/>
  <c r="D56" i="6"/>
  <c r="E56" i="6" s="1"/>
  <c r="I55" i="6"/>
  <c r="G55" i="6"/>
  <c r="E55" i="6"/>
  <c r="I54" i="6"/>
  <c r="G54" i="6"/>
  <c r="E54" i="6"/>
  <c r="I53" i="6"/>
  <c r="G53" i="6"/>
  <c r="E53" i="6"/>
  <c r="I52" i="6"/>
  <c r="G52" i="6"/>
  <c r="E52" i="6"/>
  <c r="I51" i="6"/>
  <c r="G51" i="6"/>
  <c r="E51" i="6"/>
  <c r="I50" i="6"/>
  <c r="H50" i="6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G50" i="6"/>
  <c r="F50" i="6"/>
  <c r="F51" i="6" s="1"/>
  <c r="E50" i="6"/>
  <c r="J49" i="6"/>
  <c r="L49" i="6" s="1"/>
  <c r="E49" i="6"/>
  <c r="K48" i="6"/>
  <c r="J48" i="6"/>
  <c r="E48" i="6"/>
  <c r="J47" i="6"/>
  <c r="E47" i="6"/>
  <c r="J46" i="6"/>
  <c r="L46" i="6" s="1"/>
  <c r="E46" i="6"/>
  <c r="J45" i="6"/>
  <c r="E45" i="6"/>
  <c r="J44" i="6"/>
  <c r="E44" i="6"/>
  <c r="O43" i="6"/>
  <c r="N43" i="6"/>
  <c r="L43" i="6"/>
  <c r="C43" i="6"/>
  <c r="O42" i="6"/>
  <c r="N42" i="6"/>
  <c r="L42" i="6"/>
  <c r="C42" i="6"/>
  <c r="O41" i="6"/>
  <c r="N41" i="6"/>
  <c r="L41" i="6"/>
  <c r="C41" i="6"/>
  <c r="O40" i="6"/>
  <c r="N40" i="6"/>
  <c r="L40" i="6"/>
  <c r="C40" i="6"/>
  <c r="O39" i="6"/>
  <c r="N39" i="6"/>
  <c r="L39" i="6"/>
  <c r="C39" i="6"/>
  <c r="O38" i="6"/>
  <c r="N38" i="6"/>
  <c r="L38" i="6"/>
  <c r="C38" i="6"/>
  <c r="O37" i="6"/>
  <c r="N37" i="6"/>
  <c r="L37" i="6"/>
  <c r="C37" i="6"/>
  <c r="O36" i="6"/>
  <c r="N36" i="6"/>
  <c r="L36" i="6"/>
  <c r="C36" i="6"/>
  <c r="O35" i="6"/>
  <c r="N35" i="6"/>
  <c r="L35" i="6"/>
  <c r="C35" i="6"/>
  <c r="O34" i="6"/>
  <c r="N34" i="6"/>
  <c r="L34" i="6"/>
  <c r="C34" i="6"/>
  <c r="O33" i="6"/>
  <c r="N33" i="6"/>
  <c r="L33" i="6"/>
  <c r="C33" i="6"/>
  <c r="O32" i="6"/>
  <c r="N32" i="6"/>
  <c r="L32" i="6"/>
  <c r="C32" i="6"/>
  <c r="O31" i="6"/>
  <c r="N31" i="6"/>
  <c r="L31" i="6"/>
  <c r="C31" i="6"/>
  <c r="O30" i="6"/>
  <c r="N30" i="6"/>
  <c r="L30" i="6"/>
  <c r="C30" i="6"/>
  <c r="L29" i="6"/>
  <c r="C29" i="6"/>
  <c r="L28" i="6"/>
  <c r="C28" i="6"/>
  <c r="L27" i="6"/>
  <c r="C27" i="6"/>
  <c r="L26" i="6"/>
  <c r="C26" i="6"/>
  <c r="L25" i="6"/>
  <c r="C25" i="6"/>
  <c r="L24" i="6"/>
  <c r="C24" i="6"/>
  <c r="L23" i="6"/>
  <c r="C23" i="6"/>
  <c r="L22" i="6"/>
  <c r="C22" i="6"/>
  <c r="L21" i="6"/>
  <c r="C21" i="6"/>
  <c r="L20" i="6"/>
  <c r="C20" i="6"/>
  <c r="L19" i="6"/>
  <c r="C19" i="6"/>
  <c r="L18" i="6"/>
  <c r="C18" i="6"/>
  <c r="I101" i="4"/>
  <c r="G101" i="4"/>
  <c r="D101" i="4"/>
  <c r="E101" i="4" s="1"/>
  <c r="I100" i="4"/>
  <c r="G100" i="4"/>
  <c r="D100" i="4"/>
  <c r="E100" i="4" s="1"/>
  <c r="I99" i="4"/>
  <c r="G99" i="4"/>
  <c r="D99" i="4"/>
  <c r="E99" i="4" s="1"/>
  <c r="I98" i="4"/>
  <c r="G98" i="4"/>
  <c r="D98" i="4"/>
  <c r="E98" i="4" s="1"/>
  <c r="I97" i="4"/>
  <c r="G97" i="4"/>
  <c r="D97" i="4"/>
  <c r="E97" i="4" s="1"/>
  <c r="I96" i="4"/>
  <c r="G96" i="4"/>
  <c r="D96" i="4"/>
  <c r="E96" i="4" s="1"/>
  <c r="I95" i="4"/>
  <c r="G95" i="4"/>
  <c r="D95" i="4"/>
  <c r="E95" i="4" s="1"/>
  <c r="I94" i="4"/>
  <c r="G94" i="4"/>
  <c r="D94" i="4"/>
  <c r="E94" i="4" s="1"/>
  <c r="I93" i="4"/>
  <c r="G93" i="4"/>
  <c r="D93" i="4"/>
  <c r="E93" i="4" s="1"/>
  <c r="I92" i="4"/>
  <c r="G92" i="4"/>
  <c r="D92" i="4"/>
  <c r="E92" i="4" s="1"/>
  <c r="I91" i="4"/>
  <c r="G91" i="4"/>
  <c r="D91" i="4"/>
  <c r="E91" i="4" s="1"/>
  <c r="I90" i="4"/>
  <c r="G90" i="4"/>
  <c r="D90" i="4"/>
  <c r="E90" i="4" s="1"/>
  <c r="I89" i="4"/>
  <c r="G89" i="4"/>
  <c r="D89" i="4"/>
  <c r="E89" i="4" s="1"/>
  <c r="I88" i="4"/>
  <c r="G88" i="4"/>
  <c r="D88" i="4"/>
  <c r="E88" i="4" s="1"/>
  <c r="I87" i="4"/>
  <c r="G87" i="4"/>
  <c r="D87" i="4"/>
  <c r="E87" i="4" s="1"/>
  <c r="I86" i="4"/>
  <c r="G86" i="4"/>
  <c r="D86" i="4"/>
  <c r="E86" i="4" s="1"/>
  <c r="I85" i="4"/>
  <c r="G85" i="4"/>
  <c r="D85" i="4"/>
  <c r="E85" i="4" s="1"/>
  <c r="I84" i="4"/>
  <c r="G84" i="4"/>
  <c r="D84" i="4"/>
  <c r="E84" i="4" s="1"/>
  <c r="I83" i="4"/>
  <c r="G83" i="4"/>
  <c r="D83" i="4"/>
  <c r="E83" i="4" s="1"/>
  <c r="I82" i="4"/>
  <c r="G82" i="4"/>
  <c r="D82" i="4"/>
  <c r="E82" i="4" s="1"/>
  <c r="I81" i="4"/>
  <c r="G81" i="4"/>
  <c r="D81" i="4"/>
  <c r="E81" i="4" s="1"/>
  <c r="I80" i="4"/>
  <c r="G80" i="4"/>
  <c r="D80" i="4"/>
  <c r="E80" i="4" s="1"/>
  <c r="I79" i="4"/>
  <c r="G79" i="4"/>
  <c r="D79" i="4"/>
  <c r="E79" i="4" s="1"/>
  <c r="I78" i="4"/>
  <c r="G78" i="4"/>
  <c r="D78" i="4"/>
  <c r="E78" i="4" s="1"/>
  <c r="I77" i="4"/>
  <c r="G77" i="4"/>
  <c r="D77" i="4"/>
  <c r="E77" i="4" s="1"/>
  <c r="I76" i="4"/>
  <c r="G76" i="4"/>
  <c r="D76" i="4"/>
  <c r="E76" i="4" s="1"/>
  <c r="I75" i="4"/>
  <c r="G75" i="4"/>
  <c r="D75" i="4"/>
  <c r="E75" i="4" s="1"/>
  <c r="I74" i="4"/>
  <c r="G74" i="4"/>
  <c r="D74" i="4"/>
  <c r="E74" i="4" s="1"/>
  <c r="I73" i="4"/>
  <c r="G73" i="4"/>
  <c r="D73" i="4"/>
  <c r="E73" i="4" s="1"/>
  <c r="I72" i="4"/>
  <c r="G72" i="4"/>
  <c r="D72" i="4"/>
  <c r="E72" i="4" s="1"/>
  <c r="I71" i="4"/>
  <c r="G71" i="4"/>
  <c r="D71" i="4"/>
  <c r="E71" i="4" s="1"/>
  <c r="I70" i="4"/>
  <c r="G70" i="4"/>
  <c r="D70" i="4"/>
  <c r="E70" i="4" s="1"/>
  <c r="I69" i="4"/>
  <c r="G69" i="4"/>
  <c r="D69" i="4"/>
  <c r="E69" i="4" s="1"/>
  <c r="I68" i="4"/>
  <c r="G68" i="4"/>
  <c r="D68" i="4"/>
  <c r="E68" i="4" s="1"/>
  <c r="I67" i="4"/>
  <c r="G67" i="4"/>
  <c r="D67" i="4"/>
  <c r="E67" i="4" s="1"/>
  <c r="I66" i="4"/>
  <c r="G66" i="4"/>
  <c r="D66" i="4"/>
  <c r="E66" i="4" s="1"/>
  <c r="I65" i="4"/>
  <c r="G65" i="4"/>
  <c r="D65" i="4"/>
  <c r="E65" i="4" s="1"/>
  <c r="I64" i="4"/>
  <c r="G64" i="4"/>
  <c r="D64" i="4"/>
  <c r="E64" i="4" s="1"/>
  <c r="I63" i="4"/>
  <c r="G63" i="4"/>
  <c r="D63" i="4"/>
  <c r="E63" i="4" s="1"/>
  <c r="I62" i="4"/>
  <c r="G62" i="4"/>
  <c r="D62" i="4"/>
  <c r="E62" i="4" s="1"/>
  <c r="I61" i="4"/>
  <c r="G61" i="4"/>
  <c r="D61" i="4"/>
  <c r="E61" i="4" s="1"/>
  <c r="K60" i="4"/>
  <c r="I60" i="4"/>
  <c r="G60" i="4"/>
  <c r="D60" i="4"/>
  <c r="E60" i="4" s="1"/>
  <c r="I59" i="4"/>
  <c r="G59" i="4"/>
  <c r="D59" i="4"/>
  <c r="E59" i="4" s="1"/>
  <c r="I58" i="4"/>
  <c r="G58" i="4"/>
  <c r="D58" i="4"/>
  <c r="E58" i="4" s="1"/>
  <c r="I57" i="4"/>
  <c r="G57" i="4"/>
  <c r="D57" i="4"/>
  <c r="E57" i="4" s="1"/>
  <c r="I56" i="4"/>
  <c r="G56" i="4"/>
  <c r="D56" i="4"/>
  <c r="E56" i="4" s="1"/>
  <c r="I55" i="4"/>
  <c r="G55" i="4"/>
  <c r="E55" i="4"/>
  <c r="I54" i="4"/>
  <c r="G54" i="4"/>
  <c r="E54" i="4"/>
  <c r="I53" i="4"/>
  <c r="G53" i="4"/>
  <c r="E53" i="4"/>
  <c r="I52" i="4"/>
  <c r="G52" i="4"/>
  <c r="E52" i="4"/>
  <c r="I51" i="4"/>
  <c r="G51" i="4"/>
  <c r="E51" i="4"/>
  <c r="I50" i="4"/>
  <c r="H50" i="4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G50" i="4"/>
  <c r="F50" i="4"/>
  <c r="F51" i="4" s="1"/>
  <c r="F52" i="4" s="1"/>
  <c r="E50" i="4"/>
  <c r="J49" i="4"/>
  <c r="E49" i="4"/>
  <c r="K48" i="4"/>
  <c r="J48" i="4"/>
  <c r="E48" i="4"/>
  <c r="J47" i="4"/>
  <c r="L47" i="4" s="1"/>
  <c r="E47" i="4"/>
  <c r="J46" i="4"/>
  <c r="E46" i="4"/>
  <c r="J45" i="4"/>
  <c r="L45" i="4" s="1"/>
  <c r="E45" i="4"/>
  <c r="J44" i="4"/>
  <c r="E44" i="4"/>
  <c r="O43" i="4"/>
  <c r="N43" i="4"/>
  <c r="L43" i="4"/>
  <c r="C43" i="4"/>
  <c r="O42" i="4"/>
  <c r="N42" i="4"/>
  <c r="L42" i="4"/>
  <c r="C42" i="4"/>
  <c r="O41" i="4"/>
  <c r="N41" i="4"/>
  <c r="L41" i="4"/>
  <c r="C41" i="4"/>
  <c r="O40" i="4"/>
  <c r="N40" i="4"/>
  <c r="L40" i="4"/>
  <c r="C40" i="4"/>
  <c r="O39" i="4"/>
  <c r="N39" i="4"/>
  <c r="L39" i="4"/>
  <c r="C39" i="4"/>
  <c r="O38" i="4"/>
  <c r="N38" i="4"/>
  <c r="L38" i="4"/>
  <c r="C38" i="4"/>
  <c r="O37" i="4"/>
  <c r="N37" i="4"/>
  <c r="L37" i="4"/>
  <c r="C37" i="4"/>
  <c r="O36" i="4"/>
  <c r="N36" i="4"/>
  <c r="L36" i="4"/>
  <c r="C36" i="4"/>
  <c r="O35" i="4"/>
  <c r="N35" i="4"/>
  <c r="L35" i="4"/>
  <c r="C35" i="4"/>
  <c r="O34" i="4"/>
  <c r="N34" i="4"/>
  <c r="L34" i="4"/>
  <c r="C34" i="4"/>
  <c r="O33" i="4"/>
  <c r="N33" i="4"/>
  <c r="L33" i="4"/>
  <c r="C33" i="4"/>
  <c r="O32" i="4"/>
  <c r="N32" i="4"/>
  <c r="L32" i="4"/>
  <c r="C32" i="4"/>
  <c r="O31" i="4"/>
  <c r="N31" i="4"/>
  <c r="L31" i="4"/>
  <c r="C31" i="4"/>
  <c r="O30" i="4"/>
  <c r="N30" i="4"/>
  <c r="L30" i="4"/>
  <c r="C30" i="4"/>
  <c r="L29" i="4"/>
  <c r="C29" i="4"/>
  <c r="L28" i="4"/>
  <c r="C28" i="4"/>
  <c r="L27" i="4"/>
  <c r="C27" i="4"/>
  <c r="L26" i="4"/>
  <c r="C26" i="4"/>
  <c r="L25" i="4"/>
  <c r="C25" i="4"/>
  <c r="L24" i="4"/>
  <c r="C24" i="4"/>
  <c r="L23" i="4"/>
  <c r="C23" i="4"/>
  <c r="L22" i="4"/>
  <c r="C22" i="4"/>
  <c r="L21" i="4"/>
  <c r="C21" i="4"/>
  <c r="L20" i="4"/>
  <c r="C20" i="4"/>
  <c r="L19" i="4"/>
  <c r="C19" i="4"/>
  <c r="L18" i="4"/>
  <c r="C18" i="4"/>
  <c r="N49" i="12" l="1"/>
  <c r="M45" i="12"/>
  <c r="M46" i="12" s="1"/>
  <c r="M47" i="12" s="1"/>
  <c r="M48" i="12" s="1"/>
  <c r="M49" i="12" s="1"/>
  <c r="N48" i="12"/>
  <c r="L45" i="12"/>
  <c r="N46" i="12"/>
  <c r="N44" i="12"/>
  <c r="J50" i="12"/>
  <c r="O50" i="12" s="1"/>
  <c r="L53" i="15"/>
  <c r="O53" i="15"/>
  <c r="F56" i="15"/>
  <c r="J55" i="15"/>
  <c r="O55" i="15" s="1"/>
  <c r="O54" i="15"/>
  <c r="M53" i="15"/>
  <c r="M54" i="15" s="1"/>
  <c r="L54" i="15"/>
  <c r="N54" i="15"/>
  <c r="N53" i="15"/>
  <c r="J51" i="12"/>
  <c r="O51" i="12" s="1"/>
  <c r="L44" i="12"/>
  <c r="N45" i="12"/>
  <c r="L46" i="12"/>
  <c r="N47" i="12"/>
  <c r="O48" i="12"/>
  <c r="F52" i="12"/>
  <c r="F53" i="12" s="1"/>
  <c r="O45" i="12"/>
  <c r="O47" i="12"/>
  <c r="L48" i="12"/>
  <c r="O49" i="12"/>
  <c r="O44" i="12"/>
  <c r="O46" i="12"/>
  <c r="N48" i="6"/>
  <c r="O47" i="4"/>
  <c r="M44" i="6"/>
  <c r="M45" i="6" s="1"/>
  <c r="M46" i="6" s="1"/>
  <c r="M47" i="6" s="1"/>
  <c r="M48" i="6" s="1"/>
  <c r="M49" i="6" s="1"/>
  <c r="M44" i="4"/>
  <c r="M45" i="4" s="1"/>
  <c r="M46" i="4" s="1"/>
  <c r="M47" i="4" s="1"/>
  <c r="M48" i="4" s="1"/>
  <c r="M49" i="4" s="1"/>
  <c r="J50" i="4"/>
  <c r="N44" i="6"/>
  <c r="L44" i="6"/>
  <c r="L48" i="6"/>
  <c r="N49" i="4"/>
  <c r="J50" i="6"/>
  <c r="N50" i="6" s="1"/>
  <c r="J51" i="6"/>
  <c r="F52" i="6"/>
  <c r="F53" i="6" s="1"/>
  <c r="N45" i="6"/>
  <c r="N47" i="6"/>
  <c r="O48" i="6"/>
  <c r="O45" i="6"/>
  <c r="O47" i="6"/>
  <c r="N49" i="6"/>
  <c r="L45" i="6"/>
  <c r="N46" i="6"/>
  <c r="L47" i="6"/>
  <c r="O49" i="6"/>
  <c r="O44" i="6"/>
  <c r="O46" i="6"/>
  <c r="J52" i="4"/>
  <c r="F53" i="4"/>
  <c r="F54" i="4" s="1"/>
  <c r="J51" i="4"/>
  <c r="L50" i="4"/>
  <c r="N44" i="4"/>
  <c r="N46" i="4"/>
  <c r="O49" i="4"/>
  <c r="O44" i="4"/>
  <c r="O46" i="4"/>
  <c r="N48" i="4"/>
  <c r="L49" i="4"/>
  <c r="N50" i="4"/>
  <c r="L44" i="4"/>
  <c r="N45" i="4"/>
  <c r="L46" i="4"/>
  <c r="N47" i="4"/>
  <c r="O48" i="4"/>
  <c r="O50" i="4"/>
  <c r="O45" i="4"/>
  <c r="L48" i="4"/>
  <c r="O51" i="6" l="1"/>
  <c r="O52" i="4"/>
  <c r="N55" i="15"/>
  <c r="L50" i="12"/>
  <c r="N50" i="12"/>
  <c r="M50" i="12"/>
  <c r="M51" i="12" s="1"/>
  <c r="N52" i="4"/>
  <c r="M55" i="15"/>
  <c r="O50" i="6"/>
  <c r="L50" i="6"/>
  <c r="L55" i="15"/>
  <c r="J56" i="15"/>
  <c r="F57" i="15"/>
  <c r="J53" i="12"/>
  <c r="F54" i="12"/>
  <c r="J52" i="12"/>
  <c r="N52" i="12" s="1"/>
  <c r="L51" i="12"/>
  <c r="N51" i="12"/>
  <c r="N51" i="6"/>
  <c r="M50" i="6"/>
  <c r="M51" i="6" s="1"/>
  <c r="J53" i="4"/>
  <c r="O53" i="4" s="1"/>
  <c r="M50" i="4"/>
  <c r="M51" i="4" s="1"/>
  <c r="M52" i="4" s="1"/>
  <c r="J53" i="6"/>
  <c r="F54" i="6"/>
  <c r="L51" i="6"/>
  <c r="J52" i="6"/>
  <c r="O52" i="6" s="1"/>
  <c r="L51" i="4"/>
  <c r="L53" i="4"/>
  <c r="N51" i="4"/>
  <c r="N53" i="4"/>
  <c r="J54" i="4"/>
  <c r="F55" i="4"/>
  <c r="O51" i="4"/>
  <c r="L52" i="4"/>
  <c r="N54" i="4" l="1"/>
  <c r="O52" i="12"/>
  <c r="M52" i="12"/>
  <c r="M53" i="12" s="1"/>
  <c r="M54" i="12" s="1"/>
  <c r="J57" i="15"/>
  <c r="N57" i="15" s="1"/>
  <c r="F58" i="15"/>
  <c r="L56" i="15"/>
  <c r="O56" i="15"/>
  <c r="N56" i="15"/>
  <c r="M56" i="15"/>
  <c r="L52" i="12"/>
  <c r="N53" i="12"/>
  <c r="O53" i="12"/>
  <c r="F55" i="12"/>
  <c r="J54" i="12"/>
  <c r="L53" i="12"/>
  <c r="O54" i="4"/>
  <c r="M53" i="4"/>
  <c r="M54" i="4" s="1"/>
  <c r="M52" i="6"/>
  <c r="M53" i="6" s="1"/>
  <c r="L52" i="6"/>
  <c r="N53" i="6"/>
  <c r="N52" i="6"/>
  <c r="F55" i="6"/>
  <c r="J54" i="6"/>
  <c r="O54" i="6" s="1"/>
  <c r="O53" i="6"/>
  <c r="L53" i="6"/>
  <c r="F56" i="4"/>
  <c r="J55" i="4"/>
  <c r="O55" i="4" s="1"/>
  <c r="L54" i="4"/>
  <c r="O57" i="15" l="1"/>
  <c r="M57" i="15"/>
  <c r="F59" i="15"/>
  <c r="J58" i="15"/>
  <c r="L57" i="15"/>
  <c r="J55" i="12"/>
  <c r="O55" i="12" s="1"/>
  <c r="F56" i="12"/>
  <c r="O54" i="12"/>
  <c r="L54" i="12"/>
  <c r="N54" i="12"/>
  <c r="N54" i="6"/>
  <c r="N55" i="4"/>
  <c r="J55" i="6"/>
  <c r="O55" i="6" s="1"/>
  <c r="F56" i="6"/>
  <c r="L54" i="6"/>
  <c r="M54" i="6"/>
  <c r="L55" i="4"/>
  <c r="F57" i="4"/>
  <c r="J56" i="4"/>
  <c r="M55" i="4"/>
  <c r="M55" i="12" l="1"/>
  <c r="N55" i="12"/>
  <c r="M55" i="6"/>
  <c r="L58" i="15"/>
  <c r="O58" i="15"/>
  <c r="N58" i="15"/>
  <c r="F60" i="15"/>
  <c r="J59" i="15"/>
  <c r="M58" i="15"/>
  <c r="M59" i="15" s="1"/>
  <c r="F57" i="12"/>
  <c r="J56" i="12"/>
  <c r="L55" i="12"/>
  <c r="J56" i="6"/>
  <c r="F57" i="6"/>
  <c r="L55" i="6"/>
  <c r="N55" i="6"/>
  <c r="N56" i="6"/>
  <c r="N56" i="4"/>
  <c r="J57" i="4"/>
  <c r="F58" i="4"/>
  <c r="L56" i="4"/>
  <c r="M56" i="4"/>
  <c r="O56" i="4"/>
  <c r="N57" i="4"/>
  <c r="M56" i="6" l="1"/>
  <c r="L59" i="15"/>
  <c r="O59" i="15"/>
  <c r="F61" i="15"/>
  <c r="J60" i="15"/>
  <c r="N59" i="15"/>
  <c r="L56" i="12"/>
  <c r="O56" i="12"/>
  <c r="N56" i="12"/>
  <c r="F58" i="12"/>
  <c r="J57" i="12"/>
  <c r="M56" i="12"/>
  <c r="O56" i="6"/>
  <c r="F58" i="6"/>
  <c r="J57" i="6"/>
  <c r="L56" i="6"/>
  <c r="L57" i="4"/>
  <c r="M57" i="4"/>
  <c r="O57" i="4"/>
  <c r="J58" i="4"/>
  <c r="F59" i="4"/>
  <c r="M57" i="6" l="1"/>
  <c r="M57" i="12"/>
  <c r="L60" i="15"/>
  <c r="O60" i="15"/>
  <c r="N60" i="15"/>
  <c r="J61" i="15"/>
  <c r="O61" i="15" s="1"/>
  <c r="F62" i="15"/>
  <c r="M60" i="15"/>
  <c r="J58" i="12"/>
  <c r="O58" i="12" s="1"/>
  <c r="F59" i="12"/>
  <c r="L57" i="12"/>
  <c r="N57" i="12"/>
  <c r="O57" i="12"/>
  <c r="L57" i="6"/>
  <c r="N57" i="6"/>
  <c r="O57" i="6"/>
  <c r="F59" i="6"/>
  <c r="J58" i="6"/>
  <c r="L58" i="4"/>
  <c r="N58" i="4"/>
  <c r="M58" i="4"/>
  <c r="F60" i="4"/>
  <c r="J59" i="4"/>
  <c r="N59" i="4" s="1"/>
  <c r="O58" i="4"/>
  <c r="M58" i="12" l="1"/>
  <c r="N58" i="12"/>
  <c r="M61" i="15"/>
  <c r="J62" i="15"/>
  <c r="F63" i="15"/>
  <c r="L61" i="15"/>
  <c r="N61" i="15"/>
  <c r="J59" i="12"/>
  <c r="F60" i="12"/>
  <c r="L58" i="12"/>
  <c r="O58" i="6"/>
  <c r="L58" i="6"/>
  <c r="N58" i="6"/>
  <c r="J59" i="6"/>
  <c r="N59" i="6" s="1"/>
  <c r="F60" i="6"/>
  <c r="M58" i="6"/>
  <c r="F61" i="4"/>
  <c r="J60" i="4"/>
  <c r="L59" i="4"/>
  <c r="O59" i="4"/>
  <c r="M59" i="4"/>
  <c r="F64" i="15" l="1"/>
  <c r="J63" i="15"/>
  <c r="N63" i="15" s="1"/>
  <c r="L62" i="15"/>
  <c r="N62" i="15"/>
  <c r="O62" i="15"/>
  <c r="M62" i="15"/>
  <c r="L59" i="12"/>
  <c r="O59" i="12"/>
  <c r="N59" i="12"/>
  <c r="M59" i="12"/>
  <c r="F61" i="12"/>
  <c r="J60" i="12"/>
  <c r="M60" i="4"/>
  <c r="F61" i="6"/>
  <c r="J60" i="6"/>
  <c r="N60" i="6" s="1"/>
  <c r="L59" i="6"/>
  <c r="O59" i="6"/>
  <c r="M59" i="6"/>
  <c r="L60" i="4"/>
  <c r="O60" i="4"/>
  <c r="N60" i="4"/>
  <c r="F62" i="4"/>
  <c r="J61" i="4"/>
  <c r="O63" i="15" l="1"/>
  <c r="M63" i="15"/>
  <c r="M60" i="6"/>
  <c r="L63" i="15"/>
  <c r="F65" i="15"/>
  <c r="J64" i="15"/>
  <c r="J61" i="12"/>
  <c r="N61" i="12" s="1"/>
  <c r="F62" i="12"/>
  <c r="M60" i="12"/>
  <c r="L60" i="12"/>
  <c r="O60" i="12"/>
  <c r="N60" i="12"/>
  <c r="L60" i="6"/>
  <c r="O60" i="6"/>
  <c r="F62" i="6"/>
  <c r="J61" i="6"/>
  <c r="M61" i="6" s="1"/>
  <c r="L61" i="4"/>
  <c r="O61" i="4"/>
  <c r="F63" i="4"/>
  <c r="J62" i="4"/>
  <c r="N62" i="4" s="1"/>
  <c r="N61" i="4"/>
  <c r="M61" i="4"/>
  <c r="O61" i="12" l="1"/>
  <c r="L64" i="15"/>
  <c r="N64" i="15"/>
  <c r="O64" i="15"/>
  <c r="J65" i="15"/>
  <c r="F66" i="15"/>
  <c r="M64" i="15"/>
  <c r="L61" i="12"/>
  <c r="M61" i="12"/>
  <c r="F63" i="12"/>
  <c r="J62" i="12"/>
  <c r="M62" i="4"/>
  <c r="N61" i="6"/>
  <c r="L61" i="6"/>
  <c r="O61" i="6"/>
  <c r="J62" i="6"/>
  <c r="N62" i="6" s="1"/>
  <c r="F63" i="6"/>
  <c r="F64" i="4"/>
  <c r="J63" i="4"/>
  <c r="L62" i="4"/>
  <c r="O62" i="4"/>
  <c r="J66" i="15" l="1"/>
  <c r="N66" i="15" s="1"/>
  <c r="F67" i="15"/>
  <c r="L65" i="15"/>
  <c r="O65" i="15"/>
  <c r="M65" i="15"/>
  <c r="N65" i="15"/>
  <c r="L62" i="12"/>
  <c r="O62" i="12"/>
  <c r="N62" i="12"/>
  <c r="M62" i="12"/>
  <c r="F64" i="12"/>
  <c r="J63" i="12"/>
  <c r="M63" i="4"/>
  <c r="O62" i="6"/>
  <c r="F64" i="6"/>
  <c r="J63" i="6"/>
  <c r="N63" i="6" s="1"/>
  <c r="L62" i="6"/>
  <c r="M62" i="6"/>
  <c r="L63" i="4"/>
  <c r="O63" i="4"/>
  <c r="N63" i="4"/>
  <c r="F65" i="4"/>
  <c r="J64" i="4"/>
  <c r="N64" i="4" s="1"/>
  <c r="M66" i="15" l="1"/>
  <c r="F68" i="15"/>
  <c r="J67" i="15"/>
  <c r="L66" i="15"/>
  <c r="O66" i="15"/>
  <c r="L63" i="12"/>
  <c r="J64" i="12"/>
  <c r="F65" i="12"/>
  <c r="O63" i="12"/>
  <c r="N63" i="12"/>
  <c r="M63" i="12"/>
  <c r="M64" i="12" s="1"/>
  <c r="M63" i="6"/>
  <c r="L63" i="6"/>
  <c r="O63" i="6"/>
  <c r="F65" i="6"/>
  <c r="J64" i="6"/>
  <c r="N64" i="6" s="1"/>
  <c r="L64" i="4"/>
  <c r="O64" i="4"/>
  <c r="F66" i="4"/>
  <c r="J65" i="4"/>
  <c r="O65" i="4" s="1"/>
  <c r="M64" i="4"/>
  <c r="M65" i="4" s="1"/>
  <c r="L67" i="15" l="1"/>
  <c r="O67" i="15"/>
  <c r="N67" i="15"/>
  <c r="F69" i="15"/>
  <c r="J68" i="15"/>
  <c r="N68" i="15" s="1"/>
  <c r="M67" i="15"/>
  <c r="J65" i="12"/>
  <c r="F66" i="12"/>
  <c r="N64" i="12"/>
  <c r="L64" i="12"/>
  <c r="O64" i="12"/>
  <c r="L64" i="6"/>
  <c r="O64" i="6"/>
  <c r="F66" i="6"/>
  <c r="J65" i="6"/>
  <c r="N65" i="6"/>
  <c r="M64" i="6"/>
  <c r="J66" i="4"/>
  <c r="M66" i="4" s="1"/>
  <c r="F67" i="4"/>
  <c r="L65" i="4"/>
  <c r="N65" i="4"/>
  <c r="O68" i="15" l="1"/>
  <c r="L68" i="15"/>
  <c r="J69" i="15"/>
  <c r="F70" i="15"/>
  <c r="M68" i="15"/>
  <c r="L65" i="12"/>
  <c r="O65" i="12"/>
  <c r="N65" i="12"/>
  <c r="M65" i="12"/>
  <c r="F67" i="12"/>
  <c r="J66" i="12"/>
  <c r="L65" i="6"/>
  <c r="O65" i="6"/>
  <c r="M65" i="6"/>
  <c r="J66" i="6"/>
  <c r="F67" i="6"/>
  <c r="F68" i="4"/>
  <c r="J67" i="4"/>
  <c r="L66" i="4"/>
  <c r="O66" i="4"/>
  <c r="N66" i="4"/>
  <c r="L69" i="15" l="1"/>
  <c r="O69" i="15"/>
  <c r="M69" i="15"/>
  <c r="N69" i="15"/>
  <c r="J70" i="15"/>
  <c r="F71" i="15"/>
  <c r="L66" i="12"/>
  <c r="M66" i="12"/>
  <c r="F68" i="12"/>
  <c r="J67" i="12"/>
  <c r="O66" i="12"/>
  <c r="N66" i="12"/>
  <c r="J67" i="6"/>
  <c r="N67" i="6" s="1"/>
  <c r="F68" i="6"/>
  <c r="L66" i="6"/>
  <c r="O66" i="6"/>
  <c r="M66" i="6"/>
  <c r="M67" i="6" s="1"/>
  <c r="N66" i="6"/>
  <c r="L67" i="4"/>
  <c r="N67" i="4"/>
  <c r="O67" i="4"/>
  <c r="F69" i="4"/>
  <c r="J68" i="4"/>
  <c r="M67" i="4"/>
  <c r="N70" i="15" l="1"/>
  <c r="M70" i="15"/>
  <c r="F72" i="15"/>
  <c r="J71" i="15"/>
  <c r="N71" i="15" s="1"/>
  <c r="L70" i="15"/>
  <c r="O70" i="15"/>
  <c r="L67" i="12"/>
  <c r="O67" i="12"/>
  <c r="J68" i="12"/>
  <c r="N68" i="12" s="1"/>
  <c r="F69" i="12"/>
  <c r="N67" i="12"/>
  <c r="M67" i="12"/>
  <c r="M68" i="12" s="1"/>
  <c r="F69" i="6"/>
  <c r="J68" i="6"/>
  <c r="L67" i="6"/>
  <c r="O67" i="6"/>
  <c r="F70" i="4"/>
  <c r="J69" i="4"/>
  <c r="L68" i="4"/>
  <c r="O68" i="4"/>
  <c r="N68" i="4"/>
  <c r="M68" i="4"/>
  <c r="M71" i="15" l="1"/>
  <c r="F73" i="15"/>
  <c r="J72" i="15"/>
  <c r="L71" i="15"/>
  <c r="O71" i="15"/>
  <c r="J69" i="12"/>
  <c r="N69" i="12" s="1"/>
  <c r="F70" i="12"/>
  <c r="L68" i="12"/>
  <c r="O68" i="12"/>
  <c r="L68" i="6"/>
  <c r="O68" i="6"/>
  <c r="N68" i="6"/>
  <c r="F70" i="6"/>
  <c r="J69" i="6"/>
  <c r="N69" i="6" s="1"/>
  <c r="M68" i="6"/>
  <c r="M69" i="6" s="1"/>
  <c r="L69" i="4"/>
  <c r="O69" i="4"/>
  <c r="J70" i="4"/>
  <c r="F71" i="4"/>
  <c r="N69" i="4"/>
  <c r="M69" i="4"/>
  <c r="O69" i="6" l="1"/>
  <c r="M72" i="15"/>
  <c r="L72" i="15"/>
  <c r="O72" i="15"/>
  <c r="N72" i="15"/>
  <c r="J73" i="15"/>
  <c r="N73" i="15" s="1"/>
  <c r="F74" i="15"/>
  <c r="F71" i="12"/>
  <c r="J70" i="12"/>
  <c r="N70" i="12" s="1"/>
  <c r="L69" i="12"/>
  <c r="O69" i="12"/>
  <c r="M69" i="12"/>
  <c r="M70" i="4"/>
  <c r="J70" i="6"/>
  <c r="O70" i="6" s="1"/>
  <c r="F71" i="6"/>
  <c r="L69" i="6"/>
  <c r="J71" i="4"/>
  <c r="F72" i="4"/>
  <c r="L70" i="4"/>
  <c r="N70" i="4"/>
  <c r="O70" i="4"/>
  <c r="M70" i="12" l="1"/>
  <c r="J74" i="15"/>
  <c r="F75" i="15"/>
  <c r="L73" i="15"/>
  <c r="O73" i="15"/>
  <c r="M73" i="15"/>
  <c r="M74" i="15" s="1"/>
  <c r="L70" i="12"/>
  <c r="O70" i="12"/>
  <c r="F72" i="12"/>
  <c r="J71" i="12"/>
  <c r="M71" i="12"/>
  <c r="J71" i="6"/>
  <c r="N71" i="6" s="1"/>
  <c r="F72" i="6"/>
  <c r="L70" i="6"/>
  <c r="N70" i="6"/>
  <c r="M70" i="6"/>
  <c r="F73" i="4"/>
  <c r="J72" i="4"/>
  <c r="L71" i="4"/>
  <c r="O71" i="4"/>
  <c r="N71" i="4"/>
  <c r="M71" i="4"/>
  <c r="M72" i="4" s="1"/>
  <c r="M71" i="6" l="1"/>
  <c r="F76" i="15"/>
  <c r="J75" i="15"/>
  <c r="L74" i="15"/>
  <c r="N74" i="15"/>
  <c r="O74" i="15"/>
  <c r="F73" i="12"/>
  <c r="J72" i="12"/>
  <c r="M72" i="12" s="1"/>
  <c r="L71" i="12"/>
  <c r="N71" i="12"/>
  <c r="O71" i="12"/>
  <c r="N72" i="12"/>
  <c r="F73" i="6"/>
  <c r="J72" i="6"/>
  <c r="M72" i="6" s="1"/>
  <c r="L71" i="6"/>
  <c r="O71" i="6"/>
  <c r="L72" i="4"/>
  <c r="O72" i="4"/>
  <c r="N72" i="4"/>
  <c r="F74" i="4"/>
  <c r="J73" i="4"/>
  <c r="L75" i="15" l="1"/>
  <c r="O75" i="15"/>
  <c r="N75" i="15"/>
  <c r="F77" i="15"/>
  <c r="J76" i="15"/>
  <c r="M75" i="15"/>
  <c r="L72" i="12"/>
  <c r="O72" i="12"/>
  <c r="F74" i="12"/>
  <c r="J73" i="12"/>
  <c r="L72" i="6"/>
  <c r="O72" i="6"/>
  <c r="N72" i="6"/>
  <c r="F74" i="6"/>
  <c r="J73" i="6"/>
  <c r="L73" i="4"/>
  <c r="O73" i="4"/>
  <c r="J74" i="4"/>
  <c r="N74" i="4" s="1"/>
  <c r="F75" i="4"/>
  <c r="N73" i="4"/>
  <c r="M73" i="4"/>
  <c r="M74" i="4" l="1"/>
  <c r="L76" i="15"/>
  <c r="O76" i="15"/>
  <c r="J77" i="15"/>
  <c r="N77" i="15" s="1"/>
  <c r="F78" i="15"/>
  <c r="M76" i="15"/>
  <c r="N76" i="15"/>
  <c r="F75" i="12"/>
  <c r="J74" i="12"/>
  <c r="O74" i="12" s="1"/>
  <c r="M73" i="12"/>
  <c r="M74" i="12" s="1"/>
  <c r="L73" i="12"/>
  <c r="N73" i="12"/>
  <c r="O73" i="12"/>
  <c r="L73" i="6"/>
  <c r="O73" i="6"/>
  <c r="N73" i="6"/>
  <c r="J74" i="6"/>
  <c r="F75" i="6"/>
  <c r="M73" i="6"/>
  <c r="F76" i="4"/>
  <c r="J75" i="4"/>
  <c r="M75" i="4" s="1"/>
  <c r="L74" i="4"/>
  <c r="O74" i="4"/>
  <c r="M77" i="15" l="1"/>
  <c r="L77" i="15"/>
  <c r="O77" i="15"/>
  <c r="J78" i="15"/>
  <c r="F79" i="15"/>
  <c r="L74" i="12"/>
  <c r="F76" i="12"/>
  <c r="J75" i="12"/>
  <c r="N74" i="12"/>
  <c r="N75" i="4"/>
  <c r="O75" i="4"/>
  <c r="O74" i="6"/>
  <c r="J75" i="6"/>
  <c r="F76" i="6"/>
  <c r="L74" i="6"/>
  <c r="M74" i="6"/>
  <c r="N74" i="6"/>
  <c r="L75" i="4"/>
  <c r="F77" i="4"/>
  <c r="J76" i="4"/>
  <c r="N76" i="4" s="1"/>
  <c r="O76" i="4" l="1"/>
  <c r="M75" i="6"/>
  <c r="F80" i="15"/>
  <c r="J79" i="15"/>
  <c r="L78" i="15"/>
  <c r="O78" i="15"/>
  <c r="N78" i="15"/>
  <c r="M78" i="15"/>
  <c r="M75" i="12"/>
  <c r="L75" i="12"/>
  <c r="O75" i="12"/>
  <c r="O76" i="12"/>
  <c r="N75" i="12"/>
  <c r="J76" i="12"/>
  <c r="F77" i="12"/>
  <c r="L75" i="6"/>
  <c r="O75" i="6"/>
  <c r="N75" i="6"/>
  <c r="F77" i="6"/>
  <c r="J76" i="6"/>
  <c r="F78" i="4"/>
  <c r="J77" i="4"/>
  <c r="N77" i="4" s="1"/>
  <c r="L76" i="4"/>
  <c r="M76" i="4"/>
  <c r="L79" i="15" l="1"/>
  <c r="N79" i="15"/>
  <c r="O79" i="15"/>
  <c r="F81" i="15"/>
  <c r="J80" i="15"/>
  <c r="N80" i="15" s="1"/>
  <c r="M79" i="15"/>
  <c r="F78" i="12"/>
  <c r="J77" i="12"/>
  <c r="M76" i="12"/>
  <c r="L76" i="12"/>
  <c r="N76" i="12"/>
  <c r="N77" i="12"/>
  <c r="M77" i="4"/>
  <c r="F78" i="6"/>
  <c r="J77" i="6"/>
  <c r="N77" i="6" s="1"/>
  <c r="L76" i="6"/>
  <c r="M76" i="6"/>
  <c r="O76" i="6"/>
  <c r="N76" i="6"/>
  <c r="L77" i="4"/>
  <c r="O77" i="4"/>
  <c r="J78" i="4"/>
  <c r="F79" i="4"/>
  <c r="M77" i="12" l="1"/>
  <c r="M80" i="15"/>
  <c r="J81" i="15"/>
  <c r="F82" i="15"/>
  <c r="L80" i="15"/>
  <c r="O80" i="15"/>
  <c r="L77" i="12"/>
  <c r="O77" i="12"/>
  <c r="F79" i="12"/>
  <c r="J78" i="12"/>
  <c r="N78" i="12" s="1"/>
  <c r="M77" i="6"/>
  <c r="L77" i="6"/>
  <c r="O77" i="6"/>
  <c r="J78" i="6"/>
  <c r="F79" i="6"/>
  <c r="L78" i="4"/>
  <c r="N78" i="4"/>
  <c r="O78" i="4"/>
  <c r="F80" i="4"/>
  <c r="J79" i="4"/>
  <c r="O79" i="4" s="1"/>
  <c r="M78" i="4"/>
  <c r="M81" i="15" l="1"/>
  <c r="F83" i="15"/>
  <c r="J82" i="15"/>
  <c r="N82" i="15" s="1"/>
  <c r="L81" i="15"/>
  <c r="O81" i="15"/>
  <c r="N81" i="15"/>
  <c r="L78" i="12"/>
  <c r="O78" i="12"/>
  <c r="F80" i="12"/>
  <c r="J79" i="12"/>
  <c r="N79" i="12" s="1"/>
  <c r="M78" i="12"/>
  <c r="M79" i="12" s="1"/>
  <c r="N79" i="4"/>
  <c r="L78" i="6"/>
  <c r="O78" i="6"/>
  <c r="N78" i="6"/>
  <c r="J79" i="6"/>
  <c r="N79" i="6" s="1"/>
  <c r="F80" i="6"/>
  <c r="M78" i="6"/>
  <c r="L79" i="4"/>
  <c r="F81" i="4"/>
  <c r="J80" i="4"/>
  <c r="M79" i="4"/>
  <c r="L82" i="15" l="1"/>
  <c r="O82" i="15"/>
  <c r="F84" i="15"/>
  <c r="J83" i="15"/>
  <c r="M82" i="15"/>
  <c r="J80" i="12"/>
  <c r="M80" i="12" s="1"/>
  <c r="F81" i="12"/>
  <c r="O79" i="12"/>
  <c r="L79" i="12"/>
  <c r="M80" i="4"/>
  <c r="M79" i="6"/>
  <c r="F81" i="6"/>
  <c r="J80" i="6"/>
  <c r="N80" i="6" s="1"/>
  <c r="L79" i="6"/>
  <c r="O79" i="6"/>
  <c r="L80" i="4"/>
  <c r="O80" i="4"/>
  <c r="F82" i="4"/>
  <c r="J81" i="4"/>
  <c r="N80" i="4"/>
  <c r="N80" i="12" l="1"/>
  <c r="L83" i="15"/>
  <c r="O83" i="15"/>
  <c r="M83" i="15"/>
  <c r="F85" i="15"/>
  <c r="J84" i="15"/>
  <c r="N83" i="15"/>
  <c r="L80" i="12"/>
  <c r="O80" i="12"/>
  <c r="F82" i="12"/>
  <c r="J81" i="12"/>
  <c r="N81" i="12" s="1"/>
  <c r="L80" i="6"/>
  <c r="O80" i="6"/>
  <c r="F82" i="6"/>
  <c r="J81" i="6"/>
  <c r="N81" i="6" s="1"/>
  <c r="M80" i="6"/>
  <c r="L81" i="4"/>
  <c r="O81" i="4"/>
  <c r="N81" i="4"/>
  <c r="J82" i="4"/>
  <c r="F83" i="4"/>
  <c r="M81" i="4"/>
  <c r="M84" i="15" l="1"/>
  <c r="L84" i="15"/>
  <c r="O84" i="15"/>
  <c r="N84" i="15"/>
  <c r="F86" i="15"/>
  <c r="J85" i="15"/>
  <c r="N85" i="15" s="1"/>
  <c r="F83" i="12"/>
  <c r="J82" i="12"/>
  <c r="M81" i="12"/>
  <c r="L81" i="12"/>
  <c r="O81" i="12"/>
  <c r="N82" i="12"/>
  <c r="M81" i="6"/>
  <c r="M82" i="4"/>
  <c r="J82" i="6"/>
  <c r="M82" i="6" s="1"/>
  <c r="F83" i="6"/>
  <c r="L81" i="6"/>
  <c r="O81" i="6"/>
  <c r="F84" i="4"/>
  <c r="J83" i="4"/>
  <c r="L82" i="4"/>
  <c r="O82" i="4"/>
  <c r="N82" i="4"/>
  <c r="M82" i="12" l="1"/>
  <c r="L85" i="15"/>
  <c r="O85" i="15"/>
  <c r="J86" i="15"/>
  <c r="F87" i="15"/>
  <c r="M85" i="15"/>
  <c r="M83" i="4"/>
  <c r="L82" i="12"/>
  <c r="O82" i="12"/>
  <c r="F84" i="12"/>
  <c r="J83" i="12"/>
  <c r="M83" i="12"/>
  <c r="N82" i="6"/>
  <c r="J83" i="6"/>
  <c r="O83" i="6" s="1"/>
  <c r="F84" i="6"/>
  <c r="L82" i="6"/>
  <c r="O82" i="6"/>
  <c r="L83" i="4"/>
  <c r="O83" i="4"/>
  <c r="N83" i="4"/>
  <c r="F85" i="4"/>
  <c r="J84" i="4"/>
  <c r="M86" i="15" l="1"/>
  <c r="F88" i="15"/>
  <c r="J87" i="15"/>
  <c r="L86" i="15"/>
  <c r="O86" i="15"/>
  <c r="N86" i="15"/>
  <c r="L83" i="12"/>
  <c r="O83" i="12"/>
  <c r="N83" i="12"/>
  <c r="J84" i="12"/>
  <c r="F85" i="12"/>
  <c r="F85" i="6"/>
  <c r="J84" i="6"/>
  <c r="N84" i="6" s="1"/>
  <c r="L83" i="6"/>
  <c r="N83" i="6"/>
  <c r="M83" i="6"/>
  <c r="N84" i="4"/>
  <c r="F86" i="4"/>
  <c r="J85" i="4"/>
  <c r="N85" i="4" s="1"/>
  <c r="L84" i="4"/>
  <c r="O84" i="4"/>
  <c r="M84" i="4"/>
  <c r="M84" i="6" l="1"/>
  <c r="L87" i="15"/>
  <c r="O87" i="15"/>
  <c r="F89" i="15"/>
  <c r="J88" i="15"/>
  <c r="N87" i="15"/>
  <c r="M87" i="15"/>
  <c r="L84" i="12"/>
  <c r="N84" i="12"/>
  <c r="O84" i="12"/>
  <c r="M84" i="12"/>
  <c r="J85" i="12"/>
  <c r="F86" i="12"/>
  <c r="L84" i="6"/>
  <c r="O84" i="6"/>
  <c r="F86" i="6"/>
  <c r="J85" i="6"/>
  <c r="L85" i="4"/>
  <c r="O85" i="4"/>
  <c r="J86" i="4"/>
  <c r="N86" i="4" s="1"/>
  <c r="F87" i="4"/>
  <c r="M85" i="4"/>
  <c r="M88" i="15" l="1"/>
  <c r="L88" i="15"/>
  <c r="F90" i="15"/>
  <c r="J89" i="15"/>
  <c r="N89" i="15" s="1"/>
  <c r="N88" i="15"/>
  <c r="O88" i="15"/>
  <c r="L85" i="12"/>
  <c r="O85" i="12"/>
  <c r="N85" i="12"/>
  <c r="M85" i="12"/>
  <c r="F87" i="12"/>
  <c r="J86" i="12"/>
  <c r="M86" i="4"/>
  <c r="J86" i="6"/>
  <c r="N86" i="6" s="1"/>
  <c r="F87" i="6"/>
  <c r="L85" i="6"/>
  <c r="N85" i="6"/>
  <c r="O86" i="6"/>
  <c r="O85" i="6"/>
  <c r="M85" i="6"/>
  <c r="F88" i="4"/>
  <c r="J87" i="4"/>
  <c r="L86" i="4"/>
  <c r="O86" i="4"/>
  <c r="N87" i="4"/>
  <c r="M89" i="15" l="1"/>
  <c r="F91" i="15"/>
  <c r="J90" i="15"/>
  <c r="M90" i="15" s="1"/>
  <c r="L89" i="15"/>
  <c r="O89" i="15"/>
  <c r="M86" i="12"/>
  <c r="L86" i="12"/>
  <c r="N86" i="12"/>
  <c r="O86" i="12"/>
  <c r="F88" i="12"/>
  <c r="J87" i="12"/>
  <c r="M86" i="6"/>
  <c r="J87" i="6"/>
  <c r="O87" i="6" s="1"/>
  <c r="F88" i="6"/>
  <c r="L86" i="6"/>
  <c r="L87" i="4"/>
  <c r="O87" i="4"/>
  <c r="F89" i="4"/>
  <c r="J88" i="4"/>
  <c r="N88" i="4" s="1"/>
  <c r="M87" i="4"/>
  <c r="N87" i="6" l="1"/>
  <c r="L90" i="15"/>
  <c r="O90" i="15"/>
  <c r="N90" i="15"/>
  <c r="F92" i="15"/>
  <c r="J91" i="15"/>
  <c r="N91" i="15" s="1"/>
  <c r="L87" i="12"/>
  <c r="O87" i="12"/>
  <c r="M87" i="12"/>
  <c r="J88" i="12"/>
  <c r="F89" i="12"/>
  <c r="N88" i="12"/>
  <c r="N87" i="12"/>
  <c r="F89" i="6"/>
  <c r="J88" i="6"/>
  <c r="L87" i="6"/>
  <c r="M87" i="6"/>
  <c r="L88" i="4"/>
  <c r="O88" i="4"/>
  <c r="M88" i="4"/>
  <c r="F90" i="4"/>
  <c r="J89" i="4"/>
  <c r="O91" i="15" l="1"/>
  <c r="L91" i="15"/>
  <c r="F93" i="15"/>
  <c r="J92" i="15"/>
  <c r="M91" i="15"/>
  <c r="L88" i="12"/>
  <c r="O88" i="12"/>
  <c r="M88" i="12"/>
  <c r="J89" i="12"/>
  <c r="F90" i="12"/>
  <c r="M88" i="6"/>
  <c r="L88" i="6"/>
  <c r="N88" i="6"/>
  <c r="O88" i="6"/>
  <c r="F90" i="6"/>
  <c r="J89" i="6"/>
  <c r="L89" i="4"/>
  <c r="O89" i="4"/>
  <c r="J90" i="4"/>
  <c r="F91" i="4"/>
  <c r="M89" i="4"/>
  <c r="N89" i="4"/>
  <c r="L92" i="15" l="1"/>
  <c r="O92" i="15"/>
  <c r="N92" i="15"/>
  <c r="F94" i="15"/>
  <c r="J93" i="15"/>
  <c r="N93" i="15" s="1"/>
  <c r="M92" i="15"/>
  <c r="F91" i="12"/>
  <c r="J90" i="12"/>
  <c r="N90" i="12" s="1"/>
  <c r="L89" i="12"/>
  <c r="O89" i="12"/>
  <c r="N89" i="12"/>
  <c r="M89" i="12"/>
  <c r="M90" i="4"/>
  <c r="L89" i="6"/>
  <c r="O89" i="6"/>
  <c r="N89" i="6"/>
  <c r="J90" i="6"/>
  <c r="N90" i="6" s="1"/>
  <c r="F91" i="6"/>
  <c r="M89" i="6"/>
  <c r="F92" i="4"/>
  <c r="J91" i="4"/>
  <c r="L90" i="4"/>
  <c r="O90" i="4"/>
  <c r="N90" i="4"/>
  <c r="M90" i="12" l="1"/>
  <c r="M91" i="4"/>
  <c r="L93" i="15"/>
  <c r="O93" i="15"/>
  <c r="M93" i="15"/>
  <c r="F95" i="15"/>
  <c r="J94" i="15"/>
  <c r="L90" i="12"/>
  <c r="O90" i="12"/>
  <c r="F92" i="12"/>
  <c r="J91" i="12"/>
  <c r="F92" i="6"/>
  <c r="J91" i="6"/>
  <c r="L90" i="6"/>
  <c r="O90" i="6"/>
  <c r="M90" i="6"/>
  <c r="L91" i="4"/>
  <c r="O91" i="4"/>
  <c r="N91" i="4"/>
  <c r="F93" i="4"/>
  <c r="J92" i="4"/>
  <c r="L94" i="15" l="1"/>
  <c r="O94" i="15"/>
  <c r="F96" i="15"/>
  <c r="J95" i="15"/>
  <c r="M94" i="15"/>
  <c r="N94" i="15"/>
  <c r="L91" i="12"/>
  <c r="O91" i="12"/>
  <c r="J92" i="12"/>
  <c r="F93" i="12"/>
  <c r="N91" i="12"/>
  <c r="M91" i="12"/>
  <c r="M92" i="12" s="1"/>
  <c r="L91" i="6"/>
  <c r="F93" i="6"/>
  <c r="J92" i="6"/>
  <c r="M91" i="6"/>
  <c r="N91" i="6"/>
  <c r="O91" i="6"/>
  <c r="F94" i="4"/>
  <c r="J93" i="4"/>
  <c r="L92" i="4"/>
  <c r="O92" i="4"/>
  <c r="N92" i="4"/>
  <c r="M92" i="4"/>
  <c r="M93" i="4" s="1"/>
  <c r="N93" i="4" l="1"/>
  <c r="L95" i="15"/>
  <c r="O95" i="15"/>
  <c r="N95" i="15"/>
  <c r="F97" i="15"/>
  <c r="J96" i="15"/>
  <c r="M95" i="15"/>
  <c r="N92" i="12"/>
  <c r="J93" i="12"/>
  <c r="N93" i="12" s="1"/>
  <c r="F94" i="12"/>
  <c r="L92" i="12"/>
  <c r="O92" i="12"/>
  <c r="N92" i="6"/>
  <c r="L92" i="6"/>
  <c r="O92" i="6"/>
  <c r="F94" i="6"/>
  <c r="J93" i="6"/>
  <c r="M92" i="6"/>
  <c r="L93" i="4"/>
  <c r="O93" i="4"/>
  <c r="J94" i="4"/>
  <c r="F95" i="4"/>
  <c r="M96" i="15" l="1"/>
  <c r="O93" i="6"/>
  <c r="F98" i="15"/>
  <c r="J97" i="15"/>
  <c r="M97" i="15" s="1"/>
  <c r="L96" i="15"/>
  <c r="N96" i="15"/>
  <c r="O96" i="15"/>
  <c r="L93" i="12"/>
  <c r="O93" i="12"/>
  <c r="F95" i="12"/>
  <c r="J94" i="12"/>
  <c r="M93" i="12"/>
  <c r="N93" i="6"/>
  <c r="L93" i="6"/>
  <c r="M93" i="6"/>
  <c r="J94" i="6"/>
  <c r="F95" i="6"/>
  <c r="L94" i="4"/>
  <c r="O94" i="4"/>
  <c r="N94" i="4"/>
  <c r="F96" i="4"/>
  <c r="J95" i="4"/>
  <c r="M94" i="4"/>
  <c r="N95" i="4" l="1"/>
  <c r="L97" i="15"/>
  <c r="N97" i="15"/>
  <c r="O97" i="15"/>
  <c r="J98" i="15"/>
  <c r="N98" i="15" s="1"/>
  <c r="F99" i="15"/>
  <c r="M94" i="12"/>
  <c r="F96" i="12"/>
  <c r="J95" i="12"/>
  <c r="L94" i="12"/>
  <c r="O94" i="12"/>
  <c r="N95" i="12"/>
  <c r="N94" i="12"/>
  <c r="M94" i="6"/>
  <c r="M95" i="4"/>
  <c r="F96" i="6"/>
  <c r="J95" i="6"/>
  <c r="L94" i="6"/>
  <c r="O94" i="6"/>
  <c r="N94" i="6"/>
  <c r="L95" i="4"/>
  <c r="O95" i="4"/>
  <c r="F97" i="4"/>
  <c r="J96" i="4"/>
  <c r="O95" i="6" l="1"/>
  <c r="F100" i="15"/>
  <c r="J99" i="15"/>
  <c r="N99" i="15" s="1"/>
  <c r="L98" i="15"/>
  <c r="O98" i="15"/>
  <c r="M98" i="15"/>
  <c r="M95" i="12"/>
  <c r="L95" i="12"/>
  <c r="O95" i="12"/>
  <c r="J96" i="12"/>
  <c r="F97" i="12"/>
  <c r="L95" i="6"/>
  <c r="N95" i="6"/>
  <c r="F97" i="6"/>
  <c r="J96" i="6"/>
  <c r="M95" i="6"/>
  <c r="L96" i="4"/>
  <c r="O96" i="4"/>
  <c r="F98" i="4"/>
  <c r="J97" i="4"/>
  <c r="N97" i="4" s="1"/>
  <c r="N96" i="4"/>
  <c r="M96" i="4"/>
  <c r="M99" i="15" l="1"/>
  <c r="N96" i="6"/>
  <c r="L99" i="15"/>
  <c r="O99" i="15"/>
  <c r="F101" i="15"/>
  <c r="J100" i="15"/>
  <c r="N100" i="15" s="1"/>
  <c r="M96" i="12"/>
  <c r="J97" i="12"/>
  <c r="N97" i="12" s="1"/>
  <c r="F98" i="12"/>
  <c r="L96" i="12"/>
  <c r="O96" i="12"/>
  <c r="N96" i="12"/>
  <c r="M97" i="4"/>
  <c r="L96" i="6"/>
  <c r="O96" i="6"/>
  <c r="M96" i="6"/>
  <c r="F98" i="6"/>
  <c r="J97" i="6"/>
  <c r="J98" i="4"/>
  <c r="F99" i="4"/>
  <c r="L97" i="4"/>
  <c r="O97" i="4"/>
  <c r="O100" i="15" l="1"/>
  <c r="M97" i="6"/>
  <c r="J101" i="15"/>
  <c r="L100" i="15"/>
  <c r="M100" i="15"/>
  <c r="F99" i="12"/>
  <c r="J98" i="12"/>
  <c r="L97" i="12"/>
  <c r="O97" i="12"/>
  <c r="M97" i="12"/>
  <c r="M98" i="4"/>
  <c r="J98" i="6"/>
  <c r="F99" i="6"/>
  <c r="L97" i="6"/>
  <c r="O97" i="6"/>
  <c r="N97" i="6"/>
  <c r="F100" i="4"/>
  <c r="J99" i="4"/>
  <c r="L98" i="4"/>
  <c r="N98" i="4"/>
  <c r="O98" i="4"/>
  <c r="M98" i="12" l="1"/>
  <c r="M101" i="15"/>
  <c r="O99" i="4"/>
  <c r="L101" i="15"/>
  <c r="O101" i="15"/>
  <c r="N101" i="15"/>
  <c r="L98" i="12"/>
  <c r="O98" i="12"/>
  <c r="N98" i="12"/>
  <c r="F100" i="12"/>
  <c r="J99" i="12"/>
  <c r="M99" i="12"/>
  <c r="M98" i="6"/>
  <c r="N98" i="6"/>
  <c r="F100" i="6"/>
  <c r="J99" i="6"/>
  <c r="L98" i="6"/>
  <c r="O98" i="6"/>
  <c r="L99" i="4"/>
  <c r="N99" i="4"/>
  <c r="F101" i="4"/>
  <c r="J100" i="4"/>
  <c r="M99" i="4"/>
  <c r="O100" i="4" l="1"/>
  <c r="N99" i="6"/>
  <c r="O99" i="6"/>
  <c r="O99" i="12"/>
  <c r="L99" i="12"/>
  <c r="N99" i="12"/>
  <c r="J100" i="12"/>
  <c r="O100" i="12" s="1"/>
  <c r="F101" i="12"/>
  <c r="J101" i="4"/>
  <c r="N101" i="4" s="1"/>
  <c r="F102" i="4"/>
  <c r="L99" i="6"/>
  <c r="F101" i="6"/>
  <c r="J100" i="6"/>
  <c r="M99" i="6"/>
  <c r="M100" i="6" s="1"/>
  <c r="L100" i="4"/>
  <c r="N100" i="4"/>
  <c r="M100" i="4"/>
  <c r="M100" i="12" l="1"/>
  <c r="M101" i="4"/>
  <c r="O101" i="4"/>
  <c r="O100" i="6"/>
  <c r="L100" i="12"/>
  <c r="N100" i="12"/>
  <c r="J101" i="12"/>
  <c r="F102" i="12"/>
  <c r="F103" i="4"/>
  <c r="J102" i="4"/>
  <c r="M102" i="4"/>
  <c r="J101" i="6"/>
  <c r="N101" i="6" s="1"/>
  <c r="F102" i="6"/>
  <c r="L101" i="4"/>
  <c r="L100" i="6"/>
  <c r="N100" i="6"/>
  <c r="O102" i="4" l="1"/>
  <c r="O101" i="6"/>
  <c r="N101" i="12"/>
  <c r="M101" i="12"/>
  <c r="F103" i="12"/>
  <c r="J102" i="12"/>
  <c r="N102" i="12" s="1"/>
  <c r="L101" i="12"/>
  <c r="O101" i="12"/>
  <c r="F103" i="6"/>
  <c r="J102" i="6"/>
  <c r="L101" i="6"/>
  <c r="L102" i="4"/>
  <c r="N102" i="4"/>
  <c r="F104" i="4"/>
  <c r="J103" i="4"/>
  <c r="M101" i="6"/>
  <c r="M102" i="6" l="1"/>
  <c r="O103" i="4"/>
  <c r="O102" i="6"/>
  <c r="L102" i="12"/>
  <c r="O102" i="12"/>
  <c r="F104" i="12"/>
  <c r="J103" i="12"/>
  <c r="M102" i="12"/>
  <c r="F105" i="4"/>
  <c r="J104" i="4"/>
  <c r="L102" i="6"/>
  <c r="F104" i="6"/>
  <c r="J103" i="6"/>
  <c r="L103" i="4"/>
  <c r="N103" i="4"/>
  <c r="N102" i="6"/>
  <c r="M103" i="4"/>
  <c r="M103" i="12" l="1"/>
  <c r="M104" i="4"/>
  <c r="O104" i="4"/>
  <c r="O103" i="6"/>
  <c r="L103" i="12"/>
  <c r="O103" i="12"/>
  <c r="N103" i="12"/>
  <c r="J104" i="12"/>
  <c r="F105" i="12"/>
  <c r="L103" i="6"/>
  <c r="N103" i="6"/>
  <c r="L104" i="4"/>
  <c r="N104" i="4"/>
  <c r="M103" i="6"/>
  <c r="F105" i="6"/>
  <c r="J104" i="6"/>
  <c r="F106" i="4"/>
  <c r="J105" i="4"/>
  <c r="O105" i="4" l="1"/>
  <c r="N104" i="6"/>
  <c r="O104" i="6"/>
  <c r="O104" i="12"/>
  <c r="J105" i="12"/>
  <c r="N105" i="12" s="1"/>
  <c r="F106" i="12"/>
  <c r="M104" i="12"/>
  <c r="L104" i="12"/>
  <c r="N104" i="12"/>
  <c r="M104" i="6"/>
  <c r="F106" i="6"/>
  <c r="J105" i="6"/>
  <c r="L105" i="4"/>
  <c r="N105" i="4"/>
  <c r="M105" i="4"/>
  <c r="F107" i="4"/>
  <c r="J106" i="4"/>
  <c r="L104" i="6"/>
  <c r="M105" i="12" l="1"/>
  <c r="N106" i="4"/>
  <c r="O106" i="4"/>
  <c r="N105" i="6"/>
  <c r="O105" i="6"/>
  <c r="L105" i="12"/>
  <c r="O105" i="12"/>
  <c r="F107" i="12"/>
  <c r="J106" i="12"/>
  <c r="M105" i="6"/>
  <c r="M106" i="4"/>
  <c r="L105" i="6"/>
  <c r="L106" i="4"/>
  <c r="F108" i="4"/>
  <c r="J107" i="4"/>
  <c r="F107" i="6"/>
  <c r="J106" i="6"/>
  <c r="O107" i="4" l="1"/>
  <c r="M106" i="6"/>
  <c r="O106" i="6"/>
  <c r="L106" i="12"/>
  <c r="O106" i="12"/>
  <c r="F108" i="12"/>
  <c r="J107" i="12"/>
  <c r="N106" i="12"/>
  <c r="M106" i="12"/>
  <c r="N106" i="6"/>
  <c r="F108" i="6"/>
  <c r="J107" i="6"/>
  <c r="N107" i="4"/>
  <c r="F109" i="4"/>
  <c r="J108" i="4"/>
  <c r="L107" i="4"/>
  <c r="L106" i="6"/>
  <c r="M107" i="4"/>
  <c r="M107" i="12" l="1"/>
  <c r="N107" i="12"/>
  <c r="O108" i="4"/>
  <c r="M108" i="4"/>
  <c r="N107" i="6"/>
  <c r="O107" i="6"/>
  <c r="M107" i="6"/>
  <c r="L107" i="12"/>
  <c r="O107" i="12"/>
  <c r="J108" i="12"/>
  <c r="F109" i="12"/>
  <c r="F110" i="4"/>
  <c r="J109" i="4"/>
  <c r="F109" i="6"/>
  <c r="J108" i="6"/>
  <c r="O108" i="6" s="1"/>
  <c r="L108" i="4"/>
  <c r="L107" i="6"/>
  <c r="N108" i="4"/>
  <c r="M108" i="12" l="1"/>
  <c r="O109" i="4"/>
  <c r="M108" i="6"/>
  <c r="L108" i="12"/>
  <c r="O108" i="12"/>
  <c r="N108" i="12"/>
  <c r="J109" i="12"/>
  <c r="F110" i="12"/>
  <c r="L108" i="6"/>
  <c r="N108" i="6"/>
  <c r="F111" i="4"/>
  <c r="J110" i="4"/>
  <c r="L109" i="4"/>
  <c r="N109" i="4"/>
  <c r="M109" i="4"/>
  <c r="F110" i="6"/>
  <c r="J109" i="6"/>
  <c r="O110" i="4" l="1"/>
  <c r="O109" i="6"/>
  <c r="N109" i="12"/>
  <c r="M109" i="12"/>
  <c r="F111" i="12"/>
  <c r="F112" i="12" s="1"/>
  <c r="F113" i="12" s="1"/>
  <c r="J110" i="12"/>
  <c r="L109" i="12"/>
  <c r="O109" i="12"/>
  <c r="L109" i="6"/>
  <c r="M110" i="4"/>
  <c r="N110" i="4"/>
  <c r="L110" i="4"/>
  <c r="M109" i="6"/>
  <c r="F112" i="4"/>
  <c r="F113" i="4" s="1"/>
  <c r="J111" i="4"/>
  <c r="F111" i="6"/>
  <c r="J110" i="6"/>
  <c r="N109" i="6"/>
  <c r="F114" i="12" l="1"/>
  <c r="J113" i="12"/>
  <c r="F114" i="4"/>
  <c r="J113" i="4"/>
  <c r="O111" i="4"/>
  <c r="L110" i="6"/>
  <c r="O110" i="6"/>
  <c r="J111" i="12"/>
  <c r="M110" i="12"/>
  <c r="M111" i="12" s="1"/>
  <c r="L110" i="12"/>
  <c r="O110" i="12"/>
  <c r="N110" i="12"/>
  <c r="N110" i="6"/>
  <c r="L111" i="4"/>
  <c r="N111" i="4"/>
  <c r="J112" i="4"/>
  <c r="M111" i="4"/>
  <c r="F112" i="6"/>
  <c r="F113" i="6" s="1"/>
  <c r="J111" i="6"/>
  <c r="M110" i="6"/>
  <c r="L113" i="12" l="1"/>
  <c r="F115" i="12"/>
  <c r="J114" i="12"/>
  <c r="L113" i="4"/>
  <c r="F115" i="4"/>
  <c r="J114" i="4"/>
  <c r="O114" i="4" s="1"/>
  <c r="F114" i="6"/>
  <c r="J113" i="6"/>
  <c r="L112" i="4"/>
  <c r="O112" i="4"/>
  <c r="O113" i="4"/>
  <c r="N113" i="4"/>
  <c r="O111" i="6"/>
  <c r="L111" i="12"/>
  <c r="O111" i="12"/>
  <c r="N111" i="12"/>
  <c r="J112" i="12"/>
  <c r="O113" i="12" s="1"/>
  <c r="N112" i="4"/>
  <c r="M111" i="6"/>
  <c r="M112" i="4"/>
  <c r="M113" i="4" s="1"/>
  <c r="L111" i="6"/>
  <c r="J112" i="6"/>
  <c r="N111" i="6"/>
  <c r="N114" i="4" l="1"/>
  <c r="F116" i="12"/>
  <c r="J115" i="12"/>
  <c r="N115" i="12" s="1"/>
  <c r="M112" i="12"/>
  <c r="M113" i="12" s="1"/>
  <c r="M114" i="12" s="1"/>
  <c r="M115" i="12" s="1"/>
  <c r="N113" i="12"/>
  <c r="N114" i="12"/>
  <c r="L114" i="12"/>
  <c r="O114" i="12"/>
  <c r="L114" i="4"/>
  <c r="F116" i="4"/>
  <c r="J115" i="4"/>
  <c r="O115" i="4" s="1"/>
  <c r="M114" i="4"/>
  <c r="L113" i="6"/>
  <c r="F115" i="6"/>
  <c r="J114" i="6"/>
  <c r="O114" i="6" s="1"/>
  <c r="L112" i="6"/>
  <c r="O113" i="6"/>
  <c r="M112" i="6"/>
  <c r="M113" i="6" s="1"/>
  <c r="M114" i="6" s="1"/>
  <c r="O112" i="6"/>
  <c r="N113" i="6"/>
  <c r="N112" i="6"/>
  <c r="L112" i="12"/>
  <c r="N112" i="12"/>
  <c r="O112" i="12"/>
  <c r="M115" i="4" l="1"/>
  <c r="L115" i="12"/>
  <c r="O115" i="12"/>
  <c r="F117" i="12"/>
  <c r="J116" i="12"/>
  <c r="L115" i="4"/>
  <c r="N115" i="4"/>
  <c r="F117" i="4"/>
  <c r="J116" i="4"/>
  <c r="F116" i="6"/>
  <c r="J115" i="6"/>
  <c r="M115" i="6"/>
  <c r="L114" i="6"/>
  <c r="N114" i="6"/>
  <c r="L116" i="12" l="1"/>
  <c r="O116" i="12"/>
  <c r="N116" i="12"/>
  <c r="F118" i="12"/>
  <c r="J117" i="12"/>
  <c r="O117" i="12" s="1"/>
  <c r="M116" i="12"/>
  <c r="L116" i="4"/>
  <c r="O116" i="4"/>
  <c r="N116" i="4"/>
  <c r="F118" i="4"/>
  <c r="J117" i="4"/>
  <c r="M116" i="4"/>
  <c r="L115" i="6"/>
  <c r="N115" i="6"/>
  <c r="O115" i="6"/>
  <c r="F117" i="6"/>
  <c r="J116" i="6"/>
  <c r="N117" i="12" l="1"/>
  <c r="M117" i="12"/>
  <c r="F119" i="12"/>
  <c r="J118" i="12"/>
  <c r="O118" i="12" s="1"/>
  <c r="L117" i="12"/>
  <c r="N118" i="12"/>
  <c r="M117" i="4"/>
  <c r="L117" i="4"/>
  <c r="F119" i="4"/>
  <c r="J118" i="4"/>
  <c r="N117" i="4"/>
  <c r="O117" i="4"/>
  <c r="L116" i="6"/>
  <c r="F118" i="6"/>
  <c r="J117" i="6"/>
  <c r="N117" i="6" s="1"/>
  <c r="O116" i="6"/>
  <c r="N116" i="6"/>
  <c r="M116" i="6"/>
  <c r="M118" i="12" l="1"/>
  <c r="L118" i="12"/>
  <c r="F120" i="12"/>
  <c r="J119" i="12"/>
  <c r="L118" i="4"/>
  <c r="M118" i="4"/>
  <c r="O118" i="4"/>
  <c r="F120" i="4"/>
  <c r="J119" i="4"/>
  <c r="N118" i="4"/>
  <c r="L117" i="6"/>
  <c r="M117" i="6"/>
  <c r="O117" i="6"/>
  <c r="F119" i="6"/>
  <c r="J118" i="6"/>
  <c r="L119" i="12" l="1"/>
  <c r="O119" i="12"/>
  <c r="F121" i="12"/>
  <c r="J120" i="12"/>
  <c r="N120" i="12" s="1"/>
  <c r="N119" i="12"/>
  <c r="M119" i="12"/>
  <c r="L119" i="4"/>
  <c r="O119" i="4"/>
  <c r="M119" i="4"/>
  <c r="F121" i="4"/>
  <c r="J120" i="4"/>
  <c r="N120" i="4" s="1"/>
  <c r="N119" i="4"/>
  <c r="L118" i="6"/>
  <c r="O118" i="6"/>
  <c r="N118" i="6"/>
  <c r="F120" i="6"/>
  <c r="J119" i="6"/>
  <c r="M118" i="6"/>
  <c r="M120" i="4" l="1"/>
  <c r="M120" i="12"/>
  <c r="L120" i="12"/>
  <c r="O120" i="12"/>
  <c r="F122" i="12"/>
  <c r="J121" i="12"/>
  <c r="L120" i="4"/>
  <c r="F122" i="4"/>
  <c r="J121" i="4"/>
  <c r="O120" i="4"/>
  <c r="L119" i="6"/>
  <c r="N119" i="6"/>
  <c r="O119" i="6"/>
  <c r="M119" i="6"/>
  <c r="F121" i="6"/>
  <c r="J120" i="6"/>
  <c r="M120" i="6" l="1"/>
  <c r="L121" i="12"/>
  <c r="O121" i="12"/>
  <c r="M121" i="12"/>
  <c r="F123" i="12"/>
  <c r="J122" i="12"/>
  <c r="N121" i="12"/>
  <c r="O121" i="4"/>
  <c r="L121" i="4"/>
  <c r="F123" i="4"/>
  <c r="J122" i="4"/>
  <c r="N121" i="4"/>
  <c r="M121" i="4"/>
  <c r="L120" i="6"/>
  <c r="N120" i="6"/>
  <c r="O120" i="6"/>
  <c r="F122" i="6"/>
  <c r="J121" i="6"/>
  <c r="N121" i="6" s="1"/>
  <c r="M122" i="12" l="1"/>
  <c r="M122" i="4"/>
  <c r="F124" i="12"/>
  <c r="J123" i="12"/>
  <c r="O123" i="12" s="1"/>
  <c r="M123" i="12"/>
  <c r="L122" i="12"/>
  <c r="N122" i="12"/>
  <c r="O122" i="12"/>
  <c r="L122" i="4"/>
  <c r="O122" i="4"/>
  <c r="F124" i="4"/>
  <c r="J123" i="4"/>
  <c r="M123" i="4" s="1"/>
  <c r="N122" i="4"/>
  <c r="L121" i="6"/>
  <c r="O121" i="6"/>
  <c r="F123" i="6"/>
  <c r="J122" i="6"/>
  <c r="M121" i="6"/>
  <c r="M122" i="6" s="1"/>
  <c r="N123" i="12" l="1"/>
  <c r="L123" i="12"/>
  <c r="F125" i="12"/>
  <c r="J124" i="12"/>
  <c r="L123" i="4"/>
  <c r="O123" i="4"/>
  <c r="N123" i="4"/>
  <c r="F125" i="4"/>
  <c r="J124" i="4"/>
  <c r="F124" i="6"/>
  <c r="J123" i="6"/>
  <c r="M123" i="6"/>
  <c r="L122" i="6"/>
  <c r="O122" i="6"/>
  <c r="N122" i="6"/>
  <c r="O124" i="12" l="1"/>
  <c r="L124" i="12"/>
  <c r="F126" i="12"/>
  <c r="J125" i="12"/>
  <c r="N124" i="12"/>
  <c r="M124" i="12"/>
  <c r="L124" i="4"/>
  <c r="O124" i="4"/>
  <c r="F126" i="4"/>
  <c r="J125" i="4"/>
  <c r="N125" i="4" s="1"/>
  <c r="N124" i="4"/>
  <c r="M124" i="4"/>
  <c r="L123" i="6"/>
  <c r="O123" i="6"/>
  <c r="N123" i="6"/>
  <c r="F125" i="6"/>
  <c r="J125" i="6" s="1"/>
  <c r="L125" i="6" s="1"/>
  <c r="J124" i="6"/>
  <c r="O124" i="6" s="1"/>
  <c r="M125" i="12" l="1"/>
  <c r="M125" i="4"/>
  <c r="L125" i="12"/>
  <c r="O125" i="12"/>
  <c r="F127" i="12"/>
  <c r="J126" i="12"/>
  <c r="N125" i="12"/>
  <c r="J126" i="4"/>
  <c r="F127" i="4"/>
  <c r="L125" i="4"/>
  <c r="O125" i="4"/>
  <c r="N125" i="6"/>
  <c r="O125" i="6"/>
  <c r="L124" i="6"/>
  <c r="N124" i="6"/>
  <c r="M124" i="6"/>
  <c r="M125" i="6" s="1"/>
  <c r="L126" i="12" l="1"/>
  <c r="O126" i="12"/>
  <c r="F128" i="12"/>
  <c r="J127" i="12"/>
  <c r="M126" i="12"/>
  <c r="N126" i="12"/>
  <c r="J127" i="4"/>
  <c r="F128" i="4"/>
  <c r="L126" i="4"/>
  <c r="O126" i="4"/>
  <c r="N126" i="4"/>
  <c r="N127" i="4"/>
  <c r="M126" i="4"/>
  <c r="M127" i="4" l="1"/>
  <c r="L127" i="12"/>
  <c r="N127" i="12"/>
  <c r="O127" i="12"/>
  <c r="F129" i="12"/>
  <c r="J128" i="12"/>
  <c r="M127" i="12"/>
  <c r="F129" i="4"/>
  <c r="J128" i="4"/>
  <c r="L127" i="4"/>
  <c r="O127" i="4"/>
  <c r="L128" i="12" l="1"/>
  <c r="O128" i="12"/>
  <c r="F130" i="12"/>
  <c r="J129" i="12"/>
  <c r="M128" i="12"/>
  <c r="M129" i="12" s="1"/>
  <c r="N129" i="12"/>
  <c r="N128" i="12"/>
  <c r="L128" i="4"/>
  <c r="O128" i="4"/>
  <c r="J129" i="4"/>
  <c r="N129" i="4" s="1"/>
  <c r="F130" i="4"/>
  <c r="N128" i="4"/>
  <c r="M128" i="4"/>
  <c r="M129" i="4" l="1"/>
  <c r="L129" i="12"/>
  <c r="O129" i="12"/>
  <c r="F131" i="12"/>
  <c r="J130" i="12"/>
  <c r="F131" i="4"/>
  <c r="J130" i="4"/>
  <c r="M130" i="4"/>
  <c r="L129" i="4"/>
  <c r="O129" i="4"/>
  <c r="L130" i="12" l="1"/>
  <c r="O130" i="12"/>
  <c r="F132" i="12"/>
  <c r="J131" i="12"/>
  <c r="N130" i="12"/>
  <c r="M130" i="12"/>
  <c r="M131" i="12" s="1"/>
  <c r="L130" i="4"/>
  <c r="O130" i="4"/>
  <c r="N130" i="4"/>
  <c r="F132" i="4"/>
  <c r="J131" i="4"/>
  <c r="L131" i="12" l="1"/>
  <c r="O131" i="12"/>
  <c r="N131" i="12"/>
  <c r="F133" i="12"/>
  <c r="J132" i="12"/>
  <c r="N132" i="12" s="1"/>
  <c r="L131" i="4"/>
  <c r="J132" i="4"/>
  <c r="F133" i="4"/>
  <c r="O131" i="4"/>
  <c r="O132" i="4"/>
  <c r="N131" i="4"/>
  <c r="M131" i="4"/>
  <c r="M132" i="12" l="1"/>
  <c r="F134" i="12"/>
  <c r="J133" i="12"/>
  <c r="M133" i="12" s="1"/>
  <c r="L132" i="12"/>
  <c r="O132" i="12"/>
  <c r="L132" i="4"/>
  <c r="M132" i="4"/>
  <c r="N132" i="4"/>
  <c r="J133" i="4"/>
  <c r="F134" i="4"/>
  <c r="O133" i="4"/>
  <c r="M133" i="4" l="1"/>
  <c r="L133" i="12"/>
  <c r="O133" i="12"/>
  <c r="N133" i="12"/>
  <c r="F135" i="12"/>
  <c r="J134" i="12"/>
  <c r="J134" i="4"/>
  <c r="F135" i="4"/>
  <c r="L133" i="4"/>
  <c r="N133" i="4"/>
  <c r="L134" i="12" l="1"/>
  <c r="O134" i="12"/>
  <c r="F136" i="12"/>
  <c r="J135" i="12"/>
  <c r="N134" i="12"/>
  <c r="M134" i="12"/>
  <c r="L134" i="4"/>
  <c r="O134" i="4"/>
  <c r="N134" i="4"/>
  <c r="M134" i="4"/>
  <c r="F136" i="4"/>
  <c r="J135" i="4"/>
  <c r="M135" i="4" l="1"/>
  <c r="L135" i="12"/>
  <c r="O135" i="12"/>
  <c r="N135" i="12"/>
  <c r="F137" i="12"/>
  <c r="J136" i="12"/>
  <c r="N136" i="12" s="1"/>
  <c r="M135" i="12"/>
  <c r="N135" i="4"/>
  <c r="F137" i="4"/>
  <c r="J136" i="4"/>
  <c r="M136" i="4" s="1"/>
  <c r="L135" i="4"/>
  <c r="O135" i="4"/>
  <c r="N136" i="4" l="1"/>
  <c r="L136" i="12"/>
  <c r="O136" i="12"/>
  <c r="F138" i="12"/>
  <c r="J137" i="12"/>
  <c r="M136" i="12"/>
  <c r="J137" i="4"/>
  <c r="M137" i="4" s="1"/>
  <c r="F138" i="4"/>
  <c r="L136" i="4"/>
  <c r="O136" i="4"/>
  <c r="L137" i="12" l="1"/>
  <c r="O137" i="12"/>
  <c r="M137" i="12"/>
  <c r="F139" i="12"/>
  <c r="J138" i="12"/>
  <c r="N138" i="12" s="1"/>
  <c r="N137" i="12"/>
  <c r="F139" i="4"/>
  <c r="J138" i="4"/>
  <c r="L137" i="4"/>
  <c r="O137" i="4"/>
  <c r="N137" i="4"/>
  <c r="M138" i="12" l="1"/>
  <c r="L138" i="12"/>
  <c r="O138" i="12"/>
  <c r="F140" i="12"/>
  <c r="J139" i="12"/>
  <c r="L138" i="4"/>
  <c r="O138" i="4"/>
  <c r="F140" i="4"/>
  <c r="J139" i="4"/>
  <c r="N138" i="4"/>
  <c r="M138" i="4"/>
  <c r="F141" i="12" l="1"/>
  <c r="J140" i="12"/>
  <c r="L139" i="12"/>
  <c r="O139" i="12"/>
  <c r="N139" i="12"/>
  <c r="M139" i="12"/>
  <c r="M140" i="12" s="1"/>
  <c r="M139" i="4"/>
  <c r="L139" i="4"/>
  <c r="O139" i="4"/>
  <c r="N139" i="4"/>
  <c r="F141" i="4"/>
  <c r="J140" i="4"/>
  <c r="N140" i="4" s="1"/>
  <c r="L140" i="12" l="1"/>
  <c r="O140" i="12"/>
  <c r="N140" i="12"/>
  <c r="F142" i="12"/>
  <c r="J141" i="12"/>
  <c r="L140" i="4"/>
  <c r="O140" i="4"/>
  <c r="F142" i="4"/>
  <c r="J141" i="4"/>
  <c r="M140" i="4"/>
  <c r="L141" i="12" l="1"/>
  <c r="O141" i="12"/>
  <c r="F143" i="12"/>
  <c r="J142" i="12"/>
  <c r="N142" i="12" s="1"/>
  <c r="N141" i="12"/>
  <c r="M141" i="12"/>
  <c r="F143" i="4"/>
  <c r="J142" i="4"/>
  <c r="L141" i="4"/>
  <c r="O141" i="4"/>
  <c r="N141" i="4"/>
  <c r="M141" i="4"/>
  <c r="L142" i="12" l="1"/>
  <c r="O142" i="12"/>
  <c r="M142" i="12"/>
  <c r="F144" i="12"/>
  <c r="J143" i="12"/>
  <c r="L142" i="4"/>
  <c r="O142" i="4"/>
  <c r="F144" i="4"/>
  <c r="J143" i="4"/>
  <c r="M142" i="4"/>
  <c r="N142" i="4"/>
  <c r="N143" i="4" l="1"/>
  <c r="M143" i="4"/>
  <c r="L143" i="12"/>
  <c r="O143" i="12"/>
  <c r="N143" i="12"/>
  <c r="F145" i="12"/>
  <c r="J144" i="12"/>
  <c r="M143" i="12"/>
  <c r="L143" i="4"/>
  <c r="N144" i="4"/>
  <c r="F145" i="4"/>
  <c r="J144" i="4"/>
  <c r="O143" i="4"/>
  <c r="L144" i="12" l="1"/>
  <c r="O144" i="12"/>
  <c r="N144" i="12"/>
  <c r="M144" i="12"/>
  <c r="F146" i="12"/>
  <c r="J145" i="12"/>
  <c r="L144" i="4"/>
  <c r="O144" i="4"/>
  <c r="J145" i="4"/>
  <c r="F146" i="4"/>
  <c r="M144" i="4"/>
  <c r="M145" i="4" l="1"/>
  <c r="M146" i="4" s="1"/>
  <c r="N145" i="12"/>
  <c r="L145" i="12"/>
  <c r="O145" i="12"/>
  <c r="F147" i="12"/>
  <c r="J146" i="12"/>
  <c r="O146" i="12" s="1"/>
  <c r="M145" i="12"/>
  <c r="F147" i="4"/>
  <c r="J146" i="4"/>
  <c r="L145" i="4"/>
  <c r="O145" i="4"/>
  <c r="N145" i="4"/>
  <c r="N146" i="4" l="1"/>
  <c r="M146" i="12"/>
  <c r="M147" i="12" s="1"/>
  <c r="F148" i="12"/>
  <c r="J147" i="12"/>
  <c r="L146" i="12"/>
  <c r="N146" i="12"/>
  <c r="L146" i="4"/>
  <c r="O146" i="4"/>
  <c r="F148" i="4"/>
  <c r="F149" i="4" s="1"/>
  <c r="J147" i="4"/>
  <c r="F150" i="4" l="1"/>
  <c r="J149" i="4"/>
  <c r="L147" i="12"/>
  <c r="O147" i="12"/>
  <c r="N147" i="12"/>
  <c r="F149" i="12"/>
  <c r="J148" i="12"/>
  <c r="N148" i="12" s="1"/>
  <c r="L147" i="4"/>
  <c r="O147" i="4"/>
  <c r="J148" i="4"/>
  <c r="N147" i="4"/>
  <c r="M147" i="4"/>
  <c r="N148" i="4" l="1"/>
  <c r="N149" i="4"/>
  <c r="L149" i="4"/>
  <c r="O149" i="4"/>
  <c r="F151" i="4"/>
  <c r="J150" i="4"/>
  <c r="M148" i="4"/>
  <c r="M149" i="4" s="1"/>
  <c r="M150" i="4" s="1"/>
  <c r="F150" i="12"/>
  <c r="J149" i="12"/>
  <c r="N149" i="12" s="1"/>
  <c r="L148" i="12"/>
  <c r="O148" i="12"/>
  <c r="M148" i="12"/>
  <c r="M149" i="12" s="1"/>
  <c r="L148" i="4"/>
  <c r="O148" i="4"/>
  <c r="N150" i="4" l="1"/>
  <c r="L150" i="4"/>
  <c r="O150" i="4"/>
  <c r="F152" i="4"/>
  <c r="J151" i="4"/>
  <c r="M151" i="4" s="1"/>
  <c r="L149" i="12"/>
  <c r="O149" i="12"/>
  <c r="F151" i="12"/>
  <c r="J150" i="12"/>
  <c r="N152" i="4" l="1"/>
  <c r="L151" i="4"/>
  <c r="O151" i="4"/>
  <c r="N151" i="4"/>
  <c r="F153" i="4"/>
  <c r="J152" i="4"/>
  <c r="J151" i="12"/>
  <c r="F152" i="12"/>
  <c r="L150" i="12"/>
  <c r="O150" i="12"/>
  <c r="N150" i="12"/>
  <c r="M150" i="12"/>
  <c r="F154" i="4" l="1"/>
  <c r="J153" i="4"/>
  <c r="M151" i="12"/>
  <c r="L152" i="4"/>
  <c r="O152" i="4"/>
  <c r="M152" i="4"/>
  <c r="M153" i="4" s="1"/>
  <c r="F153" i="12"/>
  <c r="J152" i="12"/>
  <c r="O152" i="12" s="1"/>
  <c r="L151" i="12"/>
  <c r="O151" i="12"/>
  <c r="N151" i="12"/>
  <c r="L153" i="4" l="1"/>
  <c r="O153" i="4"/>
  <c r="N154" i="4"/>
  <c r="N153" i="4"/>
  <c r="N152" i="12"/>
  <c r="F155" i="4"/>
  <c r="J154" i="4"/>
  <c r="L152" i="12"/>
  <c r="F154" i="12"/>
  <c r="J153" i="12"/>
  <c r="M152" i="12"/>
  <c r="L154" i="4" l="1"/>
  <c r="O154" i="4"/>
  <c r="F156" i="4"/>
  <c r="J155" i="4"/>
  <c r="O155" i="4"/>
  <c r="M154" i="4"/>
  <c r="M155" i="4" s="1"/>
  <c r="L153" i="12"/>
  <c r="O153" i="12"/>
  <c r="N153" i="12"/>
  <c r="M153" i="12"/>
  <c r="F155" i="12"/>
  <c r="J154" i="12"/>
  <c r="L155" i="4" l="1"/>
  <c r="N155" i="4"/>
  <c r="F157" i="4"/>
  <c r="J156" i="4"/>
  <c r="L154" i="12"/>
  <c r="O154" i="12"/>
  <c r="N154" i="12"/>
  <c r="F156" i="12"/>
  <c r="J155" i="12"/>
  <c r="M154" i="12"/>
  <c r="L156" i="4" l="1"/>
  <c r="O156" i="4"/>
  <c r="N156" i="4"/>
  <c r="F158" i="4"/>
  <c r="J157" i="4"/>
  <c r="N157" i="4"/>
  <c r="M156" i="4"/>
  <c r="M157" i="4" s="1"/>
  <c r="L155" i="12"/>
  <c r="M155" i="12"/>
  <c r="F157" i="12"/>
  <c r="J156" i="12"/>
  <c r="O156" i="12" s="1"/>
  <c r="N155" i="12"/>
  <c r="O155" i="12"/>
  <c r="L157" i="4" l="1"/>
  <c r="O157" i="4"/>
  <c r="M156" i="12"/>
  <c r="F159" i="4"/>
  <c r="J158" i="4"/>
  <c r="N156" i="12"/>
  <c r="N158" i="4"/>
  <c r="L156" i="12"/>
  <c r="F158" i="12"/>
  <c r="J157" i="12"/>
  <c r="L158" i="4" l="1"/>
  <c r="O158" i="4"/>
  <c r="F160" i="4"/>
  <c r="J159" i="4"/>
  <c r="N159" i="4" s="1"/>
  <c r="M158" i="4"/>
  <c r="M159" i="4" s="1"/>
  <c r="F159" i="12"/>
  <c r="J158" i="12"/>
  <c r="N158" i="12" s="1"/>
  <c r="L157" i="12"/>
  <c r="O157" i="12"/>
  <c r="N157" i="12"/>
  <c r="M157" i="12"/>
  <c r="L159" i="4" l="1"/>
  <c r="O159" i="4"/>
  <c r="M158" i="12"/>
  <c r="F161" i="4"/>
  <c r="J161" i="4" s="1"/>
  <c r="L161" i="4" s="1"/>
  <c r="J160" i="4"/>
  <c r="N160" i="4" s="1"/>
  <c r="L158" i="12"/>
  <c r="N159" i="12"/>
  <c r="O158" i="12"/>
  <c r="F160" i="12"/>
  <c r="J159" i="12"/>
  <c r="O161" i="4" l="1"/>
  <c r="L160" i="4"/>
  <c r="O160" i="4"/>
  <c r="N161" i="4"/>
  <c r="M160" i="4"/>
  <c r="M161" i="4" s="1"/>
  <c r="F161" i="12"/>
  <c r="J160" i="12"/>
  <c r="L159" i="12"/>
  <c r="O159" i="12"/>
  <c r="M159" i="12"/>
  <c r="M160" i="12" l="1"/>
  <c r="L160" i="12"/>
  <c r="O160" i="12"/>
  <c r="N160" i="12"/>
  <c r="F162" i="12"/>
  <c r="J161" i="12"/>
  <c r="F163" i="12" l="1"/>
  <c r="J162" i="12"/>
  <c r="O162" i="12" s="1"/>
  <c r="L161" i="12"/>
  <c r="O161" i="12"/>
  <c r="N161" i="12"/>
  <c r="M161" i="12"/>
  <c r="M162" i="12" s="1"/>
  <c r="L162" i="12" l="1"/>
  <c r="N162" i="12"/>
  <c r="F164" i="12"/>
  <c r="J163" i="12"/>
  <c r="N163" i="12" s="1"/>
  <c r="L163" i="12" l="1"/>
  <c r="F165" i="12"/>
  <c r="J164" i="12"/>
  <c r="O163" i="12"/>
  <c r="M163" i="12"/>
  <c r="M164" i="12" l="1"/>
  <c r="L164" i="12"/>
  <c r="O164" i="12"/>
  <c r="F166" i="12"/>
  <c r="J165" i="12"/>
  <c r="N165" i="12" s="1"/>
  <c r="N164" i="12"/>
  <c r="L165" i="12" l="1"/>
  <c r="O165" i="12"/>
  <c r="N166" i="12"/>
  <c r="F167" i="12"/>
  <c r="J166" i="12"/>
  <c r="O166" i="12" s="1"/>
  <c r="M165" i="12"/>
  <c r="M166" i="12" l="1"/>
  <c r="F168" i="12"/>
  <c r="J167" i="12"/>
  <c r="M167" i="12" s="1"/>
  <c r="L166" i="12"/>
  <c r="L167" i="12" l="1"/>
  <c r="O167" i="12"/>
  <c r="N167" i="12"/>
  <c r="F169" i="12"/>
  <c r="J168" i="12"/>
  <c r="L168" i="12" l="1"/>
  <c r="N168" i="12"/>
  <c r="F170" i="12"/>
  <c r="J169" i="12"/>
  <c r="O168" i="12"/>
  <c r="M168" i="12"/>
  <c r="L169" i="12" l="1"/>
  <c r="O169" i="12"/>
  <c r="F171" i="12"/>
  <c r="J170" i="12"/>
  <c r="N169" i="12"/>
  <c r="M169" i="12"/>
  <c r="L170" i="12" l="1"/>
  <c r="O170" i="12"/>
  <c r="M170" i="12"/>
  <c r="F172" i="12"/>
  <c r="J171" i="12"/>
  <c r="N170" i="12"/>
  <c r="M171" i="12" l="1"/>
  <c r="L171" i="12"/>
  <c r="N171" i="12"/>
  <c r="F173" i="12"/>
  <c r="J172" i="12"/>
  <c r="O171" i="12"/>
  <c r="F174" i="12" l="1"/>
  <c r="J173" i="12"/>
  <c r="N173" i="12" s="1"/>
  <c r="L172" i="12"/>
  <c r="O172" i="12"/>
  <c r="N172" i="12"/>
  <c r="O173" i="12"/>
  <c r="M172" i="12"/>
  <c r="L173" i="12" l="1"/>
  <c r="M173" i="12"/>
  <c r="F175" i="12"/>
  <c r="J174" i="12"/>
  <c r="L174" i="12" l="1"/>
  <c r="O174" i="12"/>
  <c r="N174" i="12"/>
  <c r="F176" i="12"/>
  <c r="J175" i="12"/>
  <c r="M174" i="12"/>
  <c r="L175" i="12" l="1"/>
  <c r="O175" i="12"/>
  <c r="N175" i="12"/>
  <c r="F177" i="12"/>
  <c r="J176" i="12"/>
  <c r="N176" i="12" s="1"/>
  <c r="M175" i="12"/>
  <c r="M176" i="12" s="1"/>
  <c r="F178" i="12" l="1"/>
  <c r="J177" i="12"/>
  <c r="M177" i="12"/>
  <c r="L176" i="12"/>
  <c r="O176" i="12"/>
  <c r="L177" i="12" l="1"/>
  <c r="O177" i="12"/>
  <c r="N177" i="12"/>
  <c r="F179" i="12"/>
  <c r="J178" i="12"/>
  <c r="L178" i="12" l="1"/>
  <c r="O178" i="12"/>
  <c r="F180" i="12"/>
  <c r="J179" i="12"/>
  <c r="N179" i="12" s="1"/>
  <c r="N178" i="12"/>
  <c r="M178" i="12"/>
  <c r="M179" i="12" l="1"/>
  <c r="F181" i="12"/>
  <c r="J180" i="12"/>
  <c r="M180" i="12"/>
  <c r="L179" i="12"/>
  <c r="O179" i="12"/>
  <c r="L180" i="12" l="1"/>
  <c r="N180" i="12"/>
  <c r="O180" i="12"/>
  <c r="F182" i="12"/>
  <c r="J181" i="12"/>
  <c r="N181" i="12" s="1"/>
  <c r="L181" i="12" l="1"/>
  <c r="O181" i="12"/>
  <c r="F183" i="12"/>
  <c r="J182" i="12"/>
  <c r="N182" i="12" s="1"/>
  <c r="M181" i="12"/>
  <c r="M182" i="12" l="1"/>
  <c r="L182" i="12"/>
  <c r="O182" i="12"/>
  <c r="F184" i="12"/>
  <c r="J183" i="12"/>
  <c r="N183" i="12" s="1"/>
  <c r="L183" i="12" l="1"/>
  <c r="O183" i="12"/>
  <c r="F185" i="12"/>
  <c r="J184" i="12"/>
  <c r="M183" i="12"/>
  <c r="M184" i="12" l="1"/>
  <c r="L184" i="12"/>
  <c r="N184" i="12"/>
  <c r="F186" i="12"/>
  <c r="J185" i="12"/>
  <c r="N185" i="12" s="1"/>
  <c r="O184" i="12"/>
  <c r="F187" i="12" l="1"/>
  <c r="J186" i="12"/>
  <c r="L185" i="12"/>
  <c r="O185" i="12"/>
  <c r="M185" i="12"/>
  <c r="M186" i="12" l="1"/>
  <c r="L186" i="12"/>
  <c r="N186" i="12"/>
  <c r="O186" i="12"/>
  <c r="F188" i="12"/>
  <c r="J187" i="12"/>
  <c r="L187" i="12" l="1"/>
  <c r="O187" i="12"/>
  <c r="F189" i="12"/>
  <c r="J188" i="12"/>
  <c r="N187" i="12"/>
  <c r="M187" i="12"/>
  <c r="L188" i="12" l="1"/>
  <c r="O188" i="12"/>
  <c r="N188" i="12"/>
  <c r="F190" i="12"/>
  <c r="J189" i="12"/>
  <c r="O189" i="12" s="1"/>
  <c r="M188" i="12"/>
  <c r="N189" i="12" l="1"/>
  <c r="L189" i="12"/>
  <c r="M189" i="12"/>
  <c r="F191" i="12"/>
  <c r="J190" i="12"/>
  <c r="L190" i="12" l="1"/>
  <c r="N190" i="12"/>
  <c r="O190" i="12"/>
  <c r="F192" i="12"/>
  <c r="J191" i="12"/>
  <c r="N191" i="12"/>
  <c r="M190" i="12"/>
  <c r="L191" i="12" l="1"/>
  <c r="O191" i="12"/>
  <c r="M191" i="12"/>
  <c r="F193" i="12"/>
  <c r="J192" i="12"/>
  <c r="M192" i="12" l="1"/>
  <c r="L192" i="12"/>
  <c r="O192" i="12"/>
  <c r="N192" i="12"/>
  <c r="F194" i="12"/>
  <c r="J193" i="12"/>
  <c r="F195" i="12" l="1"/>
  <c r="J194" i="12"/>
  <c r="N194" i="12" s="1"/>
  <c r="L193" i="12"/>
  <c r="O193" i="12"/>
  <c r="N193" i="12"/>
  <c r="M193" i="12"/>
  <c r="M194" i="12" s="1"/>
  <c r="L194" i="12" l="1"/>
  <c r="O194" i="12"/>
  <c r="F196" i="12"/>
  <c r="J195" i="12"/>
  <c r="L195" i="12" l="1"/>
  <c r="O195" i="12"/>
  <c r="J196" i="12"/>
  <c r="F197" i="12"/>
  <c r="N195" i="12"/>
  <c r="M195" i="12"/>
  <c r="M196" i="12" l="1"/>
  <c r="F198" i="12"/>
  <c r="J197" i="12"/>
  <c r="O197" i="12" s="1"/>
  <c r="M197" i="12"/>
  <c r="L196" i="12"/>
  <c r="N196" i="12"/>
  <c r="O196" i="12"/>
  <c r="N197" i="12" l="1"/>
  <c r="L197" i="12"/>
  <c r="F199" i="12"/>
  <c r="J198" i="12"/>
  <c r="O198" i="12" s="1"/>
  <c r="N198" i="12" l="1"/>
  <c r="F200" i="12"/>
  <c r="J199" i="12"/>
  <c r="L198" i="12"/>
  <c r="M198" i="12"/>
  <c r="M199" i="12" s="1"/>
  <c r="L199" i="12" l="1"/>
  <c r="N199" i="12"/>
  <c r="O199" i="12"/>
  <c r="F201" i="12"/>
  <c r="J200" i="12"/>
  <c r="L200" i="12" l="1"/>
  <c r="O200" i="12"/>
  <c r="F202" i="12"/>
  <c r="J201" i="12"/>
  <c r="O201" i="12" s="1"/>
  <c r="N200" i="12"/>
  <c r="M200" i="12"/>
  <c r="M201" i="12" l="1"/>
  <c r="N201" i="12"/>
  <c r="F203" i="12"/>
  <c r="J202" i="12"/>
  <c r="M202" i="12"/>
  <c r="L201" i="12"/>
  <c r="L202" i="12" l="1"/>
  <c r="N202" i="12"/>
  <c r="O202" i="12"/>
  <c r="F204" i="12"/>
  <c r="J203" i="12"/>
  <c r="N203" i="12" s="1"/>
  <c r="F205" i="12" l="1"/>
  <c r="J204" i="12"/>
  <c r="L203" i="12"/>
  <c r="O204" i="12"/>
  <c r="O203" i="12"/>
  <c r="M203" i="12"/>
  <c r="M204" i="12" s="1"/>
  <c r="L204" i="12" l="1"/>
  <c r="N204" i="12"/>
  <c r="F206" i="12"/>
  <c r="J205" i="12"/>
  <c r="L205" i="12" l="1"/>
  <c r="N205" i="12"/>
  <c r="F207" i="12"/>
  <c r="J206" i="12"/>
  <c r="O205" i="12"/>
  <c r="M205" i="12"/>
  <c r="L206" i="12" l="1"/>
  <c r="M206" i="12"/>
  <c r="O206" i="12"/>
  <c r="F208" i="12"/>
  <c r="J207" i="12"/>
  <c r="N207" i="12" s="1"/>
  <c r="N206" i="12"/>
  <c r="M207" i="12" l="1"/>
  <c r="F209" i="12"/>
  <c r="J208" i="12"/>
  <c r="M208" i="12" s="1"/>
  <c r="L207" i="12"/>
  <c r="O207" i="12"/>
  <c r="L208" i="12" l="1"/>
  <c r="N208" i="12"/>
  <c r="O208" i="12"/>
  <c r="F210" i="12"/>
  <c r="J209" i="12"/>
  <c r="L209" i="12" l="1"/>
  <c r="O209" i="12"/>
  <c r="N209" i="12"/>
  <c r="F211" i="12"/>
  <c r="J210" i="12"/>
  <c r="N210" i="12" s="1"/>
  <c r="M209" i="12"/>
  <c r="M210" i="12" s="1"/>
  <c r="L210" i="12" l="1"/>
  <c r="F212" i="12"/>
  <c r="J211" i="12"/>
  <c r="O210" i="12"/>
  <c r="L211" i="12" l="1"/>
  <c r="O211" i="12"/>
  <c r="F213" i="12"/>
  <c r="J212" i="12"/>
  <c r="N212" i="12" s="1"/>
  <c r="N211" i="12"/>
  <c r="M211" i="12"/>
  <c r="M212" i="12" l="1"/>
  <c r="F214" i="12"/>
  <c r="J213" i="12"/>
  <c r="M213" i="12"/>
  <c r="L212" i="12"/>
  <c r="O212" i="12"/>
  <c r="L213" i="12" l="1"/>
  <c r="N213" i="12"/>
  <c r="O213" i="12"/>
  <c r="F215" i="12"/>
  <c r="J214" i="12"/>
  <c r="L214" i="12" l="1"/>
  <c r="O214" i="12"/>
  <c r="F216" i="12"/>
  <c r="J215" i="12"/>
  <c r="N215" i="12" s="1"/>
  <c r="N214" i="12"/>
  <c r="M214" i="12"/>
  <c r="L215" i="12" l="1"/>
  <c r="O215" i="12"/>
  <c r="F217" i="12"/>
  <c r="J216" i="12"/>
  <c r="N216" i="12" s="1"/>
  <c r="M215" i="12"/>
  <c r="M216" i="12" l="1"/>
  <c r="F218" i="12"/>
  <c r="J217" i="12"/>
  <c r="M217" i="12"/>
  <c r="L216" i="12"/>
  <c r="O216" i="12"/>
  <c r="L217" i="12" l="1"/>
  <c r="N217" i="12"/>
  <c r="O217" i="12"/>
  <c r="F219" i="12"/>
  <c r="J218" i="12"/>
  <c r="N218" i="12" s="1"/>
  <c r="L218" i="12" l="1"/>
  <c r="O218" i="12"/>
  <c r="F220" i="12"/>
  <c r="J219" i="12"/>
  <c r="M218" i="12"/>
  <c r="L219" i="12" l="1"/>
  <c r="N219" i="12"/>
  <c r="O219" i="12"/>
  <c r="F221" i="12"/>
  <c r="J220" i="12"/>
  <c r="O220" i="12" s="1"/>
  <c r="M219" i="12"/>
  <c r="N220" i="12" l="1"/>
  <c r="L220" i="12"/>
  <c r="F222" i="12"/>
  <c r="J221" i="12"/>
  <c r="M220" i="12"/>
  <c r="L221" i="12" l="1"/>
  <c r="O221" i="12"/>
  <c r="F223" i="12"/>
  <c r="J222" i="12"/>
  <c r="N222" i="12" s="1"/>
  <c r="M221" i="12"/>
  <c r="M222" i="12" s="1"/>
  <c r="N221" i="12"/>
  <c r="F224" i="12" l="1"/>
  <c r="J223" i="12"/>
  <c r="M223" i="12"/>
  <c r="L222" i="12"/>
  <c r="O222" i="12"/>
  <c r="O223" i="12"/>
  <c r="L223" i="12" l="1"/>
  <c r="N223" i="12"/>
  <c r="F225" i="12"/>
  <c r="J224" i="12"/>
  <c r="N224" i="12" s="1"/>
  <c r="F226" i="12" l="1"/>
  <c r="J225" i="12"/>
  <c r="L224" i="12"/>
  <c r="O224" i="12"/>
  <c r="M224" i="12"/>
  <c r="L225" i="12" l="1"/>
  <c r="O225" i="12"/>
  <c r="N225" i="12"/>
  <c r="M225" i="12"/>
  <c r="F227" i="12"/>
  <c r="J226" i="12"/>
  <c r="M226" i="12" l="1"/>
  <c r="L226" i="12"/>
  <c r="O226" i="12"/>
  <c r="N226" i="12"/>
  <c r="F228" i="12"/>
  <c r="J227" i="12"/>
  <c r="N227" i="12" s="1"/>
  <c r="M227" i="12" l="1"/>
  <c r="F229" i="12"/>
  <c r="J228" i="12"/>
  <c r="N228" i="12"/>
  <c r="L227" i="12"/>
  <c r="O227" i="12"/>
  <c r="M228" i="12" l="1"/>
  <c r="L228" i="12"/>
  <c r="O228" i="12"/>
  <c r="F230" i="12"/>
  <c r="J229" i="12"/>
  <c r="L229" i="12" l="1"/>
  <c r="O229" i="12"/>
  <c r="N229" i="12"/>
  <c r="F231" i="12"/>
  <c r="J230" i="12"/>
  <c r="M229" i="12"/>
  <c r="O230" i="12" l="1"/>
  <c r="M230" i="12"/>
  <c r="N230" i="12"/>
  <c r="L230" i="12"/>
  <c r="F232" i="12"/>
  <c r="J231" i="12"/>
  <c r="F233" i="12" l="1"/>
  <c r="J232" i="12"/>
  <c r="N231" i="12"/>
  <c r="O231" i="12"/>
  <c r="M231" i="12"/>
  <c r="L231" i="12"/>
  <c r="F234" i="12" l="1"/>
  <c r="J233" i="12"/>
  <c r="L232" i="12"/>
  <c r="O232" i="12"/>
  <c r="N232" i="12"/>
  <c r="L233" i="12" l="1"/>
  <c r="N233" i="12"/>
  <c r="O233" i="12"/>
  <c r="F235" i="12"/>
  <c r="J234" i="12"/>
  <c r="N234" i="12" s="1"/>
  <c r="L234" i="12" l="1"/>
  <c r="O234" i="12"/>
  <c r="F236" i="12"/>
  <c r="J235" i="12"/>
  <c r="F237" i="12" l="1"/>
  <c r="J236" i="12"/>
  <c r="N236" i="12" s="1"/>
  <c r="L235" i="12"/>
  <c r="N235" i="12"/>
  <c r="O235" i="12"/>
  <c r="F238" i="12" l="1"/>
  <c r="J237" i="12"/>
  <c r="L236" i="12"/>
  <c r="O236" i="12"/>
  <c r="L237" i="12" l="1"/>
  <c r="O237" i="12"/>
  <c r="N237" i="12"/>
  <c r="F239" i="12"/>
  <c r="J238" i="12"/>
  <c r="N238" i="12" l="1"/>
  <c r="F240" i="12"/>
  <c r="J239" i="12"/>
  <c r="L238" i="12"/>
  <c r="O238" i="12"/>
  <c r="L239" i="12" l="1"/>
  <c r="O239" i="12"/>
  <c r="N239" i="12"/>
  <c r="F241" i="12"/>
  <c r="J240" i="12"/>
  <c r="N240" i="12" s="1"/>
  <c r="L240" i="12" l="1"/>
  <c r="O240" i="12"/>
  <c r="F242" i="12"/>
  <c r="J241" i="12"/>
  <c r="L241" i="12" l="1"/>
  <c r="N241" i="12"/>
  <c r="F243" i="12"/>
  <c r="J242" i="12"/>
  <c r="N242" i="12" s="1"/>
  <c r="O241" i="12"/>
  <c r="L242" i="12" l="1"/>
  <c r="O242" i="12"/>
  <c r="F244" i="12"/>
  <c r="J243" i="12"/>
  <c r="L243" i="12" l="1"/>
  <c r="O243" i="12"/>
  <c r="N243" i="12"/>
  <c r="F245" i="12"/>
  <c r="J244" i="12"/>
  <c r="N244" i="12" s="1"/>
  <c r="F246" i="12" l="1"/>
  <c r="J245" i="12"/>
  <c r="N245" i="12" s="1"/>
  <c r="L244" i="12"/>
  <c r="O244" i="12"/>
  <c r="L245" i="12" l="1"/>
  <c r="O245" i="12"/>
  <c r="F247" i="12"/>
  <c r="J246" i="12"/>
  <c r="L246" i="12" l="1"/>
  <c r="N246" i="12"/>
  <c r="O246" i="12"/>
  <c r="F248" i="12"/>
  <c r="J247" i="12"/>
  <c r="N247" i="12" s="1"/>
  <c r="L247" i="12" l="1"/>
  <c r="O247" i="12"/>
  <c r="F249" i="12"/>
  <c r="J248" i="12"/>
  <c r="L248" i="12" l="1"/>
  <c r="O248" i="12"/>
  <c r="N248" i="12"/>
  <c r="F250" i="12"/>
  <c r="J249" i="12"/>
  <c r="N249" i="12" s="1"/>
  <c r="O249" i="12" l="1"/>
  <c r="L249" i="12"/>
  <c r="F251" i="12"/>
  <c r="J250" i="12"/>
  <c r="N250" i="12"/>
  <c r="L250" i="12" l="1"/>
  <c r="O250" i="12"/>
  <c r="F252" i="12"/>
  <c r="J251" i="12"/>
  <c r="N251" i="12" s="1"/>
  <c r="L251" i="12" l="1"/>
  <c r="O251" i="12"/>
  <c r="F253" i="12"/>
  <c r="J252" i="12"/>
  <c r="N252" i="12" s="1"/>
  <c r="L252" i="12" l="1"/>
  <c r="O252" i="12"/>
  <c r="F254" i="12"/>
  <c r="J253" i="12"/>
  <c r="L253" i="12" l="1"/>
  <c r="N253" i="12"/>
  <c r="O253" i="12"/>
  <c r="F255" i="12"/>
  <c r="J254" i="12"/>
  <c r="L254" i="12" l="1"/>
  <c r="N254" i="12"/>
  <c r="F256" i="12"/>
  <c r="J255" i="12"/>
  <c r="N255" i="12" s="1"/>
  <c r="O254" i="12"/>
  <c r="L255" i="12" l="1"/>
  <c r="O255" i="12"/>
  <c r="F257" i="12"/>
  <c r="J256" i="12"/>
  <c r="F258" i="12" l="1"/>
  <c r="J257" i="12"/>
  <c r="L256" i="12"/>
  <c r="O256" i="12"/>
  <c r="N256" i="12"/>
  <c r="L257" i="12" l="1"/>
  <c r="M232" i="12"/>
  <c r="M233" i="12" s="1"/>
  <c r="M234" i="12" s="1"/>
  <c r="M235" i="12" s="1"/>
  <c r="M236" i="12" s="1"/>
  <c r="M237" i="12" s="1"/>
  <c r="M238" i="12" s="1"/>
  <c r="M239" i="12" s="1"/>
  <c r="M240" i="12" s="1"/>
  <c r="M241" i="12" s="1"/>
  <c r="M242" i="12" s="1"/>
  <c r="M243" i="12" s="1"/>
  <c r="M244" i="12" s="1"/>
  <c r="M245" i="12" s="1"/>
  <c r="M246" i="12" s="1"/>
  <c r="M247" i="12" s="1"/>
  <c r="M248" i="12" s="1"/>
  <c r="M249" i="12" s="1"/>
  <c r="M250" i="12" s="1"/>
  <c r="M251" i="12" s="1"/>
  <c r="M252" i="12" s="1"/>
  <c r="M253" i="12" s="1"/>
  <c r="M254" i="12" s="1"/>
  <c r="M255" i="12" s="1"/>
  <c r="M256" i="12" s="1"/>
  <c r="M257" i="12" s="1"/>
  <c r="M258" i="12" s="1"/>
  <c r="O257" i="12"/>
  <c r="N257" i="12"/>
  <c r="F259" i="12"/>
  <c r="J258" i="12"/>
  <c r="L258" i="12" l="1"/>
  <c r="O258" i="12"/>
  <c r="N258" i="12"/>
  <c r="F260" i="12"/>
  <c r="J259" i="12"/>
  <c r="F261" i="12" l="1"/>
  <c r="J260" i="12"/>
  <c r="N259" i="12"/>
  <c r="L259" i="12"/>
  <c r="O259" i="12"/>
  <c r="M259" i="12"/>
  <c r="L260" i="12" l="1"/>
  <c r="O260" i="12"/>
  <c r="M260" i="12"/>
  <c r="F262" i="12"/>
  <c r="J261" i="12"/>
  <c r="N260" i="12"/>
  <c r="N261" i="12" l="1"/>
  <c r="M261" i="12"/>
  <c r="L261" i="12"/>
  <c r="O261" i="12"/>
  <c r="F263" i="12"/>
  <c r="J262" i="12"/>
  <c r="F264" i="12" l="1"/>
  <c r="J263" i="12"/>
  <c r="L262" i="12"/>
  <c r="O262" i="12"/>
  <c r="N262" i="12"/>
  <c r="M262" i="12"/>
  <c r="M263" i="12" l="1"/>
  <c r="L263" i="12"/>
  <c r="O263" i="12"/>
  <c r="N263" i="12"/>
  <c r="F265" i="12"/>
  <c r="J264" i="12"/>
  <c r="O264" i="12" l="1"/>
  <c r="N264" i="12"/>
  <c r="F266" i="12"/>
  <c r="J265" i="12"/>
  <c r="L264" i="12"/>
  <c r="N265" i="12"/>
  <c r="M264" i="12"/>
  <c r="L265" i="12" l="1"/>
  <c r="M265" i="12"/>
  <c r="M266" i="12" s="1"/>
  <c r="O265" i="12"/>
  <c r="F267" i="12"/>
  <c r="J266" i="12"/>
  <c r="F268" i="12" l="1"/>
  <c r="F269" i="12" s="1"/>
  <c r="J267" i="12"/>
  <c r="M267" i="12"/>
  <c r="L266" i="12"/>
  <c r="O266" i="12"/>
  <c r="N266" i="12"/>
  <c r="F270" i="12" l="1"/>
  <c r="J269" i="12"/>
  <c r="L267" i="12"/>
  <c r="N267" i="12"/>
  <c r="O267" i="12"/>
  <c r="J268" i="12"/>
  <c r="O269" i="12" l="1"/>
  <c r="F271" i="12"/>
  <c r="J270" i="12"/>
  <c r="N269" i="12"/>
  <c r="N270" i="12"/>
  <c r="L269" i="12"/>
  <c r="L268" i="12"/>
  <c r="O268" i="12"/>
  <c r="N268" i="12"/>
  <c r="M268" i="12"/>
  <c r="M269" i="12" s="1"/>
  <c r="M270" i="12" s="1"/>
  <c r="F272" i="12" l="1"/>
  <c r="J271" i="12"/>
  <c r="M271" i="12"/>
  <c r="L270" i="12"/>
  <c r="O270" i="12"/>
  <c r="L271" i="12" l="1"/>
  <c r="O271" i="12"/>
  <c r="N271" i="12"/>
  <c r="M272" i="12"/>
  <c r="F273" i="12"/>
  <c r="J272" i="12"/>
  <c r="M273" i="12" l="1"/>
  <c r="N273" i="12"/>
  <c r="L272" i="12"/>
  <c r="O272" i="12"/>
  <c r="F274" i="12"/>
  <c r="J273" i="12"/>
  <c r="N272" i="12"/>
  <c r="F275" i="12" l="1"/>
  <c r="J274" i="12"/>
  <c r="L273" i="12"/>
  <c r="O273" i="12"/>
  <c r="F276" i="12" l="1"/>
  <c r="J275" i="12"/>
  <c r="L274" i="12"/>
  <c r="O274" i="12"/>
  <c r="N274" i="12"/>
  <c r="M274" i="12"/>
  <c r="M275" i="12" s="1"/>
  <c r="L275" i="12" l="1"/>
  <c r="O275" i="12"/>
  <c r="N275" i="12"/>
  <c r="F277" i="12"/>
  <c r="J276" i="12"/>
  <c r="L276" i="12" l="1"/>
  <c r="O276" i="12"/>
  <c r="N276" i="12"/>
  <c r="F278" i="12"/>
  <c r="J277" i="12"/>
  <c r="M276" i="12"/>
  <c r="M277" i="12" s="1"/>
  <c r="F279" i="12" l="1"/>
  <c r="J278" i="12"/>
  <c r="M278" i="12"/>
  <c r="L277" i="12"/>
  <c r="N277" i="12"/>
  <c r="O277" i="12"/>
  <c r="L278" i="12" l="1"/>
  <c r="N279" i="12"/>
  <c r="O279" i="12"/>
  <c r="N278" i="12"/>
  <c r="O278" i="12"/>
  <c r="F280" i="12"/>
  <c r="J279" i="12"/>
  <c r="L279" i="12" l="1"/>
  <c r="F281" i="12"/>
  <c r="J280" i="12"/>
  <c r="M279" i="12"/>
  <c r="M280" i="12" s="1"/>
  <c r="L280" i="12" l="1"/>
  <c r="O280" i="12"/>
  <c r="N280" i="12"/>
  <c r="F282" i="12"/>
  <c r="J281" i="12"/>
  <c r="N281" i="12" s="1"/>
  <c r="F283" i="12" l="1"/>
  <c r="J282" i="12"/>
  <c r="L281" i="12"/>
  <c r="O281" i="12"/>
  <c r="M281" i="12"/>
  <c r="N282" i="12"/>
  <c r="L282" i="12" l="1"/>
  <c r="O282" i="12"/>
  <c r="M282" i="12"/>
  <c r="F284" i="12"/>
  <c r="J283" i="12"/>
  <c r="L283" i="12" l="1"/>
  <c r="O283" i="12"/>
  <c r="F285" i="12"/>
  <c r="J284" i="12"/>
  <c r="M283" i="12"/>
  <c r="N283" i="12"/>
  <c r="F286" i="12" l="1"/>
  <c r="J285" i="12"/>
  <c r="L284" i="12"/>
  <c r="O284" i="12"/>
  <c r="M284" i="12"/>
  <c r="N284" i="12"/>
  <c r="L285" i="12" l="1"/>
  <c r="O285" i="12"/>
  <c r="N285" i="12"/>
  <c r="M285" i="12"/>
  <c r="F287" i="12"/>
  <c r="J286" i="12"/>
  <c r="F288" i="12" l="1"/>
  <c r="J287" i="12"/>
  <c r="M286" i="12"/>
  <c r="M287" i="12" s="1"/>
  <c r="L286" i="12"/>
  <c r="O286" i="12"/>
  <c r="N286" i="12"/>
  <c r="F289" i="12" l="1"/>
  <c r="J288" i="12"/>
  <c r="L287" i="12"/>
  <c r="O287" i="12"/>
  <c r="N287" i="12"/>
  <c r="L288" i="12" l="1"/>
  <c r="O288" i="12"/>
  <c r="O289" i="12"/>
  <c r="N288" i="12"/>
  <c r="M288" i="12"/>
  <c r="M289" i="12" s="1"/>
  <c r="F290" i="12"/>
  <c r="J289" i="12"/>
  <c r="F291" i="12" l="1"/>
  <c r="J290" i="12"/>
  <c r="M290" i="12"/>
  <c r="L289" i="12"/>
  <c r="N289" i="12"/>
  <c r="L290" i="12" l="1"/>
  <c r="O290" i="12"/>
  <c r="N290" i="12"/>
  <c r="F292" i="12"/>
  <c r="J291" i="12"/>
  <c r="L291" i="12" l="1"/>
  <c r="O291" i="12"/>
  <c r="N291" i="12"/>
  <c r="F293" i="12"/>
  <c r="J292" i="12"/>
  <c r="O292" i="12"/>
  <c r="M291" i="12"/>
  <c r="M292" i="12" s="1"/>
  <c r="F294" i="12" l="1"/>
  <c r="J293" i="12"/>
  <c r="L292" i="12"/>
  <c r="N292" i="12"/>
  <c r="L293" i="12" l="1"/>
  <c r="O293" i="12"/>
  <c r="N293" i="12"/>
  <c r="O294" i="12"/>
  <c r="M293" i="12"/>
  <c r="M294" i="12" s="1"/>
  <c r="F295" i="12"/>
  <c r="J294" i="12"/>
  <c r="L294" i="12" l="1"/>
  <c r="N294" i="12"/>
  <c r="F296" i="12"/>
  <c r="J295" i="12"/>
  <c r="N295" i="12"/>
  <c r="L295" i="12" l="1"/>
  <c r="O295" i="12"/>
  <c r="N296" i="12"/>
  <c r="F297" i="12"/>
  <c r="J296" i="12"/>
  <c r="M295" i="12"/>
  <c r="M296" i="12" s="1"/>
  <c r="F298" i="12" l="1"/>
  <c r="J297" i="12"/>
  <c r="L296" i="12"/>
  <c r="O296" i="12"/>
  <c r="F299" i="12" l="1"/>
  <c r="J298" i="12"/>
  <c r="L297" i="12"/>
  <c r="N297" i="12"/>
  <c r="N298" i="12"/>
  <c r="O298" i="12"/>
  <c r="O297" i="12"/>
  <c r="M297" i="12"/>
  <c r="M298" i="12" s="1"/>
  <c r="L298" i="12" l="1"/>
  <c r="F300" i="12"/>
  <c r="J299" i="12"/>
  <c r="L299" i="12" l="1"/>
  <c r="O299" i="12"/>
  <c r="N299" i="12"/>
  <c r="F301" i="12"/>
  <c r="J300" i="12"/>
  <c r="M299" i="12"/>
  <c r="L300" i="12" l="1"/>
  <c r="N300" i="12"/>
  <c r="F302" i="12"/>
  <c r="J301" i="12"/>
  <c r="N301" i="12"/>
  <c r="O300" i="12"/>
  <c r="M300" i="12"/>
  <c r="M301" i="12" s="1"/>
  <c r="F303" i="12" l="1"/>
  <c r="J302" i="12"/>
  <c r="L301" i="12"/>
  <c r="O301" i="12"/>
  <c r="L302" i="12" l="1"/>
  <c r="O302" i="12"/>
  <c r="N302" i="12"/>
  <c r="F304" i="12"/>
  <c r="J303" i="12"/>
  <c r="O303" i="12" s="1"/>
  <c r="M302" i="12"/>
  <c r="L303" i="12" l="1"/>
  <c r="N303" i="12"/>
  <c r="F305" i="12"/>
  <c r="J304" i="12"/>
  <c r="M303" i="12"/>
  <c r="N304" i="12"/>
  <c r="F306" i="12" l="1"/>
  <c r="J305" i="12"/>
  <c r="L304" i="12"/>
  <c r="M304" i="12"/>
  <c r="M305" i="12" s="1"/>
  <c r="O304" i="12"/>
  <c r="N305" i="12"/>
  <c r="L305" i="12" l="1"/>
  <c r="O305" i="12"/>
  <c r="F307" i="12"/>
  <c r="J306" i="12"/>
  <c r="L306" i="12" l="1"/>
  <c r="O306" i="12"/>
  <c r="F308" i="12"/>
  <c r="J307" i="12"/>
  <c r="N307" i="12" s="1"/>
  <c r="N306" i="12"/>
  <c r="M306" i="12"/>
  <c r="M307" i="12" l="1"/>
  <c r="F309" i="12"/>
  <c r="J308" i="12"/>
  <c r="L307" i="12"/>
  <c r="O307" i="12"/>
  <c r="L308" i="12" l="1"/>
  <c r="O308" i="12"/>
  <c r="F310" i="12"/>
  <c r="J309" i="12"/>
  <c r="N308" i="12"/>
  <c r="M308" i="12"/>
  <c r="M309" i="12" s="1"/>
  <c r="M310" i="12" l="1"/>
  <c r="L309" i="12"/>
  <c r="N309" i="12"/>
  <c r="O310" i="12"/>
  <c r="O309" i="12"/>
  <c r="F311" i="12"/>
  <c r="J310" i="12"/>
  <c r="F312" i="12" l="1"/>
  <c r="J311" i="12"/>
  <c r="L310" i="12"/>
  <c r="N310" i="12"/>
  <c r="N311" i="12"/>
  <c r="F313" i="12" l="1"/>
  <c r="J312" i="12"/>
  <c r="L311" i="12"/>
  <c r="O311" i="12"/>
  <c r="N312" i="12"/>
  <c r="M311" i="12"/>
  <c r="M312" i="12" s="1"/>
  <c r="L312" i="12" l="1"/>
  <c r="O312" i="12"/>
  <c r="F314" i="12"/>
  <c r="J313" i="12"/>
  <c r="L313" i="12" l="1"/>
  <c r="O313" i="12"/>
  <c r="N313" i="12"/>
  <c r="O314" i="12"/>
  <c r="N314" i="12"/>
  <c r="F315" i="12"/>
  <c r="J314" i="12"/>
  <c r="M313" i="12"/>
  <c r="M314" i="12" s="1"/>
  <c r="L314" i="12" l="1"/>
  <c r="N315" i="12"/>
  <c r="F316" i="12"/>
  <c r="J315" i="12"/>
  <c r="L315" i="12" l="1"/>
  <c r="O315" i="12"/>
  <c r="F317" i="12"/>
  <c r="J316" i="12"/>
  <c r="M315" i="12"/>
  <c r="M316" i="12" s="1"/>
  <c r="L316" i="12" l="1"/>
  <c r="O316" i="12"/>
  <c r="F318" i="12"/>
  <c r="J317" i="12"/>
  <c r="N316" i="12"/>
  <c r="F319" i="12" l="1"/>
  <c r="J318" i="12"/>
  <c r="L317" i="12"/>
  <c r="O317" i="12"/>
  <c r="O318" i="12"/>
  <c r="N317" i="12"/>
  <c r="M317" i="12"/>
  <c r="M318" i="12" s="1"/>
  <c r="L318" i="12" l="1"/>
  <c r="F320" i="12"/>
  <c r="J319" i="12"/>
  <c r="N318" i="12"/>
  <c r="N319" i="12"/>
  <c r="F321" i="12" l="1"/>
  <c r="J320" i="12"/>
  <c r="L319" i="12"/>
  <c r="O319" i="12"/>
  <c r="M319" i="12"/>
  <c r="M320" i="12" s="1"/>
  <c r="L320" i="12" l="1"/>
  <c r="O320" i="12"/>
  <c r="N320" i="12"/>
  <c r="N321" i="12"/>
  <c r="F322" i="12"/>
  <c r="J321" i="12"/>
  <c r="L321" i="12" l="1"/>
  <c r="O321" i="12"/>
  <c r="F323" i="12"/>
  <c r="J322" i="12"/>
  <c r="M321" i="12"/>
  <c r="L322" i="12" l="1"/>
  <c r="O322" i="12"/>
  <c r="M322" i="12"/>
  <c r="F324" i="12"/>
  <c r="J323" i="12"/>
  <c r="N322" i="12"/>
  <c r="L323" i="12" l="1"/>
  <c r="O323" i="12"/>
  <c r="F325" i="12"/>
  <c r="J324" i="12"/>
  <c r="N323" i="12"/>
  <c r="N324" i="12"/>
  <c r="M323" i="12"/>
  <c r="M324" i="12" s="1"/>
  <c r="F326" i="12" l="1"/>
  <c r="J325" i="12"/>
  <c r="L324" i="12"/>
  <c r="O324" i="12"/>
  <c r="F327" i="12" l="1"/>
  <c r="J326" i="12"/>
  <c r="L325" i="12"/>
  <c r="O325" i="12"/>
  <c r="N325" i="12"/>
  <c r="N326" i="12"/>
  <c r="M325" i="12"/>
  <c r="M326" i="12" s="1"/>
  <c r="L326" i="12" l="1"/>
  <c r="M327" i="12"/>
  <c r="O326" i="12"/>
  <c r="F328" i="12"/>
  <c r="J327" i="12"/>
  <c r="L327" i="12" l="1"/>
  <c r="O327" i="12"/>
  <c r="N327" i="12"/>
  <c r="M328" i="12"/>
  <c r="F329" i="12"/>
  <c r="J328" i="12"/>
  <c r="F330" i="12" l="1"/>
  <c r="J329" i="12"/>
  <c r="M329" i="12"/>
  <c r="L328" i="12"/>
  <c r="O328" i="12"/>
  <c r="N329" i="12"/>
  <c r="N328" i="12"/>
  <c r="F331" i="12" l="1"/>
  <c r="J330" i="12"/>
  <c r="L329" i="12"/>
  <c r="O329" i="12"/>
  <c r="F332" i="12" l="1"/>
  <c r="J331" i="12"/>
  <c r="L330" i="12"/>
  <c r="O330" i="12"/>
  <c r="N330" i="12"/>
  <c r="M330" i="12"/>
  <c r="M331" i="12" s="1"/>
  <c r="L331" i="12" l="1"/>
  <c r="N331" i="12"/>
  <c r="O331" i="12"/>
  <c r="F333" i="12"/>
  <c r="J332" i="12"/>
  <c r="F334" i="12" l="1"/>
  <c r="J333" i="12"/>
  <c r="L332" i="12"/>
  <c r="O332" i="12"/>
  <c r="N332" i="12"/>
  <c r="M332" i="12"/>
  <c r="M333" i="12" s="1"/>
  <c r="L333" i="12" l="1"/>
  <c r="O334" i="12"/>
  <c r="N333" i="12"/>
  <c r="O333" i="12"/>
  <c r="N334" i="12"/>
  <c r="F335" i="12"/>
  <c r="J334" i="12"/>
  <c r="L334" i="12" l="1"/>
  <c r="F336" i="12"/>
  <c r="J335" i="12"/>
  <c r="M334" i="12"/>
  <c r="M335" i="12" s="1"/>
  <c r="L335" i="12" l="1"/>
  <c r="O335" i="12"/>
  <c r="N335" i="12"/>
  <c r="F337" i="12"/>
  <c r="J336" i="12"/>
  <c r="M336" i="12" s="1"/>
  <c r="N336" i="12"/>
  <c r="L336" i="12" l="1"/>
  <c r="O337" i="12"/>
  <c r="O336" i="12"/>
  <c r="N337" i="12"/>
  <c r="F338" i="12"/>
  <c r="J337" i="12"/>
  <c r="F339" i="12" l="1"/>
  <c r="J338" i="12"/>
  <c r="L337" i="12"/>
  <c r="M337" i="12"/>
  <c r="M338" i="12" s="1"/>
  <c r="L338" i="12" l="1"/>
  <c r="O338" i="12"/>
  <c r="M339" i="12"/>
  <c r="N338" i="12"/>
  <c r="F340" i="12"/>
  <c r="J339" i="12"/>
  <c r="F341" i="12" l="1"/>
  <c r="J341" i="12" s="1"/>
  <c r="L341" i="12" s="1"/>
  <c r="J340" i="12"/>
  <c r="M340" i="12"/>
  <c r="M341" i="12" s="1"/>
  <c r="L339" i="12"/>
  <c r="O339" i="12"/>
  <c r="O340" i="12"/>
  <c r="N339" i="12"/>
  <c r="O341" i="12"/>
  <c r="L340" i="12" l="1"/>
  <c r="N340" i="12"/>
  <c r="N341" i="12"/>
</calcChain>
</file>

<file path=xl/sharedStrings.xml><?xml version="1.0" encoding="utf-8"?>
<sst xmlns="http://schemas.openxmlformats.org/spreadsheetml/2006/main" count="779" uniqueCount="43">
  <si>
    <r>
      <t>Missouri USF Scenario</t>
    </r>
    <r>
      <rPr>
        <b/>
        <sz val="18"/>
        <color theme="1"/>
        <rFont val="Times New Roman"/>
        <family val="1"/>
      </rPr>
      <t xml:space="preserve"> ($24.00 </t>
    </r>
    <r>
      <rPr>
        <b/>
        <sz val="14"/>
        <color theme="1"/>
        <rFont val="Times New Roman"/>
        <family val="1"/>
      </rPr>
      <t>Total Discount</t>
    </r>
    <r>
      <rPr>
        <b/>
        <sz val="18"/>
        <color theme="1"/>
        <rFont val="Times New Roman"/>
        <family val="1"/>
      </rPr>
      <t>)</t>
    </r>
  </si>
  <si>
    <t>Proposed MoUSF Assessment Rate:</t>
  </si>
  <si>
    <r>
      <t xml:space="preserve">Effective January 1, 2020 </t>
    </r>
    <r>
      <rPr>
        <i/>
        <sz val="12"/>
        <color theme="1"/>
        <rFont val="Times New Roman"/>
        <family val="1"/>
      </rPr>
      <t>(2 month lag)</t>
    </r>
  </si>
  <si>
    <t>Lifeline</t>
  </si>
  <si>
    <t>Disabled</t>
  </si>
  <si>
    <t>Proposed MoUSF Support Amount</t>
  </si>
  <si>
    <t>Effective July 1, 2019 (2 month lag)</t>
  </si>
  <si>
    <t>Projections:</t>
  </si>
  <si>
    <t>Monthly change in net jursidictional revenue</t>
  </si>
  <si>
    <t xml:space="preserve">Monthly change in subscribers after July 2019 (2 month lag) </t>
  </si>
  <si>
    <t>Red numbers reflect actuals</t>
  </si>
  <si>
    <t>Revenues</t>
  </si>
  <si>
    <t>Expenses</t>
  </si>
  <si>
    <t>Unadjusted Balance</t>
  </si>
  <si>
    <t>Target Balance</t>
  </si>
  <si>
    <t>Year</t>
  </si>
  <si>
    <t>Month</t>
  </si>
  <si>
    <t>NJR revenue</t>
  </si>
  <si>
    <t>Assessment Rate</t>
  </si>
  <si>
    <t>Revenue</t>
  </si>
  <si>
    <t>Lifeline Subscribers</t>
  </si>
  <si>
    <t>Support Amount</t>
  </si>
  <si>
    <t>Disabled Subscribers</t>
  </si>
  <si>
    <t>Total Support</t>
  </si>
  <si>
    <t>Administrative</t>
  </si>
  <si>
    <t>Total Expenses</t>
  </si>
  <si>
    <t>Low</t>
  </si>
  <si>
    <t>High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</si>
  <si>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</si>
  <si>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</si>
  <si>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</si>
  <si>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</si>
  <si>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</si>
  <si>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</si>
  <si>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</si>
  <si>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</si>
  <si>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</si>
  <si>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</si>
  <si>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</si>
  <si>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</si>
  <si>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target range</t>
  </si>
  <si>
    <t>No Assessment</t>
  </si>
  <si>
    <t>Target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</si>
</sst>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.00"/>
    <numFmt numFmtId="166" formatCode="0.000%"/>
    <numFmt numFmtId="167" formatCode="_(&quot;$&quot;* #,##0_);_(&quot;$&quot;* \(#,##0\);_(&quot;$&quot;* &quot;-&quot;??_);_(@_)"/>
    <numFmt numFmtId="168" formatCode="_(* #,##0_);_(* \(#,##0\);_(* &quot;-&quot;??_);_(@_)"/>
    <numFmt numFmtId="169" formatCode="0.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164" fontId="4" fillId="2" borderId="1" xfId="1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0" fontId="5" fillId="0" borderId="0" xfId="0" applyFont="1" applyBorder="1"/>
    <xf numFmtId="10" fontId="4" fillId="2" borderId="1" xfId="1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7" fontId="4" fillId="2" borderId="1" xfId="1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/>
    <xf numFmtId="166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0" fontId="9" fillId="0" borderId="1" xfId="3" applyNumberFormat="1" applyFont="1" applyBorder="1" applyAlignment="1">
      <alignment horizontal="right"/>
    </xf>
    <xf numFmtId="0" fontId="5" fillId="0" borderId="3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10" fontId="10" fillId="0" borderId="0" xfId="3" applyNumberFormat="1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4" fillId="5" borderId="12" xfId="0" applyFont="1" applyFill="1" applyBorder="1"/>
    <xf numFmtId="0" fontId="4" fillId="5" borderId="13" xfId="0" applyFont="1" applyFill="1" applyBorder="1"/>
    <xf numFmtId="0" fontId="4" fillId="5" borderId="14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5" fillId="0" borderId="22" xfId="0" applyFont="1" applyBorder="1"/>
    <xf numFmtId="167" fontId="5" fillId="0" borderId="23" xfId="2" applyNumberFormat="1" applyFont="1" applyBorder="1" applyAlignment="1">
      <alignment horizontal="center"/>
    </xf>
    <xf numFmtId="10" fontId="5" fillId="0" borderId="24" xfId="3" applyNumberFormat="1" applyFont="1" applyBorder="1" applyAlignment="1">
      <alignment horizontal="center"/>
    </xf>
    <xf numFmtId="167" fontId="11" fillId="0" borderId="22" xfId="2" applyNumberFormat="1" applyFont="1" applyBorder="1" applyAlignment="1">
      <alignment horizontal="center"/>
    </xf>
    <xf numFmtId="168" fontId="11" fillId="0" borderId="25" xfId="1" applyNumberFormat="1" applyFont="1" applyBorder="1" applyAlignment="1"/>
    <xf numFmtId="165" fontId="5" fillId="0" borderId="22" xfId="2" applyNumberFormat="1" applyFont="1" applyBorder="1"/>
    <xf numFmtId="1" fontId="11" fillId="0" borderId="26" xfId="2" applyNumberFormat="1" applyFont="1" applyBorder="1"/>
    <xf numFmtId="165" fontId="5" fillId="0" borderId="26" xfId="2" applyNumberFormat="1" applyFont="1" applyBorder="1"/>
    <xf numFmtId="167" fontId="11" fillId="0" borderId="26" xfId="2" applyNumberFormat="1" applyFont="1" applyBorder="1" applyAlignment="1">
      <alignment horizontal="center"/>
    </xf>
    <xf numFmtId="167" fontId="11" fillId="0" borderId="27" xfId="0" applyNumberFormat="1" applyFont="1" applyBorder="1"/>
    <xf numFmtId="167" fontId="5" fillId="0" borderId="26" xfId="0" applyNumberFormat="1" applyFont="1" applyBorder="1"/>
    <xf numFmtId="167" fontId="5" fillId="0" borderId="28" xfId="0" applyNumberFormat="1" applyFont="1" applyBorder="1"/>
    <xf numFmtId="0" fontId="5" fillId="0" borderId="1" xfId="0" applyFont="1" applyBorder="1"/>
    <xf numFmtId="167" fontId="5" fillId="0" borderId="25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167" fontId="11" fillId="0" borderId="1" xfId="2" applyNumberFormat="1" applyFont="1" applyBorder="1" applyAlignment="1">
      <alignment horizontal="center"/>
    </xf>
    <xf numFmtId="165" fontId="5" fillId="0" borderId="1" xfId="2" applyNumberFormat="1" applyFont="1" applyBorder="1"/>
    <xf numFmtId="167" fontId="11" fillId="0" borderId="25" xfId="0" applyNumberFormat="1" applyFont="1" applyBorder="1"/>
    <xf numFmtId="167" fontId="5" fillId="0" borderId="1" xfId="0" applyNumberFormat="1" applyFont="1" applyBorder="1"/>
    <xf numFmtId="167" fontId="5" fillId="0" borderId="30" xfId="0" applyNumberFormat="1" applyFont="1" applyBorder="1"/>
    <xf numFmtId="0" fontId="5" fillId="0" borderId="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5" fillId="0" borderId="31" xfId="0" applyFont="1" applyBorder="1" applyAlignment="1"/>
    <xf numFmtId="0" fontId="5" fillId="0" borderId="0" xfId="0" applyFont="1" applyBorder="1" applyAlignment="1">
      <alignment wrapText="1"/>
    </xf>
    <xf numFmtId="0" fontId="5" fillId="0" borderId="12" xfId="0" applyFont="1" applyBorder="1"/>
    <xf numFmtId="167" fontId="5" fillId="0" borderId="32" xfId="2" applyNumberFormat="1" applyFont="1" applyBorder="1" applyAlignment="1">
      <alignment horizontal="center"/>
    </xf>
    <xf numFmtId="10" fontId="5" fillId="0" borderId="12" xfId="3" applyNumberFormat="1" applyFont="1" applyBorder="1" applyAlignment="1">
      <alignment horizontal="center"/>
    </xf>
    <xf numFmtId="167" fontId="11" fillId="0" borderId="12" xfId="2" applyNumberFormat="1" applyFont="1" applyBorder="1" applyAlignment="1">
      <alignment horizontal="center"/>
    </xf>
    <xf numFmtId="168" fontId="11" fillId="0" borderId="20" xfId="1" applyNumberFormat="1" applyFont="1" applyBorder="1" applyAlignment="1"/>
    <xf numFmtId="165" fontId="5" fillId="0" borderId="17" xfId="2" applyNumberFormat="1" applyFont="1" applyBorder="1"/>
    <xf numFmtId="1" fontId="11" fillId="0" borderId="17" xfId="2" applyNumberFormat="1" applyFont="1" applyBorder="1"/>
    <xf numFmtId="167" fontId="11" fillId="0" borderId="20" xfId="0" applyNumberFormat="1" applyFont="1" applyBorder="1"/>
    <xf numFmtId="167" fontId="5" fillId="0" borderId="12" xfId="0" applyNumberFormat="1" applyFont="1" applyBorder="1"/>
    <xf numFmtId="167" fontId="5" fillId="0" borderId="15" xfId="0" applyNumberFormat="1" applyFont="1" applyBorder="1"/>
    <xf numFmtId="0" fontId="5" fillId="0" borderId="26" xfId="0" applyFont="1" applyBorder="1"/>
    <xf numFmtId="10" fontId="5" fillId="0" borderId="26" xfId="3" applyNumberFormat="1" applyFont="1" applyBorder="1" applyAlignment="1">
      <alignment horizontal="center"/>
    </xf>
    <xf numFmtId="168" fontId="11" fillId="0" borderId="27" xfId="1" applyNumberFormat="1" applyFont="1" applyBorder="1" applyAlignment="1"/>
    <xf numFmtId="165" fontId="5" fillId="0" borderId="12" xfId="2" applyNumberFormat="1" applyFont="1" applyBorder="1"/>
    <xf numFmtId="1" fontId="11" fillId="0" borderId="12" xfId="2" applyNumberFormat="1" applyFont="1" applyBorder="1"/>
    <xf numFmtId="165" fontId="12" fillId="0" borderId="12" xfId="2" applyNumberFormat="1" applyFont="1" applyBorder="1"/>
    <xf numFmtId="165" fontId="12" fillId="0" borderId="24" xfId="2" applyNumberFormat="1" applyFont="1" applyBorder="1"/>
    <xf numFmtId="168" fontId="5" fillId="0" borderId="27" xfId="0" applyNumberFormat="1" applyFont="1" applyBorder="1" applyAlignment="1"/>
    <xf numFmtId="1" fontId="5" fillId="0" borderId="26" xfId="2" applyNumberFormat="1" applyFont="1" applyBorder="1"/>
    <xf numFmtId="165" fontId="12" fillId="0" borderId="1" xfId="2" applyNumberFormat="1" applyFont="1" applyBorder="1"/>
    <xf numFmtId="167" fontId="5" fillId="0" borderId="1" xfId="2" applyNumberFormat="1" applyFont="1" applyBorder="1" applyAlignment="1">
      <alignment horizontal="center"/>
    </xf>
    <xf numFmtId="167" fontId="5" fillId="0" borderId="26" xfId="2" applyNumberFormat="1" applyFont="1" applyBorder="1" applyAlignment="1">
      <alignment horizontal="center"/>
    </xf>
    <xf numFmtId="167" fontId="5" fillId="0" borderId="25" xfId="0" applyNumberFormat="1" applyFont="1" applyBorder="1"/>
    <xf numFmtId="0" fontId="5" fillId="0" borderId="2" xfId="0" applyFont="1" applyBorder="1"/>
    <xf numFmtId="0" fontId="5" fillId="0" borderId="0" xfId="0" applyFont="1" applyAlignment="1">
      <alignment horizontal="center" wrapText="1"/>
    </xf>
    <xf numFmtId="0" fontId="5" fillId="0" borderId="13" xfId="0" applyFont="1" applyBorder="1"/>
    <xf numFmtId="167" fontId="5" fillId="0" borderId="12" xfId="2" applyNumberFormat="1" applyFont="1" applyBorder="1" applyAlignment="1">
      <alignment horizontal="center"/>
    </xf>
    <xf numFmtId="168" fontId="5" fillId="0" borderId="20" xfId="0" applyNumberFormat="1" applyFont="1" applyBorder="1" applyAlignment="1"/>
    <xf numFmtId="1" fontId="5" fillId="0" borderId="12" xfId="2" applyNumberFormat="1" applyFont="1" applyBorder="1"/>
    <xf numFmtId="167" fontId="5" fillId="0" borderId="20" xfId="0" applyNumberFormat="1" applyFont="1" applyBorder="1"/>
    <xf numFmtId="0" fontId="5" fillId="0" borderId="33" xfId="0" applyFont="1" applyBorder="1"/>
    <xf numFmtId="167" fontId="5" fillId="0" borderId="27" xfId="0" applyNumberFormat="1" applyFont="1" applyBorder="1"/>
    <xf numFmtId="167" fontId="5" fillId="6" borderId="25" xfId="0" applyNumberFormat="1" applyFont="1" applyFill="1" applyBorder="1"/>
    <xf numFmtId="167" fontId="5" fillId="0" borderId="25" xfId="0" applyNumberFormat="1" applyFont="1" applyFill="1" applyBorder="1"/>
    <xf numFmtId="0" fontId="5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7" fontId="5" fillId="6" borderId="1" xfId="0" applyNumberFormat="1" applyFont="1" applyFill="1" applyBorder="1"/>
    <xf numFmtId="167" fontId="5" fillId="6" borderId="30" xfId="0" applyNumberFormat="1" applyFont="1" applyFill="1" applyBorder="1"/>
    <xf numFmtId="0" fontId="5" fillId="0" borderId="34" xfId="0" applyFont="1" applyBorder="1"/>
    <xf numFmtId="167" fontId="5" fillId="0" borderId="20" xfId="0" applyNumberFormat="1" applyFont="1" applyFill="1" applyBorder="1"/>
    <xf numFmtId="167" fontId="5" fillId="6" borderId="17" xfId="0" applyNumberFormat="1" applyFont="1" applyFill="1" applyBorder="1"/>
    <xf numFmtId="167" fontId="5" fillId="6" borderId="18" xfId="0" applyNumberFormat="1" applyFont="1" applyFill="1" applyBorder="1"/>
    <xf numFmtId="0" fontId="5" fillId="0" borderId="3" xfId="0" applyFont="1" applyBorder="1"/>
    <xf numFmtId="167" fontId="5" fillId="0" borderId="23" xfId="0" applyNumberFormat="1" applyFont="1" applyFill="1" applyBorder="1"/>
    <xf numFmtId="167" fontId="5" fillId="6" borderId="29" xfId="0" applyNumberFormat="1" applyFont="1" applyFill="1" applyBorder="1"/>
    <xf numFmtId="167" fontId="5" fillId="6" borderId="35" xfId="0" applyNumberFormat="1" applyFont="1" applyFill="1" applyBorder="1"/>
    <xf numFmtId="167" fontId="5" fillId="0" borderId="32" xfId="0" applyNumberFormat="1" applyFont="1" applyBorder="1"/>
    <xf numFmtId="167" fontId="5" fillId="0" borderId="17" xfId="0" applyNumberFormat="1" applyFont="1" applyBorder="1"/>
    <xf numFmtId="167" fontId="5" fillId="0" borderId="18" xfId="0" applyNumberFormat="1" applyFont="1" applyBorder="1"/>
    <xf numFmtId="167" fontId="5" fillId="0" borderId="22" xfId="2" applyNumberFormat="1" applyFont="1" applyBorder="1" applyAlignment="1">
      <alignment horizontal="center"/>
    </xf>
    <xf numFmtId="167" fontId="5" fillId="0" borderId="36" xfId="0" applyNumberFormat="1" applyFont="1" applyBorder="1"/>
    <xf numFmtId="167" fontId="5" fillId="0" borderId="29" xfId="0" applyNumberFormat="1" applyFont="1" applyBorder="1"/>
    <xf numFmtId="167" fontId="5" fillId="0" borderId="35" xfId="0" applyNumberFormat="1" applyFont="1" applyBorder="1"/>
    <xf numFmtId="167" fontId="5" fillId="0" borderId="1" xfId="0" applyNumberFormat="1" applyFont="1" applyFill="1" applyBorder="1"/>
    <xf numFmtId="167" fontId="5" fillId="0" borderId="30" xfId="0" applyNumberFormat="1" applyFont="1" applyFill="1" applyBorder="1"/>
    <xf numFmtId="0" fontId="5" fillId="0" borderId="31" xfId="0" applyFont="1" applyBorder="1" applyAlignment="1">
      <alignment vertical="center"/>
    </xf>
    <xf numFmtId="0" fontId="5" fillId="0" borderId="0" xfId="0" applyFont="1" applyAlignment="1">
      <alignment vertical="center"/>
    </xf>
    <xf numFmtId="167" fontId="5" fillId="0" borderId="27" xfId="0" applyNumberFormat="1" applyFont="1" applyFill="1" applyBorder="1"/>
    <xf numFmtId="167" fontId="5" fillId="0" borderId="38" xfId="2" applyNumberFormat="1" applyFont="1" applyBorder="1" applyAlignment="1">
      <alignment horizontal="center"/>
    </xf>
    <xf numFmtId="10" fontId="5" fillId="0" borderId="38" xfId="3" applyNumberFormat="1" applyFont="1" applyBorder="1" applyAlignment="1">
      <alignment horizontal="center"/>
    </xf>
    <xf numFmtId="165" fontId="5" fillId="0" borderId="38" xfId="2" applyNumberFormat="1" applyFont="1" applyBorder="1"/>
    <xf numFmtId="1" fontId="5" fillId="0" borderId="38" xfId="2" applyNumberFormat="1" applyFont="1" applyBorder="1"/>
    <xf numFmtId="167" fontId="5" fillId="0" borderId="38" xfId="0" applyNumberFormat="1" applyFont="1" applyBorder="1"/>
    <xf numFmtId="168" fontId="5" fillId="0" borderId="1" xfId="0" applyNumberFormat="1" applyFont="1" applyBorder="1" applyAlignment="1"/>
    <xf numFmtId="1" fontId="5" fillId="0" borderId="1" xfId="2" applyNumberFormat="1" applyFont="1" applyBorder="1"/>
    <xf numFmtId="168" fontId="5" fillId="0" borderId="26" xfId="0" applyNumberFormat="1" applyFont="1" applyBorder="1" applyAlignment="1"/>
    <xf numFmtId="167" fontId="5" fillId="0" borderId="26" xfId="0" applyNumberFormat="1" applyFont="1" applyFill="1" applyBorder="1"/>
    <xf numFmtId="0" fontId="5" fillId="0" borderId="38" xfId="0" applyFont="1" applyBorder="1"/>
    <xf numFmtId="168" fontId="5" fillId="0" borderId="38" xfId="0" applyNumberFormat="1" applyFont="1" applyBorder="1" applyAlignment="1"/>
    <xf numFmtId="167" fontId="5" fillId="0" borderId="38" xfId="0" applyNumberFormat="1" applyFont="1" applyFill="1" applyBorder="1"/>
    <xf numFmtId="167" fontId="5" fillId="0" borderId="0" xfId="0" applyNumberFormat="1" applyFont="1" applyBorder="1"/>
    <xf numFmtId="0" fontId="0" fillId="0" borderId="0" xfId="0" applyBorder="1"/>
    <xf numFmtId="169" fontId="4" fillId="2" borderId="1" xfId="1" applyNumberFormat="1" applyFont="1" applyFill="1" applyBorder="1" applyAlignment="1">
      <alignment horizontal="center"/>
    </xf>
    <xf numFmtId="166" fontId="5" fillId="0" borderId="1" xfId="3" applyNumberFormat="1" applyFont="1" applyBorder="1" applyAlignment="1">
      <alignment horizontal="center"/>
    </xf>
    <xf numFmtId="166" fontId="5" fillId="0" borderId="12" xfId="3" applyNumberFormat="1" applyFont="1" applyBorder="1" applyAlignment="1">
      <alignment horizontal="center"/>
    </xf>
    <xf numFmtId="166" fontId="5" fillId="0" borderId="26" xfId="3" applyNumberFormat="1" applyFont="1" applyBorder="1" applyAlignment="1">
      <alignment horizontal="center"/>
    </xf>
    <xf numFmtId="167" fontId="0" fillId="0" borderId="0" xfId="2" applyNumberFormat="1" applyFont="1"/>
    <xf numFmtId="168" fontId="5" fillId="0" borderId="12" xfId="0" applyNumberFormat="1" applyFont="1" applyBorder="1" applyAlignment="1"/>
    <xf numFmtId="167" fontId="5" fillId="0" borderId="12" xfId="0" applyNumberFormat="1" applyFont="1" applyFill="1" applyBorder="1"/>
    <xf numFmtId="164" fontId="0" fillId="0" borderId="0" xfId="0" applyNumberFormat="1"/>
    <xf numFmtId="0" fontId="4" fillId="0" borderId="0" xfId="0" applyFont="1" applyBorder="1" applyAlignment="1">
      <alignment horizontal="center"/>
    </xf>
    <xf numFmtId="0" fontId="0" fillId="0" borderId="0" xfId="0" applyAlignment="1"/>
    <xf numFmtId="166" fontId="5" fillId="0" borderId="38" xfId="3" applyNumberFormat="1" applyFont="1" applyBorder="1" applyAlignment="1">
      <alignment horizontal="center"/>
    </xf>
    <xf numFmtId="0" fontId="5" fillId="0" borderId="39" xfId="0" applyFont="1" applyBorder="1"/>
    <xf numFmtId="168" fontId="5" fillId="0" borderId="40" xfId="0" applyNumberFormat="1" applyFont="1" applyBorder="1" applyAlignment="1"/>
    <xf numFmtId="167" fontId="5" fillId="0" borderId="40" xfId="0" applyNumberFormat="1" applyFont="1" applyFill="1" applyBorder="1"/>
    <xf numFmtId="0" fontId="5" fillId="0" borderId="21" xfId="0" applyFont="1" applyBorder="1" applyAlignment="1">
      <alignment horizontal="center" vertical="center" textRotation="90"/>
    </xf>
    <xf numFmtId="0" fontId="5" fillId="0" borderId="29" xfId="0" applyFont="1" applyBorder="1" applyAlignment="1">
      <alignment horizontal="center" vertical="center" textRotation="90"/>
    </xf>
    <xf numFmtId="0" fontId="5" fillId="0" borderId="37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4" fillId="5" borderId="11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MoUSF Fund Balance Projections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8290529308836395"/>
          <c:y val="0.19480351414406533"/>
          <c:w val="0.57553849518810152"/>
          <c:h val="0.68921660834062404"/>
        </c:manualLayout>
      </c:layout>
      <c:lineChart>
        <c:grouping val="standar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0.0010</c:v>
                </c:pt>
              </c:strCache>
            </c:strRef>
          </c:tx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Sheet2!$B$2:$B$85</c:f>
              <c:numCache>
                <c:formatCode>_("$"* #,##0_);_("$"* \(#,##0\);_("$"* "-"??_);_(@_)</c:formatCode>
                <c:ptCount val="84"/>
                <c:pt idx="0">
                  <c:v>2619873</c:v>
                </c:pt>
                <c:pt idx="1">
                  <c:v>2650756</c:v>
                </c:pt>
                <c:pt idx="2">
                  <c:v>2677423.0395615478</c:v>
                </c:pt>
                <c:pt idx="3">
                  <c:v>2704642.3701613178</c:v>
                </c:pt>
                <c:pt idx="4">
                  <c:v>2732404.2162479335</c:v>
                </c:pt>
                <c:pt idx="5">
                  <c:v>2760698.9752972778</c:v>
                </c:pt>
                <c:pt idx="6">
                  <c:v>2789356.4347499101</c:v>
                </c:pt>
                <c:pt idx="7">
                  <c:v>2818528.1090026926</c:v>
                </c:pt>
                <c:pt idx="8">
                  <c:v>2808785.3538890579</c:v>
                </c:pt>
                <c:pt idx="9">
                  <c:v>2799042.5987754231</c:v>
                </c:pt>
                <c:pt idx="10">
                  <c:v>2789299.8436617884</c:v>
                </c:pt>
                <c:pt idx="11">
                  <c:v>2779557.0885481536</c:v>
                </c:pt>
                <c:pt idx="12">
                  <c:v>2769814.3334345189</c:v>
                </c:pt>
                <c:pt idx="13">
                  <c:v>2760071.5783208841</c:v>
                </c:pt>
                <c:pt idx="14">
                  <c:v>2750328.8232072494</c:v>
                </c:pt>
                <c:pt idx="15">
                  <c:v>2740586.0680936147</c:v>
                </c:pt>
                <c:pt idx="16">
                  <c:v>2730843.3129799799</c:v>
                </c:pt>
                <c:pt idx="17">
                  <c:v>2721100.5578663452</c:v>
                </c:pt>
                <c:pt idx="18">
                  <c:v>2711193.8071527104</c:v>
                </c:pt>
                <c:pt idx="19">
                  <c:v>2701287.0564390756</c:v>
                </c:pt>
                <c:pt idx="20">
                  <c:v>2691380.3057254408</c:v>
                </c:pt>
                <c:pt idx="21">
                  <c:v>2681473.5550118061</c:v>
                </c:pt>
                <c:pt idx="22">
                  <c:v>2671566.8042981713</c:v>
                </c:pt>
                <c:pt idx="23">
                  <c:v>2661660.0535845365</c:v>
                </c:pt>
                <c:pt idx="24">
                  <c:v>2651753.3028709018</c:v>
                </c:pt>
                <c:pt idx="25">
                  <c:v>2641846.552157267</c:v>
                </c:pt>
                <c:pt idx="26">
                  <c:v>2631939.8014436322</c:v>
                </c:pt>
                <c:pt idx="27">
                  <c:v>2622033.0507299975</c:v>
                </c:pt>
                <c:pt idx="28">
                  <c:v>2612126.3000163627</c:v>
                </c:pt>
                <c:pt idx="29">
                  <c:v>2602219.5493027279</c:v>
                </c:pt>
                <c:pt idx="30">
                  <c:v>2592312.7985890931</c:v>
                </c:pt>
                <c:pt idx="31">
                  <c:v>2582406.0478754584</c:v>
                </c:pt>
                <c:pt idx="32">
                  <c:v>2572499.2971618236</c:v>
                </c:pt>
                <c:pt idx="33">
                  <c:v>2562592.5464481888</c:v>
                </c:pt>
                <c:pt idx="34">
                  <c:v>2552685.7957345541</c:v>
                </c:pt>
                <c:pt idx="35">
                  <c:v>2542779.0450209193</c:v>
                </c:pt>
                <c:pt idx="36">
                  <c:v>2532872.2943072845</c:v>
                </c:pt>
                <c:pt idx="37">
                  <c:v>2522965.5435936498</c:v>
                </c:pt>
                <c:pt idx="38">
                  <c:v>2513058.792880015</c:v>
                </c:pt>
                <c:pt idx="39">
                  <c:v>2503152.0421663802</c:v>
                </c:pt>
                <c:pt idx="40">
                  <c:v>2493245.2914527454</c:v>
                </c:pt>
                <c:pt idx="41">
                  <c:v>2483338.5407391107</c:v>
                </c:pt>
                <c:pt idx="42">
                  <c:v>2473431.7900254759</c:v>
                </c:pt>
                <c:pt idx="43">
                  <c:v>2463525.0393118411</c:v>
                </c:pt>
                <c:pt idx="44">
                  <c:v>2453618.2885982064</c:v>
                </c:pt>
                <c:pt idx="45">
                  <c:v>2443711.5378845716</c:v>
                </c:pt>
                <c:pt idx="46">
                  <c:v>2433804.7871709368</c:v>
                </c:pt>
                <c:pt idx="47">
                  <c:v>2423898.036457302</c:v>
                </c:pt>
                <c:pt idx="48">
                  <c:v>2413991.2857436673</c:v>
                </c:pt>
                <c:pt idx="49">
                  <c:v>2404084.5350300325</c:v>
                </c:pt>
                <c:pt idx="50">
                  <c:v>2394177.7843163977</c:v>
                </c:pt>
                <c:pt idx="51">
                  <c:v>2384271.033602763</c:v>
                </c:pt>
                <c:pt idx="52">
                  <c:v>2374364.2828891282</c:v>
                </c:pt>
                <c:pt idx="53">
                  <c:v>2364457.5321754934</c:v>
                </c:pt>
                <c:pt idx="54">
                  <c:v>2354550.7814618587</c:v>
                </c:pt>
                <c:pt idx="55">
                  <c:v>2344644.0307482239</c:v>
                </c:pt>
                <c:pt idx="56">
                  <c:v>2334737.2800345891</c:v>
                </c:pt>
                <c:pt idx="57">
                  <c:v>2324830.5293209543</c:v>
                </c:pt>
                <c:pt idx="58">
                  <c:v>2314923.7786073196</c:v>
                </c:pt>
                <c:pt idx="59">
                  <c:v>2305017.0278936848</c:v>
                </c:pt>
                <c:pt idx="60">
                  <c:v>2295110.27718005</c:v>
                </c:pt>
                <c:pt idx="61">
                  <c:v>2285203.5264664153</c:v>
                </c:pt>
                <c:pt idx="62">
                  <c:v>2275296.7757527805</c:v>
                </c:pt>
                <c:pt idx="63">
                  <c:v>2265390.0250391457</c:v>
                </c:pt>
                <c:pt idx="64">
                  <c:v>2255483.274325511</c:v>
                </c:pt>
                <c:pt idx="65">
                  <c:v>2245576.5236118762</c:v>
                </c:pt>
                <c:pt idx="66">
                  <c:v>2235669.7728982414</c:v>
                </c:pt>
                <c:pt idx="67">
                  <c:v>2225763.0221846066</c:v>
                </c:pt>
                <c:pt idx="68">
                  <c:v>2215856.2714709719</c:v>
                </c:pt>
                <c:pt idx="69">
                  <c:v>2205949.5207573371</c:v>
                </c:pt>
                <c:pt idx="70">
                  <c:v>2196042.7700437023</c:v>
                </c:pt>
                <c:pt idx="71">
                  <c:v>2186136.0193300676</c:v>
                </c:pt>
                <c:pt idx="72">
                  <c:v>2176229.2686164328</c:v>
                </c:pt>
                <c:pt idx="73">
                  <c:v>2166322.517902798</c:v>
                </c:pt>
                <c:pt idx="74">
                  <c:v>2156415.7671891632</c:v>
                </c:pt>
                <c:pt idx="75">
                  <c:v>2146509.0164755285</c:v>
                </c:pt>
                <c:pt idx="76">
                  <c:v>2136602.2657618937</c:v>
                </c:pt>
                <c:pt idx="77">
                  <c:v>2126695.5150482589</c:v>
                </c:pt>
                <c:pt idx="78">
                  <c:v>2116788.7643346242</c:v>
                </c:pt>
                <c:pt idx="79">
                  <c:v>2106882.0136209894</c:v>
                </c:pt>
                <c:pt idx="80">
                  <c:v>2096975.2629073544</c:v>
                </c:pt>
                <c:pt idx="81">
                  <c:v>2087068.5121937196</c:v>
                </c:pt>
                <c:pt idx="82">
                  <c:v>2077161.7614800849</c:v>
                </c:pt>
                <c:pt idx="83">
                  <c:v>2067255.0107664501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D-4E98-B5B9-C1F7455FA504}"/>
            </c:ext>
          </c:extLst>
        </c:ser>
        <c:ser>
          <c:idx val="1"/>
          <c:order val="1"/>
          <c:tx>
            <c:strRef>
              <c:f>Sheet2!$C$1</c:f>
              <c:strCache>
                <c:ptCount val="1"/>
                <c:pt idx="0">
                  <c:v>0.00075</c:v>
                </c:pt>
              </c:strCache>
            </c:strRef>
          </c:tx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Sheet2!$C$2:$C$85</c:f>
              <c:numCache>
                <c:formatCode>_("$"* #,##0_);_("$"* \(#,##0\);_("$"* "-"??_);_(@_)</c:formatCode>
                <c:ptCount val="84"/>
                <c:pt idx="12">
                  <c:v>2769814.3334345189</c:v>
                </c:pt>
                <c:pt idx="13">
                  <c:v>2760071.5783208841</c:v>
                </c:pt>
                <c:pt idx="14">
                  <c:v>2733851.5924380189</c:v>
                </c:pt>
                <c:pt idx="15">
                  <c:v>2707631.6065551536</c:v>
                </c:pt>
                <c:pt idx="16">
                  <c:v>2681411.6206722884</c:v>
                </c:pt>
                <c:pt idx="17">
                  <c:v>2655191.6347894231</c:v>
                </c:pt>
                <c:pt idx="18">
                  <c:v>2628807.6533065578</c:v>
                </c:pt>
                <c:pt idx="19">
                  <c:v>2602423.6718236925</c:v>
                </c:pt>
                <c:pt idx="20">
                  <c:v>2576039.6903408272</c:v>
                </c:pt>
                <c:pt idx="21">
                  <c:v>2549655.7088579619</c:v>
                </c:pt>
                <c:pt idx="22">
                  <c:v>2523271.7273750966</c:v>
                </c:pt>
                <c:pt idx="23">
                  <c:v>2496887.7458922314</c:v>
                </c:pt>
                <c:pt idx="24">
                  <c:v>2470503.7644093661</c:v>
                </c:pt>
                <c:pt idx="25">
                  <c:v>2444119.7829265008</c:v>
                </c:pt>
                <c:pt idx="26">
                  <c:v>2417735.8014436355</c:v>
                </c:pt>
                <c:pt idx="27">
                  <c:v>2391351.8199607702</c:v>
                </c:pt>
                <c:pt idx="28">
                  <c:v>2364967.8384779049</c:v>
                </c:pt>
                <c:pt idx="29">
                  <c:v>2338583.8569950396</c:v>
                </c:pt>
                <c:pt idx="30">
                  <c:v>2312199.8755121743</c:v>
                </c:pt>
                <c:pt idx="31">
                  <c:v>2285815.894029309</c:v>
                </c:pt>
                <c:pt idx="32">
                  <c:v>2259431.9125464438</c:v>
                </c:pt>
                <c:pt idx="33">
                  <c:v>2233047.9310635785</c:v>
                </c:pt>
                <c:pt idx="34">
                  <c:v>2206663.9495807132</c:v>
                </c:pt>
                <c:pt idx="35">
                  <c:v>2180279.9680978479</c:v>
                </c:pt>
                <c:pt idx="36">
                  <c:v>2153895.9866149826</c:v>
                </c:pt>
                <c:pt idx="37">
                  <c:v>2127512.0051321173</c:v>
                </c:pt>
                <c:pt idx="38">
                  <c:v>2101128.023649252</c:v>
                </c:pt>
                <c:pt idx="39">
                  <c:v>2074744.0421663865</c:v>
                </c:pt>
                <c:pt idx="40">
                  <c:v>2048360.0606835207</c:v>
                </c:pt>
                <c:pt idx="41">
                  <c:v>2021976.079200655</c:v>
                </c:pt>
                <c:pt idx="42">
                  <c:v>1995592.0977177892</c:v>
                </c:pt>
                <c:pt idx="43">
                  <c:v>1969208.1162349235</c:v>
                </c:pt>
                <c:pt idx="44">
                  <c:v>1942824.1347520577</c:v>
                </c:pt>
                <c:pt idx="45">
                  <c:v>1916440.153269192</c:v>
                </c:pt>
                <c:pt idx="46">
                  <c:v>1890056.1717863262</c:v>
                </c:pt>
                <c:pt idx="47">
                  <c:v>1863672.1903034605</c:v>
                </c:pt>
                <c:pt idx="48">
                  <c:v>1837288.2088205947</c:v>
                </c:pt>
                <c:pt idx="49">
                  <c:v>1810904.227337729</c:v>
                </c:pt>
                <c:pt idx="50">
                  <c:v>1784520.2458548632</c:v>
                </c:pt>
                <c:pt idx="51">
                  <c:v>1758136.2643719974</c:v>
                </c:pt>
                <c:pt idx="52">
                  <c:v>1731752.2828891317</c:v>
                </c:pt>
                <c:pt idx="53">
                  <c:v>1705368.3014062659</c:v>
                </c:pt>
                <c:pt idx="54">
                  <c:v>1678984.3199234002</c:v>
                </c:pt>
                <c:pt idx="55">
                  <c:v>1652600.3384405344</c:v>
                </c:pt>
                <c:pt idx="56">
                  <c:v>1626216.3569576687</c:v>
                </c:pt>
                <c:pt idx="57">
                  <c:v>1599832.3754748029</c:v>
                </c:pt>
                <c:pt idx="58">
                  <c:v>1573448.3939919372</c:v>
                </c:pt>
                <c:pt idx="59">
                  <c:v>1547064.4125090714</c:v>
                </c:pt>
                <c:pt idx="60">
                  <c:v>1520680.4310262057</c:v>
                </c:pt>
                <c:pt idx="61">
                  <c:v>1494296.4495433399</c:v>
                </c:pt>
                <c:pt idx="62">
                  <c:v>1467912.4680604741</c:v>
                </c:pt>
                <c:pt idx="63">
                  <c:v>1441528.4865776084</c:v>
                </c:pt>
                <c:pt idx="64">
                  <c:v>1415144.5050947426</c:v>
                </c:pt>
                <c:pt idx="65">
                  <c:v>1388760.5236118769</c:v>
                </c:pt>
                <c:pt idx="66">
                  <c:v>1362376.5421290111</c:v>
                </c:pt>
                <c:pt idx="67">
                  <c:v>1335992.5606461454</c:v>
                </c:pt>
                <c:pt idx="68">
                  <c:v>1309608.5791632796</c:v>
                </c:pt>
                <c:pt idx="69">
                  <c:v>1283224.5976804139</c:v>
                </c:pt>
                <c:pt idx="70">
                  <c:v>1256840.6161975481</c:v>
                </c:pt>
                <c:pt idx="71">
                  <c:v>1230456.6347146824</c:v>
                </c:pt>
                <c:pt idx="72">
                  <c:v>1204072.6532318166</c:v>
                </c:pt>
                <c:pt idx="73">
                  <c:v>1177688.6717489508</c:v>
                </c:pt>
                <c:pt idx="74">
                  <c:v>1151304.6902660851</c:v>
                </c:pt>
                <c:pt idx="75">
                  <c:v>1124920.7087832193</c:v>
                </c:pt>
                <c:pt idx="76">
                  <c:v>1098536.7273003536</c:v>
                </c:pt>
                <c:pt idx="77">
                  <c:v>1072152.7458174878</c:v>
                </c:pt>
                <c:pt idx="78">
                  <c:v>1045768.7643346221</c:v>
                </c:pt>
                <c:pt idx="79">
                  <c:v>1019384.7828517563</c:v>
                </c:pt>
                <c:pt idx="80">
                  <c:v>993000.80136889056</c:v>
                </c:pt>
                <c:pt idx="81">
                  <c:v>966616.81988602481</c:v>
                </c:pt>
                <c:pt idx="82">
                  <c:v>940232.83840315905</c:v>
                </c:pt>
                <c:pt idx="83">
                  <c:v>913848.8569202933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D-4E98-B5B9-C1F7455FA504}"/>
            </c:ext>
          </c:extLst>
        </c:ser>
        <c:ser>
          <c:idx val="2"/>
          <c:order val="2"/>
          <c:tx>
            <c:strRef>
              <c:f>Sheet2!$D$1</c:f>
              <c:strCache>
                <c:ptCount val="1"/>
                <c:pt idx="0">
                  <c:v>0.0005</c:v>
                </c:pt>
              </c:strCache>
            </c:strRef>
          </c:tx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Sheet2!$D$2:$D$85</c:f>
              <c:numCache>
                <c:formatCode>_("$"* #,##0_);_("$"* \(#,##0\);_("$"* "-"??_);_(@_)</c:formatCode>
                <c:ptCount val="84"/>
                <c:pt idx="12">
                  <c:v>2769814.3334345189</c:v>
                </c:pt>
                <c:pt idx="13">
                  <c:v>2760071.5783208841</c:v>
                </c:pt>
                <c:pt idx="14">
                  <c:v>2717374.3616687879</c:v>
                </c:pt>
                <c:pt idx="15">
                  <c:v>2674677.1450166916</c:v>
                </c:pt>
                <c:pt idx="16">
                  <c:v>2631979.9283645954</c:v>
                </c:pt>
                <c:pt idx="17">
                  <c:v>2589282.7117124991</c:v>
                </c:pt>
                <c:pt idx="18">
                  <c:v>2546421.4994604029</c:v>
                </c:pt>
                <c:pt idx="19">
                  <c:v>2503560.2872083066</c:v>
                </c:pt>
                <c:pt idx="20">
                  <c:v>2460699.0749562103</c:v>
                </c:pt>
                <c:pt idx="21">
                  <c:v>2417837.8627041141</c:v>
                </c:pt>
                <c:pt idx="22">
                  <c:v>2374976.6504520178</c:v>
                </c:pt>
                <c:pt idx="23">
                  <c:v>2332115.4381999215</c:v>
                </c:pt>
                <c:pt idx="24">
                  <c:v>2289254.2259478252</c:v>
                </c:pt>
                <c:pt idx="25">
                  <c:v>2246393.013695729</c:v>
                </c:pt>
                <c:pt idx="26">
                  <c:v>2203531.8014436327</c:v>
                </c:pt>
                <c:pt idx="27">
                  <c:v>2160670.5891915364</c:v>
                </c:pt>
                <c:pt idx="28">
                  <c:v>2117809.3769394401</c:v>
                </c:pt>
                <c:pt idx="29">
                  <c:v>2074948.1646873436</c:v>
                </c:pt>
                <c:pt idx="30">
                  <c:v>2032086.9524352474</c:v>
                </c:pt>
                <c:pt idx="31">
                  <c:v>1989225.7401831509</c:v>
                </c:pt>
                <c:pt idx="32">
                  <c:v>1946364.5279310544</c:v>
                </c:pt>
                <c:pt idx="33">
                  <c:v>1903503.3156789578</c:v>
                </c:pt>
                <c:pt idx="34">
                  <c:v>1860642.1034268613</c:v>
                </c:pt>
                <c:pt idx="35">
                  <c:v>1817780.8911747648</c:v>
                </c:pt>
                <c:pt idx="36">
                  <c:v>1774919.6789226683</c:v>
                </c:pt>
                <c:pt idx="37">
                  <c:v>1732058.4666705718</c:v>
                </c:pt>
                <c:pt idx="38">
                  <c:v>1689197.2544184753</c:v>
                </c:pt>
                <c:pt idx="39">
                  <c:v>1646336.0421663788</c:v>
                </c:pt>
                <c:pt idx="40">
                  <c:v>1603474.8299142823</c:v>
                </c:pt>
                <c:pt idx="41">
                  <c:v>1560613.6176621858</c:v>
                </c:pt>
                <c:pt idx="42">
                  <c:v>1517752.4054100893</c:v>
                </c:pt>
                <c:pt idx="43">
                  <c:v>1474891.1931579928</c:v>
                </c:pt>
                <c:pt idx="44">
                  <c:v>1432029.9809058963</c:v>
                </c:pt>
                <c:pt idx="45">
                  <c:v>1389168.7686537998</c:v>
                </c:pt>
                <c:pt idx="46">
                  <c:v>1346307.5564017033</c:v>
                </c:pt>
                <c:pt idx="47">
                  <c:v>1303446.3441496068</c:v>
                </c:pt>
                <c:pt idx="48">
                  <c:v>1260585.1318975103</c:v>
                </c:pt>
                <c:pt idx="49">
                  <c:v>1217723.9196454138</c:v>
                </c:pt>
                <c:pt idx="50">
                  <c:v>1174862.7073933173</c:v>
                </c:pt>
                <c:pt idx="51">
                  <c:v>1132001.4951412207</c:v>
                </c:pt>
                <c:pt idx="52">
                  <c:v>1089140.2828891242</c:v>
                </c:pt>
                <c:pt idx="53">
                  <c:v>1046279.0706370277</c:v>
                </c:pt>
                <c:pt idx="54">
                  <c:v>1003417.8583849312</c:v>
                </c:pt>
                <c:pt idx="55">
                  <c:v>960556.64613283472</c:v>
                </c:pt>
                <c:pt idx="56">
                  <c:v>917695.43388073822</c:v>
                </c:pt>
                <c:pt idx="57">
                  <c:v>874834.22162864171</c:v>
                </c:pt>
                <c:pt idx="58">
                  <c:v>831973.0093765452</c:v>
                </c:pt>
                <c:pt idx="59">
                  <c:v>789111.7971244487</c:v>
                </c:pt>
                <c:pt idx="60">
                  <c:v>746250.58487235219</c:v>
                </c:pt>
                <c:pt idx="61">
                  <c:v>703389.37262025569</c:v>
                </c:pt>
                <c:pt idx="62">
                  <c:v>660528.16036815918</c:v>
                </c:pt>
                <c:pt idx="63">
                  <c:v>617666.94811606267</c:v>
                </c:pt>
                <c:pt idx="64">
                  <c:v>574805.73586396617</c:v>
                </c:pt>
                <c:pt idx="65">
                  <c:v>531944.52361186966</c:v>
                </c:pt>
                <c:pt idx="66">
                  <c:v>489083.31135977327</c:v>
                </c:pt>
                <c:pt idx="67">
                  <c:v>446222.09910767694</c:v>
                </c:pt>
                <c:pt idx="68">
                  <c:v>403360.88685558061</c:v>
                </c:pt>
                <c:pt idx="69">
                  <c:v>360499.67460348428</c:v>
                </c:pt>
                <c:pt idx="70">
                  <c:v>317638.46235138795</c:v>
                </c:pt>
                <c:pt idx="71">
                  <c:v>274777.25009929162</c:v>
                </c:pt>
                <c:pt idx="72">
                  <c:v>231916.03784719529</c:v>
                </c:pt>
                <c:pt idx="73">
                  <c:v>189054.82559509896</c:v>
                </c:pt>
                <c:pt idx="74">
                  <c:v>146193.61334300257</c:v>
                </c:pt>
                <c:pt idx="75">
                  <c:v>103332.40109090618</c:v>
                </c:pt>
                <c:pt idx="76">
                  <c:v>60471.188838809794</c:v>
                </c:pt>
                <c:pt idx="77">
                  <c:v>17609.976586713419</c:v>
                </c:pt>
                <c:pt idx="78">
                  <c:v>-25251.235665382956</c:v>
                </c:pt>
                <c:pt idx="79">
                  <c:v>-68112.447917479323</c:v>
                </c:pt>
                <c:pt idx="80">
                  <c:v>-110973.66016957568</c:v>
                </c:pt>
                <c:pt idx="81">
                  <c:v>-153834.87242167204</c:v>
                </c:pt>
                <c:pt idx="82">
                  <c:v>-196696.08467376843</c:v>
                </c:pt>
                <c:pt idx="83">
                  <c:v>-239557.29692586482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D-4E98-B5B9-C1F7455FA504}"/>
            </c:ext>
          </c:extLst>
        </c:ser>
        <c:ser>
          <c:idx val="3"/>
          <c:order val="3"/>
          <c:tx>
            <c:strRef>
              <c:f>Sheet2!$E$1</c:f>
              <c:strCache>
                <c:ptCount val="1"/>
                <c:pt idx="0">
                  <c:v>No Assessment</c:v>
                </c:pt>
              </c:strCache>
            </c:strRef>
          </c:tx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Sheet2!$E$2:$E$73</c:f>
              <c:numCache>
                <c:formatCode>_("$"* #,##0_);_("$"* \(#,##0\);_("$"* "-"??_);_(@_)</c:formatCode>
                <c:ptCount val="72"/>
                <c:pt idx="12">
                  <c:v>2769814.3334345189</c:v>
                </c:pt>
                <c:pt idx="13">
                  <c:v>2760071.5783208841</c:v>
                </c:pt>
                <c:pt idx="14">
                  <c:v>2684419.9001303264</c:v>
                </c:pt>
                <c:pt idx="15">
                  <c:v>2608768.2219397686</c:v>
                </c:pt>
                <c:pt idx="16">
                  <c:v>2533116.5437492109</c:v>
                </c:pt>
                <c:pt idx="17">
                  <c:v>2457464.8655586531</c:v>
                </c:pt>
                <c:pt idx="18">
                  <c:v>2381649.1917680954</c:v>
                </c:pt>
                <c:pt idx="19">
                  <c:v>2305833.5179775376</c:v>
                </c:pt>
                <c:pt idx="20">
                  <c:v>2230017.8441869798</c:v>
                </c:pt>
                <c:pt idx="21">
                  <c:v>2154202.170396422</c:v>
                </c:pt>
                <c:pt idx="22">
                  <c:v>2078386.496605864</c:v>
                </c:pt>
                <c:pt idx="23">
                  <c:v>2002570.822815306</c:v>
                </c:pt>
                <c:pt idx="24">
                  <c:v>1926755.149024748</c:v>
                </c:pt>
                <c:pt idx="25">
                  <c:v>1850939.47523419</c:v>
                </c:pt>
                <c:pt idx="26">
                  <c:v>1775123.801443632</c:v>
                </c:pt>
                <c:pt idx="27">
                  <c:v>1699308.127653074</c:v>
                </c:pt>
                <c:pt idx="28">
                  <c:v>1623492.453862516</c:v>
                </c:pt>
                <c:pt idx="29">
                  <c:v>1547676.780071958</c:v>
                </c:pt>
                <c:pt idx="30">
                  <c:v>1471861.1062814</c:v>
                </c:pt>
                <c:pt idx="31">
                  <c:v>1396045.432490842</c:v>
                </c:pt>
                <c:pt idx="32">
                  <c:v>1320229.7587002839</c:v>
                </c:pt>
                <c:pt idx="33">
                  <c:v>1244414.0849097259</c:v>
                </c:pt>
                <c:pt idx="34">
                  <c:v>1168598.4111191679</c:v>
                </c:pt>
                <c:pt idx="35">
                  <c:v>1092782.7373286099</c:v>
                </c:pt>
                <c:pt idx="36">
                  <c:v>1016967.0635380519</c:v>
                </c:pt>
                <c:pt idx="37">
                  <c:v>941151.3897474939</c:v>
                </c:pt>
                <c:pt idx="38">
                  <c:v>865335.71595693589</c:v>
                </c:pt>
                <c:pt idx="39">
                  <c:v>789520.04216637788</c:v>
                </c:pt>
                <c:pt idx="40">
                  <c:v>713704.36837581987</c:v>
                </c:pt>
                <c:pt idx="41">
                  <c:v>637888.69458526187</c:v>
                </c:pt>
                <c:pt idx="42">
                  <c:v>562073.02079470386</c:v>
                </c:pt>
                <c:pt idx="43">
                  <c:v>486257.34700414597</c:v>
                </c:pt>
                <c:pt idx="44">
                  <c:v>410441.67321358807</c:v>
                </c:pt>
                <c:pt idx="45">
                  <c:v>334625.99942303018</c:v>
                </c:pt>
                <c:pt idx="46">
                  <c:v>258810.32563247229</c:v>
                </c:pt>
                <c:pt idx="47">
                  <c:v>182994.6518419144</c:v>
                </c:pt>
                <c:pt idx="48">
                  <c:v>107178.97805135648</c:v>
                </c:pt>
                <c:pt idx="49">
                  <c:v>31363.304260798563</c:v>
                </c:pt>
                <c:pt idx="50">
                  <c:v>-44452.369529759351</c:v>
                </c:pt>
                <c:pt idx="51">
                  <c:v>-120268.04332031726</c:v>
                </c:pt>
                <c:pt idx="52">
                  <c:v>-196083.71711087518</c:v>
                </c:pt>
                <c:pt idx="53">
                  <c:v>-271899.39090143307</c:v>
                </c:pt>
                <c:pt idx="54">
                  <c:v>-347715.06469199096</c:v>
                </c:pt>
                <c:pt idx="55">
                  <c:v>-423530.73848254886</c:v>
                </c:pt>
                <c:pt idx="56">
                  <c:v>-499346.41227310675</c:v>
                </c:pt>
                <c:pt idx="57">
                  <c:v>-575162.08606366476</c:v>
                </c:pt>
                <c:pt idx="58">
                  <c:v>-650977.75985422276</c:v>
                </c:pt>
                <c:pt idx="59">
                  <c:v>-726793.43364478077</c:v>
                </c:pt>
                <c:pt idx="60">
                  <c:v>-802609.10743533878</c:v>
                </c:pt>
                <c:pt idx="61">
                  <c:v>-878424.78122589679</c:v>
                </c:pt>
                <c:pt idx="62">
                  <c:v>-954240.4550164548</c:v>
                </c:pt>
                <c:pt idx="63">
                  <c:v>-1030056.1288070128</c:v>
                </c:pt>
                <c:pt idx="64">
                  <c:v>-1105871.8025975707</c:v>
                </c:pt>
                <c:pt idx="65">
                  <c:v>-1181687.4763881287</c:v>
                </c:pt>
                <c:pt idx="66">
                  <c:v>-1257503.1501786867</c:v>
                </c:pt>
                <c:pt idx="67">
                  <c:v>-1333318.8239692447</c:v>
                </c:pt>
                <c:pt idx="68">
                  <c:v>-1409134.4977598027</c:v>
                </c:pt>
                <c:pt idx="69">
                  <c:v>-1484950.1715503607</c:v>
                </c:pt>
                <c:pt idx="70">
                  <c:v>-1560765.8453409187</c:v>
                </c:pt>
                <c:pt idx="71">
                  <c:v>-1636581.5191314768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4D-4E98-B5B9-C1F7455FA504}"/>
            </c:ext>
          </c:extLst>
        </c:ser>
        <c:ser>
          <c:idx val="4"/>
          <c:order val="4"/>
          <c:tx>
            <c:strRef>
              <c:f>Sheet2!$F$1</c:f>
              <c:strCache>
                <c:ptCount val="1"/>
                <c:pt idx="0">
                  <c:v>target range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Sheet2!$F$2:$F$85</c:f>
              <c:numCache>
                <c:formatCode>_("$"* #,##0_);_("$"* \(#,##0\);_("$"* "-"??_);_(@_)</c:formatCode>
                <c:ptCount val="84"/>
                <c:pt idx="0">
                  <c:v>231049.14</c:v>
                </c:pt>
                <c:pt idx="1">
                  <c:v>228150.14</c:v>
                </c:pt>
                <c:pt idx="2">
                  <c:v>213405.883515375</c:v>
                </c:pt>
                <c:pt idx="3">
                  <c:v>216900.47599252785</c:v>
                </c:pt>
                <c:pt idx="4">
                  <c:v>220664.5529828351</c:v>
                </c:pt>
                <c:pt idx="5">
                  <c:v>187083.71701041394</c:v>
                </c:pt>
                <c:pt idx="6">
                  <c:v>190944.18063470462</c:v>
                </c:pt>
                <c:pt idx="7">
                  <c:v>188439.54594347032</c:v>
                </c:pt>
                <c:pt idx="8">
                  <c:v>225401.6316568754</c:v>
                </c:pt>
                <c:pt idx="9">
                  <c:v>262906.2328571261</c:v>
                </c:pt>
                <c:pt idx="10">
                  <c:v>300943.74702010519</c:v>
                </c:pt>
                <c:pt idx="11">
                  <c:v>339343.9615863724</c:v>
                </c:pt>
                <c:pt idx="12">
                  <c:v>378258.39095278963</c:v>
                </c:pt>
                <c:pt idx="13">
                  <c:v>378258.39095278963</c:v>
                </c:pt>
                <c:pt idx="14">
                  <c:v>378258.39095278963</c:v>
                </c:pt>
                <c:pt idx="15">
                  <c:v>378258.39095278963</c:v>
                </c:pt>
                <c:pt idx="16">
                  <c:v>378258.39095278963</c:v>
                </c:pt>
                <c:pt idx="17">
                  <c:v>378258.39095278963</c:v>
                </c:pt>
                <c:pt idx="18">
                  <c:v>378422.3865527896</c:v>
                </c:pt>
                <c:pt idx="19">
                  <c:v>378586.38215278956</c:v>
                </c:pt>
                <c:pt idx="20">
                  <c:v>378750.37775278953</c:v>
                </c:pt>
                <c:pt idx="21">
                  <c:v>378914.37335278949</c:v>
                </c:pt>
                <c:pt idx="22">
                  <c:v>379078.36895278952</c:v>
                </c:pt>
                <c:pt idx="23">
                  <c:v>379078.36895278952</c:v>
                </c:pt>
                <c:pt idx="24">
                  <c:v>379078.36895278952</c:v>
                </c:pt>
                <c:pt idx="25">
                  <c:v>379078.36895278952</c:v>
                </c:pt>
                <c:pt idx="26">
                  <c:v>379078.36895278952</c:v>
                </c:pt>
                <c:pt idx="27">
                  <c:v>379078.36895278952</c:v>
                </c:pt>
                <c:pt idx="28">
                  <c:v>379078.36895278952</c:v>
                </c:pt>
                <c:pt idx="29">
                  <c:v>379078.36895278952</c:v>
                </c:pt>
                <c:pt idx="30">
                  <c:v>379078.36895278952</c:v>
                </c:pt>
                <c:pt idx="31">
                  <c:v>379078.36895278952</c:v>
                </c:pt>
                <c:pt idx="32">
                  <c:v>379078.36895278952</c:v>
                </c:pt>
                <c:pt idx="33">
                  <c:v>379078.36895278952</c:v>
                </c:pt>
                <c:pt idx="34">
                  <c:v>379078.36895278952</c:v>
                </c:pt>
                <c:pt idx="35">
                  <c:v>379078.36895278952</c:v>
                </c:pt>
                <c:pt idx="36">
                  <c:v>379078.36895278952</c:v>
                </c:pt>
                <c:pt idx="37">
                  <c:v>379078.36895278952</c:v>
                </c:pt>
                <c:pt idx="38">
                  <c:v>379078.36895278952</c:v>
                </c:pt>
                <c:pt idx="39">
                  <c:v>379078.36895278952</c:v>
                </c:pt>
                <c:pt idx="40">
                  <c:v>379078.36895278952</c:v>
                </c:pt>
                <c:pt idx="41">
                  <c:v>379078.36895278952</c:v>
                </c:pt>
                <c:pt idx="42">
                  <c:v>379078.36895278952</c:v>
                </c:pt>
                <c:pt idx="43">
                  <c:v>379078.36895278952</c:v>
                </c:pt>
                <c:pt idx="44">
                  <c:v>379078.36895278952</c:v>
                </c:pt>
                <c:pt idx="45">
                  <c:v>379078.36895278952</c:v>
                </c:pt>
                <c:pt idx="46">
                  <c:v>379078.36895278952</c:v>
                </c:pt>
                <c:pt idx="47">
                  <c:v>379078.36895278952</c:v>
                </c:pt>
                <c:pt idx="48">
                  <c:v>379078.36895278952</c:v>
                </c:pt>
                <c:pt idx="49">
                  <c:v>379078.36895278952</c:v>
                </c:pt>
                <c:pt idx="50">
                  <c:v>379078.36895278952</c:v>
                </c:pt>
                <c:pt idx="51">
                  <c:v>379078.36895278952</c:v>
                </c:pt>
                <c:pt idx="52">
                  <c:v>379078.36895278952</c:v>
                </c:pt>
                <c:pt idx="53">
                  <c:v>379078.36895278952</c:v>
                </c:pt>
                <c:pt idx="54">
                  <c:v>379078.36895278952</c:v>
                </c:pt>
                <c:pt idx="55">
                  <c:v>379078.36895278952</c:v>
                </c:pt>
                <c:pt idx="56">
                  <c:v>379078.36895278952</c:v>
                </c:pt>
                <c:pt idx="57">
                  <c:v>379078.36895278952</c:v>
                </c:pt>
                <c:pt idx="58">
                  <c:v>379078.36895278952</c:v>
                </c:pt>
                <c:pt idx="59">
                  <c:v>379078.36895278952</c:v>
                </c:pt>
                <c:pt idx="60">
                  <c:v>379078.36895278952</c:v>
                </c:pt>
                <c:pt idx="61">
                  <c:v>379078.36895278952</c:v>
                </c:pt>
                <c:pt idx="62">
                  <c:v>379078.36895278952</c:v>
                </c:pt>
                <c:pt idx="63">
                  <c:v>379078.36895278952</c:v>
                </c:pt>
                <c:pt idx="64">
                  <c:v>379078.36895278952</c:v>
                </c:pt>
                <c:pt idx="65">
                  <c:v>379078.36895278952</c:v>
                </c:pt>
                <c:pt idx="66">
                  <c:v>379078.36895278952</c:v>
                </c:pt>
                <c:pt idx="67">
                  <c:v>379078.36895278952</c:v>
                </c:pt>
                <c:pt idx="68">
                  <c:v>379078.36895278952</c:v>
                </c:pt>
                <c:pt idx="69">
                  <c:v>379078.36895278952</c:v>
                </c:pt>
                <c:pt idx="70">
                  <c:v>379078.36895278952</c:v>
                </c:pt>
                <c:pt idx="71">
                  <c:v>379078.36895278952</c:v>
                </c:pt>
                <c:pt idx="72">
                  <c:v>379078.36895278952</c:v>
                </c:pt>
                <c:pt idx="73">
                  <c:v>379078.36895278952</c:v>
                </c:pt>
                <c:pt idx="74">
                  <c:v>379078.36895278952</c:v>
                </c:pt>
                <c:pt idx="75">
                  <c:v>379078.36895278952</c:v>
                </c:pt>
                <c:pt idx="76">
                  <c:v>379078.36895278952</c:v>
                </c:pt>
                <c:pt idx="77">
                  <c:v>379078.36895278952</c:v>
                </c:pt>
                <c:pt idx="78">
                  <c:v>379078.36895278952</c:v>
                </c:pt>
                <c:pt idx="79">
                  <c:v>379078.36895278952</c:v>
                </c:pt>
                <c:pt idx="80">
                  <c:v>379078.36895278952</c:v>
                </c:pt>
                <c:pt idx="81">
                  <c:v>379078.36895278952</c:v>
                </c:pt>
                <c:pt idx="82">
                  <c:v>379078.36895278952</c:v>
                </c:pt>
                <c:pt idx="83">
                  <c:v>379078.36895278952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4D-4E98-B5B9-C1F7455FA504}"/>
            </c:ext>
          </c:extLst>
        </c:ser>
        <c:ser>
          <c:idx val="5"/>
          <c:order val="5"/>
          <c:tx>
            <c:strRef>
              <c:f>Sheet2!$G$1</c:f>
              <c:strCache>
                <c:ptCount val="1"/>
                <c:pt idx="0">
                  <c:v>Target Range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Sheet2!$A$2:$A$85</c:f>
              <c:numCache>
                <c:formatCode>General</c:formatCode>
                <c:ptCount val="84"/>
                <c:pt idx="0">
                  <c:v>2019</c:v>
                </c:pt>
                <c:pt idx="12">
                  <c:v>2020</c:v>
                </c:pt>
                <c:pt idx="24">
                  <c:v>2021</c:v>
                </c:pt>
                <c:pt idx="36">
                  <c:v>2022</c:v>
                </c:pt>
                <c:pt idx="48">
                  <c:v>2023</c:v>
                </c:pt>
                <c:pt idx="60">
                  <c:v>2024</c:v>
                </c:pt>
                <c:pt idx="72">
                  <c:v>2025</c:v>
                </c:pt>
              </c:numCache>
            </c:numRef>
          </c:cat>
          <c:val>
            <c:numRef>
              <c:f>Sheet2!$G$2:$G$85</c:f>
              <c:numCache>
                <c:formatCode>_("$"* #,##0_);_("$"* \(#,##0\);_("$"* "-"??_);_(@_)</c:formatCode>
                <c:ptCount val="84"/>
                <c:pt idx="0">
                  <c:v>417135.24</c:v>
                </c:pt>
                <c:pt idx="1">
                  <c:v>394928.69</c:v>
                </c:pt>
                <c:pt idx="2">
                  <c:v>395903.57351537503</c:v>
                </c:pt>
                <c:pt idx="3">
                  <c:v>379517.61599252792</c:v>
                </c:pt>
                <c:pt idx="4">
                  <c:v>380518.69298283517</c:v>
                </c:pt>
                <c:pt idx="5">
                  <c:v>381842.85701041395</c:v>
                </c:pt>
                <c:pt idx="6">
                  <c:v>365108.18063470465</c:v>
                </c:pt>
                <c:pt idx="7">
                  <c:v>366650.42945884541</c:v>
                </c:pt>
                <c:pt idx="8">
                  <c:v>407919.10764940327</c:v>
                </c:pt>
                <c:pt idx="9">
                  <c:v>412375.7858399612</c:v>
                </c:pt>
                <c:pt idx="10">
                  <c:v>454636.46403051913</c:v>
                </c:pt>
                <c:pt idx="11">
                  <c:v>491046.25870570203</c:v>
                </c:pt>
                <c:pt idx="12">
                  <c:v>528008.34441910707</c:v>
                </c:pt>
                <c:pt idx="13">
                  <c:v>565512.94561935787</c:v>
                </c:pt>
                <c:pt idx="14">
                  <c:v>603550.45978233695</c:v>
                </c:pt>
                <c:pt idx="15">
                  <c:v>641950.67434860417</c:v>
                </c:pt>
                <c:pt idx="16">
                  <c:v>680865.1037150214</c:v>
                </c:pt>
                <c:pt idx="17">
                  <c:v>680865.1037150214</c:v>
                </c:pt>
                <c:pt idx="18">
                  <c:v>681029.09931502142</c:v>
                </c:pt>
                <c:pt idx="19">
                  <c:v>681193.09491502144</c:v>
                </c:pt>
                <c:pt idx="20">
                  <c:v>681357.09051502147</c:v>
                </c:pt>
                <c:pt idx="21">
                  <c:v>681521.08611502149</c:v>
                </c:pt>
                <c:pt idx="22">
                  <c:v>681685.0817150214</c:v>
                </c:pt>
                <c:pt idx="23">
                  <c:v>681849.07731502142</c:v>
                </c:pt>
                <c:pt idx="24">
                  <c:v>682013.07291502133</c:v>
                </c:pt>
                <c:pt idx="25">
                  <c:v>682177.06851502135</c:v>
                </c:pt>
                <c:pt idx="26">
                  <c:v>682341.06411502138</c:v>
                </c:pt>
                <c:pt idx="27">
                  <c:v>682341.06411502138</c:v>
                </c:pt>
                <c:pt idx="28">
                  <c:v>682341.06411502138</c:v>
                </c:pt>
                <c:pt idx="29">
                  <c:v>682341.06411502138</c:v>
                </c:pt>
                <c:pt idx="30">
                  <c:v>682341.06411502138</c:v>
                </c:pt>
                <c:pt idx="31">
                  <c:v>682341.06411502138</c:v>
                </c:pt>
                <c:pt idx="32">
                  <c:v>682341.06411502138</c:v>
                </c:pt>
                <c:pt idx="33">
                  <c:v>682341.06411502138</c:v>
                </c:pt>
                <c:pt idx="34">
                  <c:v>682341.06411502138</c:v>
                </c:pt>
                <c:pt idx="35">
                  <c:v>682341.06411502138</c:v>
                </c:pt>
                <c:pt idx="36">
                  <c:v>682341.06411502138</c:v>
                </c:pt>
                <c:pt idx="37">
                  <c:v>682341.06411502138</c:v>
                </c:pt>
                <c:pt idx="38">
                  <c:v>682341.06411502138</c:v>
                </c:pt>
                <c:pt idx="39">
                  <c:v>682341.06411502138</c:v>
                </c:pt>
                <c:pt idx="40">
                  <c:v>682341.06411502138</c:v>
                </c:pt>
                <c:pt idx="41">
                  <c:v>682341.06411502138</c:v>
                </c:pt>
                <c:pt idx="42">
                  <c:v>682341.06411502138</c:v>
                </c:pt>
                <c:pt idx="43">
                  <c:v>682341.06411502138</c:v>
                </c:pt>
                <c:pt idx="44">
                  <c:v>682341.06411502138</c:v>
                </c:pt>
                <c:pt idx="45">
                  <c:v>682341.06411502138</c:v>
                </c:pt>
                <c:pt idx="46">
                  <c:v>682341.06411502138</c:v>
                </c:pt>
                <c:pt idx="47">
                  <c:v>682341.06411502138</c:v>
                </c:pt>
                <c:pt idx="48">
                  <c:v>682341.06411502138</c:v>
                </c:pt>
                <c:pt idx="49">
                  <c:v>682341.06411502138</c:v>
                </c:pt>
                <c:pt idx="50">
                  <c:v>682341.06411502138</c:v>
                </c:pt>
                <c:pt idx="51">
                  <c:v>682341.06411502138</c:v>
                </c:pt>
                <c:pt idx="52">
                  <c:v>682341.06411502138</c:v>
                </c:pt>
                <c:pt idx="53">
                  <c:v>682341.06411502138</c:v>
                </c:pt>
                <c:pt idx="54">
                  <c:v>682341.06411502138</c:v>
                </c:pt>
                <c:pt idx="55">
                  <c:v>682341.06411502138</c:v>
                </c:pt>
                <c:pt idx="56">
                  <c:v>682341.06411502138</c:v>
                </c:pt>
                <c:pt idx="57">
                  <c:v>682341.06411502138</c:v>
                </c:pt>
                <c:pt idx="58">
                  <c:v>682341.06411502138</c:v>
                </c:pt>
                <c:pt idx="59">
                  <c:v>682341.06411502138</c:v>
                </c:pt>
                <c:pt idx="60">
                  <c:v>682341.06411502138</c:v>
                </c:pt>
                <c:pt idx="61">
                  <c:v>682341.06411502138</c:v>
                </c:pt>
                <c:pt idx="62">
                  <c:v>682341.06411502138</c:v>
                </c:pt>
                <c:pt idx="63">
                  <c:v>682341.06411502138</c:v>
                </c:pt>
                <c:pt idx="64">
                  <c:v>682341.06411502138</c:v>
                </c:pt>
                <c:pt idx="65">
                  <c:v>682341.06411502138</c:v>
                </c:pt>
                <c:pt idx="66">
                  <c:v>682341.06411502138</c:v>
                </c:pt>
                <c:pt idx="67">
                  <c:v>682341.06411502138</c:v>
                </c:pt>
                <c:pt idx="68">
                  <c:v>682341.06411502138</c:v>
                </c:pt>
                <c:pt idx="69">
                  <c:v>682341.06411502138</c:v>
                </c:pt>
                <c:pt idx="70">
                  <c:v>682341.06411502138</c:v>
                </c:pt>
                <c:pt idx="71">
                  <c:v>682341.06411502138</c:v>
                </c:pt>
                <c:pt idx="72">
                  <c:v>682341.06411502138</c:v>
                </c:pt>
                <c:pt idx="73">
                  <c:v>682341.06411502138</c:v>
                </c:pt>
                <c:pt idx="74">
                  <c:v>682341.06411502138</c:v>
                </c:pt>
                <c:pt idx="75">
                  <c:v>682341.06411502138</c:v>
                </c:pt>
                <c:pt idx="76">
                  <c:v>682341.06411502138</c:v>
                </c:pt>
                <c:pt idx="77">
                  <c:v>682341.06411502138</c:v>
                </c:pt>
                <c:pt idx="78">
                  <c:v>682341.06411502138</c:v>
                </c:pt>
                <c:pt idx="79">
                  <c:v>682341.06411502138</c:v>
                </c:pt>
                <c:pt idx="80">
                  <c:v>682341.06411502138</c:v>
                </c:pt>
                <c:pt idx="81">
                  <c:v>682341.06411502138</c:v>
                </c:pt>
                <c:pt idx="82">
                  <c:v>682341.06411502138</c:v>
                </c:pt>
                <c:pt idx="83">
                  <c:v>682341.06411502138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4D-4E98-B5B9-C1F7455FA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87744"/>
        <c:axId val="99905920"/>
      </c:lineChart>
      <c:dateAx>
        <c:axId val="998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99905920"/>
        <c:crosses val="autoZero"/>
        <c:auto val="0"/>
        <c:lblOffset val="100"/>
        <c:baseTimeUnit val="days"/>
      </c:dateAx>
      <c:valAx>
        <c:axId val="99905920"/>
        <c:scaling>
          <c:orientation val="minMax"/>
          <c:min val="0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none"/>
        <c:minorTickMark val="none"/>
        <c:tickLblPos val="nextTo"/>
        <c:crossAx val="99887744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75288823272090988"/>
          <c:y val="0.25592701953922431"/>
          <c:w val="0.24433398950131233"/>
          <c:h val="0.520437809857101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85724</xdr:colOff>
      <xdr:row>1</xdr:row>
      <xdr:rowOff>100012</xdr:rowOff>
    </xdr:from>
    <xdr:to>
      <xdr:col>15</xdr:col>
      <xdr:colOff>438149</xdr:colOff>
      <xdr:row>15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41"/>
  <sheetViews>
    <sheetView tabSelected="1" view="pageLayout" topLeftCell="A322" zoomScaleNormal="100" workbookViewId="0">
      <selection activeCell="D322" sqref="D322"/>
    </sheetView>
  </sheetViews>
  <sheetFormatPr defaultRowHeight="15" x14ac:dyDescent="0.25"/>
  <cols>
    <col min="1" max="1" width="5" customWidth="1"/>
    <col min="2" max="2" width="14.5703125" customWidth="1"/>
    <col min="3" max="3" width="17.28515625" customWidth="1"/>
    <col min="4" max="4" width="12.28515625" customWidth="1"/>
    <col min="5" max="5" width="11.42578125" customWidth="1"/>
    <col min="6" max="6" width="21.85546875" customWidth="1"/>
    <col min="7" max="7" width="15.140625" customWidth="1"/>
    <col min="8" max="9" width="17.5703125" customWidth="1"/>
    <col min="10" max="10" width="15.7109375" customWidth="1"/>
    <col min="11" max="12" width="16.7109375" customWidth="1"/>
    <col min="13" max="13" width="17.5703125" customWidth="1"/>
    <col min="14" max="14" width="13.85546875" customWidth="1"/>
    <col min="15" max="15" width="12.7109375" bestFit="1" customWidth="1"/>
  </cols>
  <sheetData>
    <row r="1" spans="1:15" ht="22.5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3" spans="1:15" ht="15.75" x14ac:dyDescent="0.25">
      <c r="A3" s="147" t="s">
        <v>1</v>
      </c>
      <c r="B3" s="147"/>
      <c r="C3" s="148"/>
      <c r="D3" s="1">
        <v>1E-3</v>
      </c>
      <c r="E3" s="2" t="s">
        <v>2</v>
      </c>
      <c r="K3" s="2"/>
      <c r="L3" s="2"/>
      <c r="M3" s="2"/>
      <c r="N3" s="2"/>
      <c r="O3" s="2"/>
    </row>
    <row r="4" spans="1:15" ht="15.75" x14ac:dyDescent="0.25">
      <c r="A4" s="3"/>
      <c r="B4" s="3"/>
      <c r="C4" s="3"/>
      <c r="D4" s="4"/>
      <c r="E4" s="5"/>
      <c r="K4" s="2"/>
      <c r="L4" s="2"/>
      <c r="M4" s="2"/>
      <c r="N4" s="2"/>
      <c r="O4" s="2"/>
    </row>
    <row r="5" spans="1:15" ht="15.75" x14ac:dyDescent="0.25">
      <c r="A5" s="3"/>
      <c r="B5" s="3"/>
      <c r="C5" s="3"/>
      <c r="D5" s="6" t="s">
        <v>3</v>
      </c>
      <c r="E5" s="7" t="s">
        <v>4</v>
      </c>
      <c r="K5" s="2"/>
      <c r="L5" s="2"/>
      <c r="M5" s="2"/>
      <c r="N5" s="2"/>
      <c r="O5" s="2"/>
    </row>
    <row r="6" spans="1:15" ht="15.75" x14ac:dyDescent="0.25">
      <c r="A6" s="147" t="s">
        <v>5</v>
      </c>
      <c r="B6" s="147"/>
      <c r="C6" s="148"/>
      <c r="D6" s="8">
        <v>14.75</v>
      </c>
      <c r="E6" s="9">
        <v>24</v>
      </c>
      <c r="F6" s="2" t="s">
        <v>6</v>
      </c>
      <c r="K6" s="2"/>
      <c r="L6" s="2"/>
      <c r="M6" s="2"/>
      <c r="N6" s="2"/>
      <c r="O6" s="2"/>
    </row>
    <row r="7" spans="1:15" ht="15.75" x14ac:dyDescent="0.25">
      <c r="A7" s="10"/>
      <c r="B7" s="10"/>
      <c r="C7" s="10"/>
      <c r="D7" s="8">
        <v>14.75</v>
      </c>
      <c r="E7" s="9">
        <v>24</v>
      </c>
      <c r="F7" s="2"/>
      <c r="K7" s="2"/>
      <c r="L7" s="2"/>
      <c r="M7" s="2"/>
      <c r="N7" s="2"/>
      <c r="O7" s="2"/>
    </row>
    <row r="8" spans="1:15" ht="15.75" x14ac:dyDescent="0.25">
      <c r="A8" s="10"/>
      <c r="B8" s="10"/>
      <c r="C8" s="10"/>
      <c r="D8" s="8">
        <v>14.75</v>
      </c>
      <c r="E8" s="9">
        <v>24</v>
      </c>
      <c r="F8" s="2"/>
      <c r="K8" s="2"/>
      <c r="L8" s="2"/>
      <c r="M8" s="2"/>
      <c r="N8" s="2"/>
      <c r="O8" s="2"/>
    </row>
    <row r="9" spans="1:15" ht="15.75" x14ac:dyDescent="0.25">
      <c r="A9" s="10"/>
      <c r="B9" s="10"/>
      <c r="C9" s="10"/>
      <c r="D9" s="8">
        <v>14.75</v>
      </c>
      <c r="E9" s="9">
        <v>24</v>
      </c>
      <c r="F9" s="2"/>
      <c r="K9" s="2"/>
      <c r="L9" s="2"/>
      <c r="M9" s="2"/>
      <c r="N9" s="2"/>
      <c r="O9" s="2"/>
    </row>
    <row r="10" spans="1:15" ht="15.75" x14ac:dyDescent="0.25">
      <c r="A10" s="149"/>
      <c r="B10" s="149"/>
      <c r="C10" s="149"/>
      <c r="D10" s="11"/>
      <c r="E10" s="2"/>
      <c r="J10" s="2"/>
      <c r="K10" s="2"/>
      <c r="L10" s="2"/>
      <c r="M10" s="2"/>
      <c r="N10" s="2"/>
      <c r="O10" s="2"/>
    </row>
    <row r="11" spans="1:15" ht="15.75" x14ac:dyDescent="0.25">
      <c r="A11" s="150" t="s">
        <v>7</v>
      </c>
      <c r="B11" s="150"/>
      <c r="C11" s="12">
        <v>0</v>
      </c>
      <c r="D11" s="151" t="s">
        <v>8</v>
      </c>
      <c r="E11" s="152"/>
      <c r="F11" s="152"/>
      <c r="G11" s="152"/>
      <c r="H11" s="13"/>
      <c r="I11" s="13"/>
      <c r="J11" s="153"/>
      <c r="K11" s="153"/>
      <c r="L11" s="10"/>
      <c r="M11" s="152"/>
      <c r="N11" s="152"/>
      <c r="O11" s="2"/>
    </row>
    <row r="12" spans="1:15" ht="15.75" x14ac:dyDescent="0.25">
      <c r="A12" s="150"/>
      <c r="B12" s="150"/>
      <c r="C12" s="14">
        <v>0</v>
      </c>
      <c r="D12" s="15" t="s">
        <v>9</v>
      </c>
      <c r="E12" s="16"/>
      <c r="F12" s="16"/>
      <c r="G12" s="16"/>
      <c r="H12" s="5"/>
      <c r="I12" s="5"/>
      <c r="O12" s="2"/>
    </row>
    <row r="13" spans="1:15" ht="15.75" x14ac:dyDescent="0.25">
      <c r="A13" s="17"/>
      <c r="B13" s="17"/>
      <c r="H13" s="5"/>
      <c r="I13" s="5"/>
      <c r="O13" s="2"/>
    </row>
    <row r="14" spans="1:15" ht="15.75" x14ac:dyDescent="0.25">
      <c r="A14" s="17"/>
      <c r="C14" s="18"/>
      <c r="D14" s="152"/>
      <c r="E14" s="152"/>
      <c r="F14" s="152"/>
      <c r="G14" s="152"/>
      <c r="H14" s="19"/>
      <c r="I14" s="19"/>
      <c r="O14" s="2"/>
    </row>
    <row r="15" spans="1:15" ht="16.5" thickBot="1" x14ac:dyDescent="0.3">
      <c r="A15" s="2"/>
      <c r="B15" s="2"/>
      <c r="C15" s="20" t="s">
        <v>10</v>
      </c>
      <c r="D15" s="2"/>
      <c r="E15" s="2"/>
      <c r="J15" s="2"/>
      <c r="K15" s="2"/>
      <c r="L15" s="2"/>
      <c r="M15" s="2"/>
      <c r="N15" s="2"/>
      <c r="O15" s="2"/>
    </row>
    <row r="16" spans="1:15" ht="15.75" customHeight="1" x14ac:dyDescent="0.25">
      <c r="A16" s="2"/>
      <c r="C16" s="154" t="s">
        <v>11</v>
      </c>
      <c r="D16" s="155"/>
      <c r="E16" s="156"/>
      <c r="F16" s="157" t="s">
        <v>12</v>
      </c>
      <c r="G16" s="158"/>
      <c r="H16" s="158"/>
      <c r="I16" s="158"/>
      <c r="J16" s="158"/>
      <c r="K16" s="158"/>
      <c r="L16" s="159"/>
      <c r="M16" s="160" t="s">
        <v>13</v>
      </c>
      <c r="N16" s="162" t="s">
        <v>14</v>
      </c>
      <c r="O16" s="163"/>
    </row>
    <row r="17" spans="1:20" ht="32.25" thickBot="1" x14ac:dyDescent="0.3">
      <c r="A17" s="21" t="s">
        <v>15</v>
      </c>
      <c r="B17" s="22" t="s">
        <v>16</v>
      </c>
      <c r="C17" s="23" t="s">
        <v>17</v>
      </c>
      <c r="D17" s="24" t="s">
        <v>18</v>
      </c>
      <c r="E17" s="25" t="s">
        <v>19</v>
      </c>
      <c r="F17" s="26" t="s">
        <v>20</v>
      </c>
      <c r="G17" s="27" t="s">
        <v>21</v>
      </c>
      <c r="H17" s="27" t="s">
        <v>22</v>
      </c>
      <c r="I17" s="27" t="s">
        <v>21</v>
      </c>
      <c r="J17" s="28" t="s">
        <v>23</v>
      </c>
      <c r="K17" s="29" t="s">
        <v>24</v>
      </c>
      <c r="L17" s="30" t="s">
        <v>25</v>
      </c>
      <c r="M17" s="161"/>
      <c r="N17" s="31" t="s">
        <v>26</v>
      </c>
      <c r="O17" s="25" t="s">
        <v>27</v>
      </c>
    </row>
    <row r="18" spans="1:20" ht="15.75" customHeight="1" thickTop="1" x14ac:dyDescent="0.25">
      <c r="A18" s="142">
        <v>2017</v>
      </c>
      <c r="B18" s="32" t="s">
        <v>28</v>
      </c>
      <c r="C18" s="33">
        <f t="shared" ref="C18:C43" si="0">+E18/D18</f>
        <v>63390000</v>
      </c>
      <c r="D18" s="34">
        <v>1E-3</v>
      </c>
      <c r="E18" s="35">
        <v>63390</v>
      </c>
      <c r="F18" s="36">
        <v>10901</v>
      </c>
      <c r="G18" s="37">
        <v>6.5</v>
      </c>
      <c r="H18" s="38">
        <v>635</v>
      </c>
      <c r="I18" s="39">
        <v>6.5</v>
      </c>
      <c r="J18" s="40">
        <v>59862</v>
      </c>
      <c r="K18" s="35">
        <v>0</v>
      </c>
      <c r="L18" s="35">
        <f>J18+K18</f>
        <v>59862</v>
      </c>
      <c r="M18" s="41">
        <v>2450573</v>
      </c>
      <c r="N18" s="42">
        <v>458781</v>
      </c>
      <c r="O18" s="43">
        <v>876894</v>
      </c>
    </row>
    <row r="19" spans="1:20" ht="15.75" x14ac:dyDescent="0.25">
      <c r="A19" s="143"/>
      <c r="B19" s="44" t="s">
        <v>29</v>
      </c>
      <c r="C19" s="45">
        <f t="shared" si="0"/>
        <v>63201000</v>
      </c>
      <c r="D19" s="46">
        <v>1E-3</v>
      </c>
      <c r="E19" s="47">
        <v>63201</v>
      </c>
      <c r="F19" s="36">
        <v>11239</v>
      </c>
      <c r="G19" s="48">
        <v>6.5</v>
      </c>
      <c r="H19" s="38">
        <v>625</v>
      </c>
      <c r="I19" s="39">
        <v>6.5</v>
      </c>
      <c r="J19" s="40">
        <v>73538</v>
      </c>
      <c r="K19" s="47">
        <v>29204</v>
      </c>
      <c r="L19" s="40">
        <f t="shared" ref="L19:L82" si="1">J19+K19</f>
        <v>102742</v>
      </c>
      <c r="M19" s="49">
        <v>2411032</v>
      </c>
      <c r="N19" s="50">
        <v>457601</v>
      </c>
      <c r="O19" s="51">
        <v>853488</v>
      </c>
    </row>
    <row r="20" spans="1:20" ht="15.75" x14ac:dyDescent="0.25">
      <c r="A20" s="143"/>
      <c r="B20" s="44" t="s">
        <v>30</v>
      </c>
      <c r="C20" s="45">
        <f t="shared" si="0"/>
        <v>66561000</v>
      </c>
      <c r="D20" s="46">
        <v>1E-3</v>
      </c>
      <c r="E20" s="47">
        <v>66561</v>
      </c>
      <c r="F20" s="36">
        <v>11323</v>
      </c>
      <c r="G20" s="48">
        <v>6.5</v>
      </c>
      <c r="H20" s="38">
        <v>628</v>
      </c>
      <c r="I20" s="39">
        <v>6.5</v>
      </c>
      <c r="J20" s="40">
        <v>76594</v>
      </c>
      <c r="K20" s="47">
        <v>7500</v>
      </c>
      <c r="L20" s="40">
        <f t="shared" si="1"/>
        <v>84094</v>
      </c>
      <c r="M20" s="49">
        <v>2393498</v>
      </c>
      <c r="N20" s="50">
        <v>417675</v>
      </c>
      <c r="O20" s="51">
        <v>832812</v>
      </c>
    </row>
    <row r="21" spans="1:20" ht="15.75" x14ac:dyDescent="0.25">
      <c r="A21" s="143"/>
      <c r="B21" s="44" t="s">
        <v>31</v>
      </c>
      <c r="C21" s="45">
        <f t="shared" si="0"/>
        <v>64190000</v>
      </c>
      <c r="D21" s="46">
        <v>1E-3</v>
      </c>
      <c r="E21" s="47">
        <v>64190</v>
      </c>
      <c r="F21" s="36">
        <v>11272</v>
      </c>
      <c r="G21" s="48">
        <v>6.5</v>
      </c>
      <c r="H21" s="38">
        <v>629</v>
      </c>
      <c r="I21" s="39">
        <v>6.5</v>
      </c>
      <c r="J21" s="40">
        <v>79906</v>
      </c>
      <c r="K21" s="47">
        <v>0</v>
      </c>
      <c r="L21" s="40">
        <f t="shared" si="1"/>
        <v>79906</v>
      </c>
      <c r="M21" s="49">
        <v>2377783</v>
      </c>
      <c r="N21" s="50">
        <v>402932</v>
      </c>
      <c r="O21" s="51">
        <v>815522</v>
      </c>
    </row>
    <row r="22" spans="1:20" ht="15.75" x14ac:dyDescent="0.25">
      <c r="A22" s="143"/>
      <c r="B22" s="44" t="s">
        <v>32</v>
      </c>
      <c r="C22" s="45">
        <f t="shared" si="0"/>
        <v>63619000</v>
      </c>
      <c r="D22" s="46">
        <v>1E-3</v>
      </c>
      <c r="E22" s="47">
        <v>63619</v>
      </c>
      <c r="F22" s="36">
        <v>10915</v>
      </c>
      <c r="G22" s="48">
        <v>6.5</v>
      </c>
      <c r="H22" s="38">
        <v>615</v>
      </c>
      <c r="I22" s="39">
        <v>6.5</v>
      </c>
      <c r="J22" s="40">
        <v>79144</v>
      </c>
      <c r="K22" s="47">
        <v>17154.05</v>
      </c>
      <c r="L22" s="40">
        <f t="shared" si="1"/>
        <v>96298.05</v>
      </c>
      <c r="M22" s="49">
        <v>2345104</v>
      </c>
      <c r="N22" s="50">
        <v>406824</v>
      </c>
      <c r="O22" s="51">
        <v>798187</v>
      </c>
    </row>
    <row r="23" spans="1:20" ht="15.75" x14ac:dyDescent="0.25">
      <c r="A23" s="143"/>
      <c r="B23" s="44" t="s">
        <v>33</v>
      </c>
      <c r="C23" s="45">
        <f t="shared" si="0"/>
        <v>63533000</v>
      </c>
      <c r="D23" s="46">
        <v>1E-3</v>
      </c>
      <c r="E23" s="47">
        <v>63533</v>
      </c>
      <c r="F23" s="36">
        <v>10537</v>
      </c>
      <c r="G23" s="48">
        <v>6.5</v>
      </c>
      <c r="H23" s="38">
        <v>566</v>
      </c>
      <c r="I23" s="39">
        <v>6.5</v>
      </c>
      <c r="J23" s="40">
        <v>79288</v>
      </c>
      <c r="K23" s="47">
        <v>0</v>
      </c>
      <c r="L23" s="40">
        <f t="shared" si="1"/>
        <v>79288</v>
      </c>
      <c r="M23" s="49">
        <v>2329349</v>
      </c>
      <c r="N23" s="50">
        <v>426250</v>
      </c>
      <c r="O23" s="51">
        <v>802757</v>
      </c>
    </row>
    <row r="24" spans="1:20" ht="17.25" customHeight="1" x14ac:dyDescent="0.25">
      <c r="A24" s="143"/>
      <c r="B24" s="44" t="s">
        <v>34</v>
      </c>
      <c r="C24" s="45">
        <f t="shared" si="0"/>
        <v>65792000</v>
      </c>
      <c r="D24" s="46">
        <v>1E-3</v>
      </c>
      <c r="E24" s="47">
        <v>65792</v>
      </c>
      <c r="F24" s="36">
        <v>6479</v>
      </c>
      <c r="G24" s="48">
        <v>6.5</v>
      </c>
      <c r="H24" s="38">
        <v>382</v>
      </c>
      <c r="I24" s="39">
        <v>6.5</v>
      </c>
      <c r="J24" s="40">
        <v>76746</v>
      </c>
      <c r="K24" s="47">
        <v>17154.05</v>
      </c>
      <c r="L24" s="40">
        <f t="shared" si="1"/>
        <v>93900.05</v>
      </c>
      <c r="M24" s="49">
        <v>2301241</v>
      </c>
      <c r="N24" s="50">
        <v>429328</v>
      </c>
      <c r="O24" s="51">
        <v>762853</v>
      </c>
      <c r="Q24" s="52"/>
      <c r="R24" s="52"/>
      <c r="S24" s="52"/>
      <c r="T24" s="52"/>
    </row>
    <row r="25" spans="1:20" ht="15.75" x14ac:dyDescent="0.25">
      <c r="A25" s="143"/>
      <c r="B25" s="44" t="s">
        <v>35</v>
      </c>
      <c r="C25" s="45">
        <f t="shared" si="0"/>
        <v>66984000</v>
      </c>
      <c r="D25" s="46">
        <v>1E-3</v>
      </c>
      <c r="E25" s="47">
        <v>66984</v>
      </c>
      <c r="F25" s="36">
        <v>6353</v>
      </c>
      <c r="G25" s="48">
        <v>6.5</v>
      </c>
      <c r="H25" s="38">
        <v>382</v>
      </c>
      <c r="I25" s="39">
        <v>6.5</v>
      </c>
      <c r="J25" s="40">
        <v>73382</v>
      </c>
      <c r="K25" s="47">
        <v>0</v>
      </c>
      <c r="L25" s="40">
        <f t="shared" si="1"/>
        <v>73382</v>
      </c>
      <c r="M25" s="49">
        <v>2294843</v>
      </c>
      <c r="N25" s="50">
        <v>425986</v>
      </c>
      <c r="O25" s="51">
        <v>741456</v>
      </c>
      <c r="P25" s="53"/>
      <c r="Q25" s="52"/>
      <c r="R25" s="52"/>
      <c r="S25" s="52"/>
      <c r="T25" s="52"/>
    </row>
    <row r="26" spans="1:20" ht="17.25" customHeight="1" x14ac:dyDescent="0.25">
      <c r="A26" s="143"/>
      <c r="B26" s="44" t="s">
        <v>36</v>
      </c>
      <c r="C26" s="45">
        <f t="shared" si="0"/>
        <v>64805000</v>
      </c>
      <c r="D26" s="46">
        <v>1E-3</v>
      </c>
      <c r="E26" s="47">
        <v>64805</v>
      </c>
      <c r="F26" s="36">
        <v>6207</v>
      </c>
      <c r="G26" s="48">
        <v>6.5</v>
      </c>
      <c r="H26" s="38">
        <v>382</v>
      </c>
      <c r="I26" s="39">
        <v>6.5</v>
      </c>
      <c r="J26" s="40">
        <v>45483</v>
      </c>
      <c r="K26" s="47">
        <v>-136.5</v>
      </c>
      <c r="L26" s="40">
        <f t="shared" si="1"/>
        <v>45346.5</v>
      </c>
      <c r="M26" s="49">
        <v>2314302</v>
      </c>
      <c r="N26" s="50">
        <v>391433</v>
      </c>
      <c r="O26" s="51">
        <v>711557</v>
      </c>
      <c r="P26" s="54"/>
      <c r="Q26" s="52"/>
      <c r="R26" s="52"/>
      <c r="S26" s="52"/>
      <c r="T26" s="52"/>
    </row>
    <row r="27" spans="1:20" ht="17.25" customHeight="1" x14ac:dyDescent="0.25">
      <c r="A27" s="143"/>
      <c r="B27" s="44" t="s">
        <v>37</v>
      </c>
      <c r="C27" s="45">
        <f t="shared" si="0"/>
        <v>67381000</v>
      </c>
      <c r="D27" s="46">
        <v>1E-3</v>
      </c>
      <c r="E27" s="47">
        <v>67381</v>
      </c>
      <c r="F27" s="36">
        <v>6089</v>
      </c>
      <c r="G27" s="48">
        <v>6.5</v>
      </c>
      <c r="H27" s="38">
        <v>375</v>
      </c>
      <c r="I27" s="39">
        <v>6.5</v>
      </c>
      <c r="J27" s="40">
        <v>43311</v>
      </c>
      <c r="K27" s="47">
        <v>23654.05</v>
      </c>
      <c r="L27" s="40">
        <f t="shared" si="1"/>
        <v>66965.05</v>
      </c>
      <c r="M27" s="49">
        <v>2314719</v>
      </c>
      <c r="N27" s="50">
        <v>355470</v>
      </c>
      <c r="O27" s="51">
        <v>694876</v>
      </c>
      <c r="P27" s="55"/>
      <c r="Q27" s="55"/>
      <c r="R27" s="55"/>
      <c r="S27" s="55"/>
      <c r="T27" s="55"/>
    </row>
    <row r="28" spans="1:20" ht="15.75" x14ac:dyDescent="0.25">
      <c r="A28" s="143"/>
      <c r="B28" s="44" t="s">
        <v>38</v>
      </c>
      <c r="C28" s="45">
        <f t="shared" si="0"/>
        <v>64947000</v>
      </c>
      <c r="D28" s="46">
        <v>1E-3</v>
      </c>
      <c r="E28" s="47">
        <v>64947</v>
      </c>
      <c r="F28" s="36">
        <v>6019</v>
      </c>
      <c r="G28" s="48">
        <v>6.5</v>
      </c>
      <c r="H28" s="38">
        <v>370</v>
      </c>
      <c r="I28" s="39">
        <v>6.5</v>
      </c>
      <c r="J28" s="40">
        <v>42930</v>
      </c>
      <c r="K28" s="47">
        <v>0</v>
      </c>
      <c r="L28" s="40">
        <f t="shared" si="1"/>
        <v>42930</v>
      </c>
      <c r="M28" s="49">
        <v>2336736</v>
      </c>
      <c r="N28" s="50">
        <v>318982</v>
      </c>
      <c r="O28" s="51">
        <v>664138</v>
      </c>
      <c r="P28" s="2"/>
      <c r="Q28" s="2"/>
      <c r="R28" s="2"/>
      <c r="S28" s="2"/>
      <c r="T28" s="2"/>
    </row>
    <row r="29" spans="1:20" ht="16.5" thickBot="1" x14ac:dyDescent="0.3">
      <c r="A29" s="145"/>
      <c r="B29" s="56" t="s">
        <v>39</v>
      </c>
      <c r="C29" s="57">
        <f t="shared" si="0"/>
        <v>62347000</v>
      </c>
      <c r="D29" s="58">
        <v>1E-3</v>
      </c>
      <c r="E29" s="59">
        <v>62347</v>
      </c>
      <c r="F29" s="60">
        <v>5913</v>
      </c>
      <c r="G29" s="61">
        <v>6.5</v>
      </c>
      <c r="H29" s="62">
        <v>372</v>
      </c>
      <c r="I29" s="61">
        <v>6.5</v>
      </c>
      <c r="J29" s="59">
        <v>41950</v>
      </c>
      <c r="K29" s="59">
        <v>0</v>
      </c>
      <c r="L29" s="59">
        <f t="shared" si="1"/>
        <v>41950</v>
      </c>
      <c r="M29" s="63">
        <v>2357133</v>
      </c>
      <c r="N29" s="64">
        <v>284186</v>
      </c>
      <c r="O29" s="65">
        <v>629364</v>
      </c>
      <c r="P29" s="2"/>
      <c r="Q29" s="2"/>
      <c r="R29" s="2"/>
      <c r="S29" s="2"/>
      <c r="T29" s="2"/>
    </row>
    <row r="30" spans="1:20" ht="15.75" customHeight="1" thickTop="1" x14ac:dyDescent="0.25">
      <c r="A30" s="142">
        <v>2018</v>
      </c>
      <c r="B30" s="66" t="s">
        <v>28</v>
      </c>
      <c r="C30" s="33">
        <f t="shared" si="0"/>
        <v>70203000</v>
      </c>
      <c r="D30" s="67">
        <v>1E-3</v>
      </c>
      <c r="E30" s="40">
        <v>70203</v>
      </c>
      <c r="F30" s="68">
        <v>5759</v>
      </c>
      <c r="G30" s="37">
        <v>6.5</v>
      </c>
      <c r="H30" s="38">
        <v>372</v>
      </c>
      <c r="I30" s="39">
        <v>6.5</v>
      </c>
      <c r="J30" s="40">
        <v>41646</v>
      </c>
      <c r="K30" s="40">
        <v>31154</v>
      </c>
      <c r="L30" s="40">
        <f t="shared" si="1"/>
        <v>72800</v>
      </c>
      <c r="M30" s="41">
        <v>2354535.67</v>
      </c>
      <c r="N30" s="42">
        <f t="shared" ref="N30:N49" si="2">SUM(J26:K30)</f>
        <v>269991.55</v>
      </c>
      <c r="O30" s="43">
        <f t="shared" ref="O30:O93" si="3">SUM(J22:K30)</f>
        <v>612859.64999999991</v>
      </c>
    </row>
    <row r="31" spans="1:20" ht="15.75" x14ac:dyDescent="0.25">
      <c r="A31" s="143"/>
      <c r="B31" s="44" t="s">
        <v>29</v>
      </c>
      <c r="C31" s="45">
        <f t="shared" si="0"/>
        <v>68079000</v>
      </c>
      <c r="D31" s="46">
        <v>1E-3</v>
      </c>
      <c r="E31" s="47">
        <v>68079</v>
      </c>
      <c r="F31" s="36">
        <v>5660</v>
      </c>
      <c r="G31" s="48">
        <v>6.5</v>
      </c>
      <c r="H31" s="38">
        <v>373</v>
      </c>
      <c r="I31" s="39">
        <v>6.5</v>
      </c>
      <c r="J31" s="40">
        <v>40895</v>
      </c>
      <c r="K31" s="47">
        <v>0</v>
      </c>
      <c r="L31" s="40">
        <f t="shared" si="1"/>
        <v>40895</v>
      </c>
      <c r="M31" s="49">
        <v>2381720</v>
      </c>
      <c r="N31" s="50">
        <f t="shared" si="2"/>
        <v>265540.05</v>
      </c>
      <c r="O31" s="51">
        <f t="shared" si="3"/>
        <v>557456.6</v>
      </c>
    </row>
    <row r="32" spans="1:20" ht="15.75" x14ac:dyDescent="0.25">
      <c r="A32" s="143"/>
      <c r="B32" s="44" t="s">
        <v>30</v>
      </c>
      <c r="C32" s="45">
        <f t="shared" si="0"/>
        <v>67295000</v>
      </c>
      <c r="D32" s="46">
        <v>1E-3</v>
      </c>
      <c r="E32" s="47">
        <v>67295</v>
      </c>
      <c r="F32" s="36">
        <v>5554</v>
      </c>
      <c r="G32" s="48">
        <v>6.5</v>
      </c>
      <c r="H32" s="38">
        <v>381</v>
      </c>
      <c r="I32" s="39">
        <v>6.5</v>
      </c>
      <c r="J32" s="40">
        <v>39865</v>
      </c>
      <c r="K32" s="47">
        <v>0</v>
      </c>
      <c r="L32" s="40">
        <f t="shared" si="1"/>
        <v>39865</v>
      </c>
      <c r="M32" s="49">
        <v>2409149</v>
      </c>
      <c r="N32" s="50">
        <f t="shared" si="2"/>
        <v>238440</v>
      </c>
      <c r="O32" s="51">
        <f t="shared" si="3"/>
        <v>518033.6</v>
      </c>
      <c r="P32" s="2"/>
      <c r="Q32" s="2"/>
      <c r="R32" s="2"/>
      <c r="S32" s="2"/>
      <c r="T32" s="2"/>
    </row>
    <row r="33" spans="1:20" ht="15.75" x14ac:dyDescent="0.25">
      <c r="A33" s="143"/>
      <c r="B33" s="44" t="s">
        <v>31</v>
      </c>
      <c r="C33" s="45">
        <f t="shared" si="0"/>
        <v>68993000</v>
      </c>
      <c r="D33" s="46">
        <v>1E-3</v>
      </c>
      <c r="E33" s="47">
        <v>68993</v>
      </c>
      <c r="F33" s="36">
        <v>5456</v>
      </c>
      <c r="G33" s="48">
        <v>6.5</v>
      </c>
      <c r="H33" s="38">
        <v>381</v>
      </c>
      <c r="I33" s="39">
        <v>6.5</v>
      </c>
      <c r="J33" s="40">
        <v>39174</v>
      </c>
      <c r="K33" s="47">
        <v>0</v>
      </c>
      <c r="L33" s="40">
        <f t="shared" si="1"/>
        <v>39174</v>
      </c>
      <c r="M33" s="49">
        <v>2438968</v>
      </c>
      <c r="N33" s="50">
        <f t="shared" si="2"/>
        <v>234684</v>
      </c>
      <c r="O33" s="51">
        <f t="shared" si="3"/>
        <v>463307.55</v>
      </c>
      <c r="P33" s="2"/>
      <c r="Q33" s="2"/>
      <c r="R33" s="2"/>
      <c r="S33" s="2"/>
      <c r="T33" s="2"/>
    </row>
    <row r="34" spans="1:20" ht="15.75" x14ac:dyDescent="0.25">
      <c r="A34" s="143"/>
      <c r="B34" s="44" t="s">
        <v>32</v>
      </c>
      <c r="C34" s="45">
        <f t="shared" si="0"/>
        <v>67341000</v>
      </c>
      <c r="D34" s="46">
        <v>1E-3</v>
      </c>
      <c r="E34" s="47">
        <v>67341</v>
      </c>
      <c r="F34" s="36">
        <v>5387</v>
      </c>
      <c r="G34" s="48">
        <v>6.5</v>
      </c>
      <c r="H34" s="38">
        <v>372</v>
      </c>
      <c r="I34" s="39">
        <v>6.5</v>
      </c>
      <c r="J34" s="40">
        <v>38364</v>
      </c>
      <c r="K34" s="47">
        <v>17233.55</v>
      </c>
      <c r="L34" s="40">
        <f t="shared" si="1"/>
        <v>55597.55</v>
      </c>
      <c r="M34" s="49">
        <v>2450712</v>
      </c>
      <c r="N34" s="50">
        <f t="shared" si="2"/>
        <v>248331.55</v>
      </c>
      <c r="O34" s="51">
        <f t="shared" si="3"/>
        <v>445523.1</v>
      </c>
      <c r="P34" s="2"/>
      <c r="Q34" s="2"/>
      <c r="R34" s="2"/>
      <c r="S34" s="2"/>
      <c r="T34" s="2"/>
    </row>
    <row r="35" spans="1:20" ht="15.75" x14ac:dyDescent="0.25">
      <c r="A35" s="143"/>
      <c r="B35" s="44" t="s">
        <v>33</v>
      </c>
      <c r="C35" s="45">
        <f t="shared" si="0"/>
        <v>66372000</v>
      </c>
      <c r="D35" s="46">
        <v>1E-3</v>
      </c>
      <c r="E35" s="47">
        <v>66372</v>
      </c>
      <c r="F35" s="36">
        <v>5329</v>
      </c>
      <c r="G35" s="48">
        <v>6.5</v>
      </c>
      <c r="H35" s="38">
        <v>363</v>
      </c>
      <c r="I35" s="39">
        <v>6.5</v>
      </c>
      <c r="J35" s="40">
        <v>38267</v>
      </c>
      <c r="K35" s="47">
        <v>0</v>
      </c>
      <c r="L35" s="40">
        <f t="shared" si="1"/>
        <v>38267</v>
      </c>
      <c r="M35" s="49">
        <v>2478817</v>
      </c>
      <c r="N35" s="50">
        <f t="shared" si="2"/>
        <v>213798.55</v>
      </c>
      <c r="O35" s="51">
        <f t="shared" si="3"/>
        <v>438443.6</v>
      </c>
      <c r="P35" s="2"/>
      <c r="Q35" s="2"/>
      <c r="R35" s="2"/>
      <c r="S35" s="2"/>
      <c r="T35" s="2"/>
    </row>
    <row r="36" spans="1:20" ht="15.75" x14ac:dyDescent="0.25">
      <c r="A36" s="143"/>
      <c r="B36" s="44" t="s">
        <v>34</v>
      </c>
      <c r="C36" s="45">
        <f t="shared" si="0"/>
        <v>68830000</v>
      </c>
      <c r="D36" s="46">
        <v>1E-3</v>
      </c>
      <c r="E36" s="47">
        <v>68830</v>
      </c>
      <c r="F36" s="36">
        <v>5227</v>
      </c>
      <c r="G36" s="48">
        <v>6.5</v>
      </c>
      <c r="H36" s="38">
        <v>362</v>
      </c>
      <c r="I36" s="39">
        <v>6.5</v>
      </c>
      <c r="J36" s="40">
        <v>37901</v>
      </c>
      <c r="K36" s="47">
        <v>17174.55</v>
      </c>
      <c r="L36" s="40">
        <f t="shared" si="1"/>
        <v>55075.55</v>
      </c>
      <c r="M36" s="49">
        <v>2492572</v>
      </c>
      <c r="N36" s="50">
        <f t="shared" si="2"/>
        <v>227979.09999999998</v>
      </c>
      <c r="O36" s="51">
        <f t="shared" si="3"/>
        <v>426554.1</v>
      </c>
      <c r="P36" s="2"/>
      <c r="Q36" s="2"/>
      <c r="R36" s="2"/>
      <c r="S36" s="2"/>
      <c r="T36" s="2"/>
    </row>
    <row r="37" spans="1:20" ht="15.75" x14ac:dyDescent="0.25">
      <c r="A37" s="143"/>
      <c r="B37" s="44" t="s">
        <v>35</v>
      </c>
      <c r="C37" s="45">
        <f t="shared" si="0"/>
        <v>67214000</v>
      </c>
      <c r="D37" s="46">
        <v>1E-3</v>
      </c>
      <c r="E37" s="47">
        <v>67214</v>
      </c>
      <c r="F37" s="36">
        <v>5124</v>
      </c>
      <c r="G37" s="48">
        <v>6.5</v>
      </c>
      <c r="H37" s="38">
        <v>343</v>
      </c>
      <c r="I37" s="39">
        <v>6.5</v>
      </c>
      <c r="J37" s="40">
        <v>37146</v>
      </c>
      <c r="K37" s="47">
        <v>0</v>
      </c>
      <c r="L37" s="40">
        <f t="shared" si="1"/>
        <v>37146</v>
      </c>
      <c r="M37" s="49">
        <v>2522640</v>
      </c>
      <c r="N37" s="50">
        <f t="shared" si="2"/>
        <v>225260.09999999998</v>
      </c>
      <c r="O37" s="51">
        <f t="shared" si="3"/>
        <v>420770.1</v>
      </c>
      <c r="P37" s="2"/>
      <c r="Q37" s="2"/>
      <c r="R37" s="2"/>
      <c r="S37" s="2"/>
      <c r="T37" s="2"/>
    </row>
    <row r="38" spans="1:20" ht="15.75" x14ac:dyDescent="0.25">
      <c r="A38" s="143"/>
      <c r="B38" s="44" t="s">
        <v>36</v>
      </c>
      <c r="C38" s="45">
        <f t="shared" si="0"/>
        <v>65906000</v>
      </c>
      <c r="D38" s="46">
        <v>1E-3</v>
      </c>
      <c r="E38" s="47">
        <v>65906</v>
      </c>
      <c r="F38" s="36">
        <v>5061</v>
      </c>
      <c r="G38" s="48">
        <v>6.5</v>
      </c>
      <c r="H38" s="38">
        <v>339</v>
      </c>
      <c r="I38" s="39">
        <v>6.5</v>
      </c>
      <c r="J38" s="40">
        <v>36290</v>
      </c>
      <c r="K38" s="47">
        <v>0</v>
      </c>
      <c r="L38" s="40">
        <f t="shared" si="1"/>
        <v>36290</v>
      </c>
      <c r="M38" s="49">
        <v>2552256</v>
      </c>
      <c r="N38" s="50">
        <f t="shared" si="2"/>
        <v>222376.09999999998</v>
      </c>
      <c r="O38" s="51">
        <f t="shared" si="3"/>
        <v>415110.1</v>
      </c>
      <c r="P38" s="2"/>
      <c r="Q38" s="2"/>
      <c r="R38" s="2"/>
      <c r="S38" s="2"/>
      <c r="T38" s="2"/>
    </row>
    <row r="39" spans="1:20" ht="15.75" x14ac:dyDescent="0.25">
      <c r="A39" s="143"/>
      <c r="B39" s="44" t="s">
        <v>37</v>
      </c>
      <c r="C39" s="45">
        <f t="shared" si="0"/>
        <v>68173000</v>
      </c>
      <c r="D39" s="46">
        <v>1E-3</v>
      </c>
      <c r="E39" s="47">
        <v>68173</v>
      </c>
      <c r="F39" s="36">
        <v>4977</v>
      </c>
      <c r="G39" s="48">
        <v>6.5</v>
      </c>
      <c r="H39" s="38">
        <v>338</v>
      </c>
      <c r="I39" s="39">
        <v>6.5</v>
      </c>
      <c r="J39" s="40">
        <v>35469</v>
      </c>
      <c r="K39" s="47">
        <v>18517.14</v>
      </c>
      <c r="L39" s="40">
        <f t="shared" si="1"/>
        <v>53986.14</v>
      </c>
      <c r="M39" s="49">
        <v>2566443</v>
      </c>
      <c r="N39" s="50">
        <f t="shared" si="2"/>
        <v>220764.69</v>
      </c>
      <c r="O39" s="51">
        <f t="shared" si="3"/>
        <v>396296.24</v>
      </c>
      <c r="P39" s="2"/>
      <c r="Q39" s="2"/>
      <c r="R39" s="2"/>
      <c r="S39" s="2"/>
      <c r="T39" s="2"/>
    </row>
    <row r="40" spans="1:20" ht="15.75" x14ac:dyDescent="0.25">
      <c r="A40" s="143"/>
      <c r="B40" s="44" t="s">
        <v>38</v>
      </c>
      <c r="C40" s="45">
        <f t="shared" si="0"/>
        <v>59919000</v>
      </c>
      <c r="D40" s="46">
        <v>1E-3</v>
      </c>
      <c r="E40" s="47">
        <v>59919</v>
      </c>
      <c r="F40" s="36">
        <v>4910</v>
      </c>
      <c r="G40" s="48">
        <v>6.5</v>
      </c>
      <c r="H40" s="38">
        <v>340</v>
      </c>
      <c r="I40" s="39">
        <v>6.5</v>
      </c>
      <c r="J40" s="40">
        <v>35195</v>
      </c>
      <c r="K40" s="47">
        <v>0</v>
      </c>
      <c r="L40" s="40">
        <f t="shared" si="1"/>
        <v>35195</v>
      </c>
      <c r="M40" s="49">
        <v>2591167</v>
      </c>
      <c r="N40" s="50">
        <f t="shared" si="2"/>
        <v>217692.69</v>
      </c>
      <c r="O40" s="51">
        <f t="shared" si="3"/>
        <v>390596.24</v>
      </c>
      <c r="P40" s="2"/>
      <c r="Q40" s="2"/>
      <c r="R40" s="2"/>
      <c r="S40" s="2"/>
      <c r="T40" s="2"/>
    </row>
    <row r="41" spans="1:20" ht="16.5" thickBot="1" x14ac:dyDescent="0.3">
      <c r="A41" s="145"/>
      <c r="B41" s="56" t="s">
        <v>39</v>
      </c>
      <c r="C41" s="57">
        <f t="shared" si="0"/>
        <v>62901000</v>
      </c>
      <c r="D41" s="58">
        <v>1E-3</v>
      </c>
      <c r="E41" s="59">
        <v>62901</v>
      </c>
      <c r="F41" s="60">
        <v>4778</v>
      </c>
      <c r="G41" s="69">
        <v>6.5</v>
      </c>
      <c r="H41" s="70">
        <v>333</v>
      </c>
      <c r="I41" s="71">
        <v>6.5</v>
      </c>
      <c r="J41" s="59">
        <v>34383</v>
      </c>
      <c r="K41" s="59">
        <v>0</v>
      </c>
      <c r="L41" s="59">
        <f t="shared" si="1"/>
        <v>34383</v>
      </c>
      <c r="M41" s="63">
        <v>2619686</v>
      </c>
      <c r="N41" s="64">
        <f t="shared" si="2"/>
        <v>197000.14</v>
      </c>
      <c r="O41" s="65">
        <f t="shared" si="3"/>
        <v>385114.24</v>
      </c>
      <c r="P41" s="2"/>
      <c r="Q41" s="2"/>
      <c r="R41" s="2"/>
      <c r="S41" s="2"/>
      <c r="T41" s="2"/>
    </row>
    <row r="42" spans="1:20" ht="16.5" thickTop="1" x14ac:dyDescent="0.25">
      <c r="A42" s="142">
        <v>2019</v>
      </c>
      <c r="B42" s="66" t="s">
        <v>28</v>
      </c>
      <c r="C42" s="33">
        <f t="shared" si="0"/>
        <v>71382000</v>
      </c>
      <c r="D42" s="67">
        <v>1E-3</v>
      </c>
      <c r="E42" s="40">
        <v>71382</v>
      </c>
      <c r="F42" s="68">
        <v>4645</v>
      </c>
      <c r="G42" s="39">
        <v>6.5</v>
      </c>
      <c r="H42" s="38">
        <v>330</v>
      </c>
      <c r="I42" s="72">
        <v>6.5</v>
      </c>
      <c r="J42" s="40">
        <v>34088</v>
      </c>
      <c r="K42" s="40">
        <v>37107</v>
      </c>
      <c r="L42" s="40">
        <f t="shared" si="1"/>
        <v>71195</v>
      </c>
      <c r="M42" s="41">
        <v>2619873</v>
      </c>
      <c r="N42" s="42">
        <f t="shared" si="2"/>
        <v>231049.14</v>
      </c>
      <c r="O42" s="43">
        <f t="shared" si="3"/>
        <v>417135.24</v>
      </c>
      <c r="P42" s="2"/>
      <c r="Q42" s="2"/>
      <c r="R42" s="2"/>
      <c r="S42" s="2"/>
      <c r="T42" s="2"/>
    </row>
    <row r="43" spans="1:20" ht="15.75" x14ac:dyDescent="0.25">
      <c r="A43" s="143"/>
      <c r="B43" s="44" t="s">
        <v>29</v>
      </c>
      <c r="C43" s="33">
        <f t="shared" si="0"/>
        <v>64274000</v>
      </c>
      <c r="D43" s="67">
        <v>1E-3</v>
      </c>
      <c r="E43" s="47">
        <v>64274</v>
      </c>
      <c r="F43" s="73">
        <v>4562.7834999999995</v>
      </c>
      <c r="G43" s="48">
        <v>6.5</v>
      </c>
      <c r="H43" s="74">
        <v>324.15899999999999</v>
      </c>
      <c r="I43" s="75">
        <v>6.5</v>
      </c>
      <c r="J43" s="40">
        <v>33391</v>
      </c>
      <c r="K43" s="47">
        <v>0</v>
      </c>
      <c r="L43" s="40">
        <f t="shared" si="1"/>
        <v>33391</v>
      </c>
      <c r="M43" s="49">
        <v>2650756</v>
      </c>
      <c r="N43" s="50">
        <f t="shared" si="2"/>
        <v>228150.14</v>
      </c>
      <c r="O43" s="51">
        <f t="shared" si="3"/>
        <v>394928.69</v>
      </c>
      <c r="P43" s="2"/>
      <c r="Q43" s="2"/>
      <c r="R43" s="2"/>
      <c r="S43" s="2"/>
      <c r="T43" s="2"/>
    </row>
    <row r="44" spans="1:20" ht="15.75" x14ac:dyDescent="0.25">
      <c r="A44" s="143"/>
      <c r="B44" s="44" t="s">
        <v>30</v>
      </c>
      <c r="C44" s="45">
        <v>65908923.07692308</v>
      </c>
      <c r="D44" s="67">
        <v>1E-3</v>
      </c>
      <c r="E44" s="76">
        <f t="shared" ref="E44:E107" si="4">+C44*D44</f>
        <v>65908.923076923078</v>
      </c>
      <c r="F44" s="73">
        <v>4482.0222320499997</v>
      </c>
      <c r="G44" s="48">
        <v>6.5</v>
      </c>
      <c r="H44" s="74">
        <v>318.42138569999997</v>
      </c>
      <c r="I44" s="75">
        <v>6.5</v>
      </c>
      <c r="J44" s="77">
        <f t="shared" ref="J44:J107" si="5">(G44*F44)+(H44*I44)</f>
        <v>31202.883515375001</v>
      </c>
      <c r="K44" s="76">
        <v>8039</v>
      </c>
      <c r="L44" s="77">
        <f t="shared" si="1"/>
        <v>39241.883515374997</v>
      </c>
      <c r="M44" s="78">
        <f t="shared" ref="M44:M107" si="6">+M43+E44-J44-K44</f>
        <v>2677423.0395615478</v>
      </c>
      <c r="N44" s="50">
        <f t="shared" si="2"/>
        <v>213405.883515375</v>
      </c>
      <c r="O44" s="51">
        <f t="shared" si="3"/>
        <v>395903.57351537503</v>
      </c>
      <c r="P44" s="2"/>
      <c r="Q44" s="2"/>
      <c r="R44" s="2"/>
      <c r="S44" s="2"/>
      <c r="T44" s="2"/>
    </row>
    <row r="45" spans="1:20" ht="15.75" x14ac:dyDescent="0.25">
      <c r="A45" s="143"/>
      <c r="B45" s="44" t="s">
        <v>31</v>
      </c>
      <c r="C45" s="45">
        <v>65908923.07692308</v>
      </c>
      <c r="D45" s="67">
        <v>1E-3</v>
      </c>
      <c r="E45" s="76">
        <f t="shared" si="4"/>
        <v>65908.923076923078</v>
      </c>
      <c r="F45" s="73">
        <v>4402.6904385427151</v>
      </c>
      <c r="G45" s="48">
        <v>6.5</v>
      </c>
      <c r="H45" s="74">
        <v>312.78532717310998</v>
      </c>
      <c r="I45" s="75">
        <v>6.5</v>
      </c>
      <c r="J45" s="77">
        <f t="shared" si="5"/>
        <v>30650.592477152866</v>
      </c>
      <c r="K45" s="76">
        <v>8039</v>
      </c>
      <c r="L45" s="77">
        <f t="shared" si="1"/>
        <v>38689.592477152866</v>
      </c>
      <c r="M45" s="78">
        <f t="shared" si="6"/>
        <v>2704642.3701613178</v>
      </c>
      <c r="N45" s="50">
        <f t="shared" si="2"/>
        <v>216900.47599252785</v>
      </c>
      <c r="O45" s="51">
        <f t="shared" si="3"/>
        <v>379517.61599252792</v>
      </c>
      <c r="P45" s="2"/>
      <c r="Q45" s="2"/>
      <c r="R45" s="2"/>
      <c r="S45" s="2"/>
      <c r="T45" s="2"/>
    </row>
    <row r="46" spans="1:20" ht="15.75" x14ac:dyDescent="0.25">
      <c r="A46" s="143"/>
      <c r="B46" s="79" t="s">
        <v>32</v>
      </c>
      <c r="C46" s="76">
        <v>65908923.07692308</v>
      </c>
      <c r="D46" s="67">
        <v>1E-3</v>
      </c>
      <c r="E46" s="76">
        <f t="shared" si="4"/>
        <v>65908.923076923078</v>
      </c>
      <c r="F46" s="73">
        <v>4324.7628177805091</v>
      </c>
      <c r="G46" s="48">
        <v>6.5</v>
      </c>
      <c r="H46" s="74">
        <v>307.24902688214593</v>
      </c>
      <c r="I46" s="75">
        <v>6.5</v>
      </c>
      <c r="J46" s="77">
        <f t="shared" si="5"/>
        <v>30108.076990307258</v>
      </c>
      <c r="K46" s="76">
        <v>8039</v>
      </c>
      <c r="L46" s="77">
        <f t="shared" si="1"/>
        <v>38147.076990307258</v>
      </c>
      <c r="M46" s="78">
        <f t="shared" si="6"/>
        <v>2732404.2162479335</v>
      </c>
      <c r="N46" s="50">
        <f t="shared" si="2"/>
        <v>220664.5529828351</v>
      </c>
      <c r="O46" s="51">
        <f t="shared" si="3"/>
        <v>380518.69298283517</v>
      </c>
      <c r="P46" s="2"/>
      <c r="Q46" s="2"/>
      <c r="R46" s="2"/>
      <c r="S46" s="2"/>
      <c r="T46" s="2"/>
    </row>
    <row r="47" spans="1:20" ht="15.75" x14ac:dyDescent="0.25">
      <c r="A47" s="143"/>
      <c r="B47" s="79" t="s">
        <v>33</v>
      </c>
      <c r="C47" s="76">
        <v>65908923.07692308</v>
      </c>
      <c r="D47" s="67">
        <v>1E-3</v>
      </c>
      <c r="E47" s="76">
        <f t="shared" si="4"/>
        <v>65908.923076923078</v>
      </c>
      <c r="F47" s="73">
        <v>4248.2145159057936</v>
      </c>
      <c r="G47" s="48">
        <v>6.5</v>
      </c>
      <c r="H47" s="74">
        <v>301.81071910633193</v>
      </c>
      <c r="I47" s="75">
        <v>6.5</v>
      </c>
      <c r="J47" s="77">
        <f t="shared" si="5"/>
        <v>29575.164027578816</v>
      </c>
      <c r="K47" s="76">
        <v>8039</v>
      </c>
      <c r="L47" s="77">
        <f t="shared" si="1"/>
        <v>37614.164027578816</v>
      </c>
      <c r="M47" s="78">
        <f t="shared" si="6"/>
        <v>2760698.9752972778</v>
      </c>
      <c r="N47" s="50">
        <f t="shared" si="2"/>
        <v>187083.71701041394</v>
      </c>
      <c r="O47" s="51">
        <f t="shared" si="3"/>
        <v>381842.85701041395</v>
      </c>
      <c r="P47" s="2"/>
      <c r="Q47" s="2"/>
      <c r="R47" s="2"/>
      <c r="S47" s="2"/>
      <c r="T47" s="2"/>
    </row>
    <row r="48" spans="1:20" ht="15.75" x14ac:dyDescent="0.25">
      <c r="A48" s="143"/>
      <c r="B48" s="79" t="s">
        <v>34</v>
      </c>
      <c r="C48" s="76">
        <v>65908923.07692308</v>
      </c>
      <c r="D48" s="67">
        <v>1E-3</v>
      </c>
      <c r="E48" s="76">
        <f t="shared" si="4"/>
        <v>65908.923076923078</v>
      </c>
      <c r="F48" s="73">
        <v>4173.0211189742613</v>
      </c>
      <c r="G48" s="48">
        <v>6.5</v>
      </c>
      <c r="H48" s="74">
        <v>296.46866937814985</v>
      </c>
      <c r="I48" s="75">
        <v>6.5</v>
      </c>
      <c r="J48" s="77">
        <f t="shared" si="5"/>
        <v>29051.683624290672</v>
      </c>
      <c r="K48" s="76">
        <f>(K47*0.02)+K47</f>
        <v>8199.7800000000007</v>
      </c>
      <c r="L48" s="77">
        <f t="shared" si="1"/>
        <v>37251.463624290671</v>
      </c>
      <c r="M48" s="78">
        <f t="shared" si="6"/>
        <v>2789356.4347499101</v>
      </c>
      <c r="N48" s="50">
        <f t="shared" si="2"/>
        <v>190944.18063470462</v>
      </c>
      <c r="O48" s="51">
        <f t="shared" si="3"/>
        <v>365108.18063470465</v>
      </c>
      <c r="P48" s="2"/>
      <c r="Q48" s="2"/>
      <c r="R48" s="2"/>
      <c r="S48" s="2"/>
      <c r="T48" s="2"/>
    </row>
    <row r="49" spans="1:24" ht="15.75" x14ac:dyDescent="0.25">
      <c r="A49" s="143"/>
      <c r="B49" s="79" t="s">
        <v>35</v>
      </c>
      <c r="C49" s="76">
        <v>65908923.07692308</v>
      </c>
      <c r="D49" s="67">
        <v>1E-3</v>
      </c>
      <c r="E49" s="76">
        <f t="shared" si="4"/>
        <v>65908.923076923078</v>
      </c>
      <c r="F49" s="73">
        <v>4099.158645168417</v>
      </c>
      <c r="G49" s="48">
        <v>6.5</v>
      </c>
      <c r="H49" s="74">
        <v>291.22117393015662</v>
      </c>
      <c r="I49" s="75">
        <v>6.5</v>
      </c>
      <c r="J49" s="77">
        <f t="shared" si="5"/>
        <v>28537.468824140728</v>
      </c>
      <c r="K49" s="76">
        <v>8199.7800000000007</v>
      </c>
      <c r="L49" s="77">
        <f t="shared" si="1"/>
        <v>36737.248824140726</v>
      </c>
      <c r="M49" s="78">
        <f t="shared" si="6"/>
        <v>2818528.1090026926</v>
      </c>
      <c r="N49" s="50">
        <f t="shared" si="2"/>
        <v>188439.54594347032</v>
      </c>
      <c r="O49" s="51">
        <f t="shared" si="3"/>
        <v>366650.42945884541</v>
      </c>
      <c r="P49" s="2"/>
      <c r="Q49" s="2"/>
      <c r="R49" s="2"/>
      <c r="S49" s="2"/>
      <c r="T49" s="2"/>
    </row>
    <row r="50" spans="1:24" ht="15.75" x14ac:dyDescent="0.25">
      <c r="A50" s="143"/>
      <c r="B50" s="79" t="s">
        <v>36</v>
      </c>
      <c r="C50" s="76">
        <v>65908923.07692308</v>
      </c>
      <c r="D50" s="67">
        <v>1E-3</v>
      </c>
      <c r="E50" s="76">
        <f t="shared" si="4"/>
        <v>65908.923076923078</v>
      </c>
      <c r="F50" s="73">
        <f t="shared" ref="F50:F113" si="7">(+F49*$C$12)+F49</f>
        <v>4099.158645168417</v>
      </c>
      <c r="G50" s="48">
        <f>$D$6</f>
        <v>14.75</v>
      </c>
      <c r="H50" s="74">
        <f t="shared" ref="H50:H113" si="8">(+H49*$C$12)+H49</f>
        <v>291.22117393015662</v>
      </c>
      <c r="I50" s="48">
        <f>$E$6</f>
        <v>24</v>
      </c>
      <c r="J50" s="77">
        <f t="shared" si="5"/>
        <v>67451.898190557913</v>
      </c>
      <c r="K50" s="76">
        <v>8199.7800000000007</v>
      </c>
      <c r="L50" s="77">
        <f t="shared" si="1"/>
        <v>75651.678190557912</v>
      </c>
      <c r="M50" s="78">
        <f t="shared" si="6"/>
        <v>2808785.3538890579</v>
      </c>
      <c r="N50" s="50">
        <f t="shared" ref="N50:N113" si="9">SUM(J46:K50)</f>
        <v>225401.6316568754</v>
      </c>
      <c r="O50" s="51">
        <f t="shared" si="3"/>
        <v>407919.10764940327</v>
      </c>
      <c r="P50" s="2"/>
      <c r="Q50" s="2"/>
      <c r="R50" s="2"/>
      <c r="S50" s="2"/>
      <c r="T50" s="2"/>
    </row>
    <row r="51" spans="1:24" ht="15.75" x14ac:dyDescent="0.25">
      <c r="A51" s="143"/>
      <c r="B51" s="79" t="s">
        <v>37</v>
      </c>
      <c r="C51" s="76">
        <v>65908923.07692308</v>
      </c>
      <c r="D51" s="67">
        <v>1E-3</v>
      </c>
      <c r="E51" s="76">
        <f t="shared" si="4"/>
        <v>65908.923076923078</v>
      </c>
      <c r="F51" s="73">
        <f t="shared" si="7"/>
        <v>4099.158645168417</v>
      </c>
      <c r="G51" s="48">
        <f t="shared" ref="G51:G54" si="10">$D$6</f>
        <v>14.75</v>
      </c>
      <c r="H51" s="74">
        <f t="shared" si="8"/>
        <v>291.22117393015662</v>
      </c>
      <c r="I51" s="48">
        <f t="shared" ref="I51:I114" si="11">$E$6</f>
        <v>24</v>
      </c>
      <c r="J51" s="77">
        <f t="shared" si="5"/>
        <v>67451.898190557913</v>
      </c>
      <c r="K51" s="76">
        <v>8199.7800000000007</v>
      </c>
      <c r="L51" s="77">
        <f t="shared" si="1"/>
        <v>75651.678190557912</v>
      </c>
      <c r="M51" s="78">
        <f t="shared" si="6"/>
        <v>2799042.5987754231</v>
      </c>
      <c r="N51" s="50">
        <f t="shared" si="9"/>
        <v>262906.2328571261</v>
      </c>
      <c r="O51" s="51">
        <f t="shared" si="3"/>
        <v>412375.7858399612</v>
      </c>
      <c r="P51" s="52"/>
      <c r="Q51" s="80"/>
      <c r="R51" s="80"/>
      <c r="S51" s="80"/>
      <c r="T51" s="80"/>
    </row>
    <row r="52" spans="1:24" ht="15.75" x14ac:dyDescent="0.25">
      <c r="A52" s="143"/>
      <c r="B52" s="79" t="s">
        <v>38</v>
      </c>
      <c r="C52" s="76">
        <v>65908923.07692308</v>
      </c>
      <c r="D52" s="67">
        <v>1E-3</v>
      </c>
      <c r="E52" s="76">
        <f t="shared" si="4"/>
        <v>65908.923076923078</v>
      </c>
      <c r="F52" s="73">
        <f t="shared" si="7"/>
        <v>4099.158645168417</v>
      </c>
      <c r="G52" s="48">
        <f t="shared" si="10"/>
        <v>14.75</v>
      </c>
      <c r="H52" s="74">
        <f t="shared" si="8"/>
        <v>291.22117393015662</v>
      </c>
      <c r="I52" s="48">
        <f t="shared" si="11"/>
        <v>24</v>
      </c>
      <c r="J52" s="77">
        <f t="shared" si="5"/>
        <v>67451.898190557913</v>
      </c>
      <c r="K52" s="76">
        <v>8199.7800000000007</v>
      </c>
      <c r="L52" s="77">
        <f t="shared" si="1"/>
        <v>75651.678190557912</v>
      </c>
      <c r="M52" s="78">
        <f t="shared" si="6"/>
        <v>2789299.8436617884</v>
      </c>
      <c r="N52" s="50">
        <f t="shared" si="9"/>
        <v>300943.74702010519</v>
      </c>
      <c r="O52" s="51">
        <f t="shared" si="3"/>
        <v>454636.46403051913</v>
      </c>
      <c r="P52" s="52"/>
      <c r="Q52" s="80"/>
      <c r="R52" s="80"/>
      <c r="S52" s="80"/>
      <c r="T52" s="80"/>
    </row>
    <row r="53" spans="1:24" ht="16.5" thickBot="1" x14ac:dyDescent="0.3">
      <c r="A53" s="145"/>
      <c r="B53" s="81" t="s">
        <v>39</v>
      </c>
      <c r="C53" s="82">
        <v>65908923.07692308</v>
      </c>
      <c r="D53" s="58">
        <v>1E-3</v>
      </c>
      <c r="E53" s="82">
        <f t="shared" si="4"/>
        <v>65908.923076923078</v>
      </c>
      <c r="F53" s="83">
        <f t="shared" si="7"/>
        <v>4099.158645168417</v>
      </c>
      <c r="G53" s="69">
        <f t="shared" si="10"/>
        <v>14.75</v>
      </c>
      <c r="H53" s="84">
        <f t="shared" si="8"/>
        <v>291.22117393015662</v>
      </c>
      <c r="I53" s="69">
        <f t="shared" si="11"/>
        <v>24</v>
      </c>
      <c r="J53" s="82">
        <f t="shared" si="5"/>
        <v>67451.898190557913</v>
      </c>
      <c r="K53" s="82">
        <v>8199.7800000000007</v>
      </c>
      <c r="L53" s="82">
        <f t="shared" si="1"/>
        <v>75651.678190557912</v>
      </c>
      <c r="M53" s="85">
        <f t="shared" si="6"/>
        <v>2779557.0885481536</v>
      </c>
      <c r="N53" s="64">
        <f t="shared" si="9"/>
        <v>339343.9615863724</v>
      </c>
      <c r="O53" s="65">
        <f t="shared" si="3"/>
        <v>491046.25870570203</v>
      </c>
      <c r="P53" s="2"/>
      <c r="Q53" s="2"/>
      <c r="R53" s="2"/>
      <c r="S53" s="2"/>
      <c r="T53" s="2"/>
    </row>
    <row r="54" spans="1:24" ht="16.5" thickTop="1" x14ac:dyDescent="0.25">
      <c r="A54" s="142">
        <v>2020</v>
      </c>
      <c r="B54" s="86" t="s">
        <v>28</v>
      </c>
      <c r="C54" s="77">
        <v>65908923.07692308</v>
      </c>
      <c r="D54" s="67">
        <v>1E-3</v>
      </c>
      <c r="E54" s="77">
        <f t="shared" si="4"/>
        <v>65908.923076923078</v>
      </c>
      <c r="F54" s="73">
        <f t="shared" si="7"/>
        <v>4099.158645168417</v>
      </c>
      <c r="G54" s="39">
        <f t="shared" si="10"/>
        <v>14.75</v>
      </c>
      <c r="H54" s="74">
        <f t="shared" si="8"/>
        <v>291.22117393015662</v>
      </c>
      <c r="I54" s="39">
        <f t="shared" si="11"/>
        <v>24</v>
      </c>
      <c r="J54" s="77">
        <f t="shared" si="5"/>
        <v>67451.898190557913</v>
      </c>
      <c r="K54" s="77">
        <v>8199.7800000000007</v>
      </c>
      <c r="L54" s="77">
        <f t="shared" si="1"/>
        <v>75651.678190557912</v>
      </c>
      <c r="M54" s="87">
        <f t="shared" si="6"/>
        <v>2769814.3334345189</v>
      </c>
      <c r="N54" s="42">
        <f t="shared" si="9"/>
        <v>378258.39095278963</v>
      </c>
      <c r="O54" s="43">
        <f t="shared" si="3"/>
        <v>528008.34441910707</v>
      </c>
      <c r="P54" s="2"/>
      <c r="Q54" s="2"/>
      <c r="R54" s="2"/>
      <c r="S54" s="2"/>
      <c r="T54" s="2"/>
    </row>
    <row r="55" spans="1:24" ht="15.75" x14ac:dyDescent="0.25">
      <c r="A55" s="143"/>
      <c r="B55" s="79" t="s">
        <v>29</v>
      </c>
      <c r="C55" s="76">
        <v>65908923.07692308</v>
      </c>
      <c r="D55" s="67">
        <v>1E-3</v>
      </c>
      <c r="E55" s="76">
        <f t="shared" si="4"/>
        <v>65908.923076923078</v>
      </c>
      <c r="F55" s="73">
        <f t="shared" si="7"/>
        <v>4099.158645168417</v>
      </c>
      <c r="G55" s="48">
        <f>$D$7</f>
        <v>14.75</v>
      </c>
      <c r="H55" s="74">
        <f t="shared" si="8"/>
        <v>291.22117393015662</v>
      </c>
      <c r="I55" s="39">
        <f t="shared" si="11"/>
        <v>24</v>
      </c>
      <c r="J55" s="77">
        <f t="shared" si="5"/>
        <v>67451.898190557913</v>
      </c>
      <c r="K55" s="76">
        <v>8199.7800000000007</v>
      </c>
      <c r="L55" s="77">
        <f t="shared" si="1"/>
        <v>75651.678190557912</v>
      </c>
      <c r="M55" s="88">
        <f t="shared" si="6"/>
        <v>2760071.5783208841</v>
      </c>
      <c r="N55" s="50">
        <f t="shared" si="9"/>
        <v>378258.39095278963</v>
      </c>
      <c r="O55" s="51">
        <f t="shared" si="3"/>
        <v>565512.94561935787</v>
      </c>
      <c r="P55" s="2"/>
      <c r="Q55" s="2"/>
      <c r="R55" s="2"/>
      <c r="S55" s="2"/>
      <c r="T55" s="2"/>
    </row>
    <row r="56" spans="1:24" ht="15.75" customHeight="1" x14ac:dyDescent="0.25">
      <c r="A56" s="143"/>
      <c r="B56" s="79" t="s">
        <v>30</v>
      </c>
      <c r="C56" s="76">
        <v>65908923.07692308</v>
      </c>
      <c r="D56" s="46">
        <f t="shared" ref="D56:D119" si="12">+$D$3</f>
        <v>1E-3</v>
      </c>
      <c r="E56" s="76">
        <f t="shared" si="4"/>
        <v>65908.923076923078</v>
      </c>
      <c r="F56" s="73">
        <f t="shared" si="7"/>
        <v>4099.158645168417</v>
      </c>
      <c r="G56" s="48">
        <f t="shared" ref="G56:G66" si="13">$D$7</f>
        <v>14.75</v>
      </c>
      <c r="H56" s="74">
        <f t="shared" si="8"/>
        <v>291.22117393015662</v>
      </c>
      <c r="I56" s="39">
        <f t="shared" si="11"/>
        <v>24</v>
      </c>
      <c r="J56" s="77">
        <f t="shared" si="5"/>
        <v>67451.898190557913</v>
      </c>
      <c r="K56" s="76">
        <v>8199.7800000000007</v>
      </c>
      <c r="L56" s="77">
        <f t="shared" si="1"/>
        <v>75651.678190557912</v>
      </c>
      <c r="M56" s="88">
        <f t="shared" si="6"/>
        <v>2750328.8232072494</v>
      </c>
      <c r="N56" s="50">
        <f t="shared" si="9"/>
        <v>378258.39095278963</v>
      </c>
      <c r="O56" s="51">
        <f t="shared" si="3"/>
        <v>603550.45978233695</v>
      </c>
      <c r="P56" s="53"/>
      <c r="Q56" s="52"/>
      <c r="R56" s="52"/>
      <c r="S56" s="52"/>
      <c r="T56" s="52"/>
    </row>
    <row r="57" spans="1:24" ht="15.75" x14ac:dyDescent="0.25">
      <c r="A57" s="143"/>
      <c r="B57" s="79" t="s">
        <v>31</v>
      </c>
      <c r="C57" s="76">
        <v>65908923.07692308</v>
      </c>
      <c r="D57" s="46">
        <f t="shared" si="12"/>
        <v>1E-3</v>
      </c>
      <c r="E57" s="76">
        <f t="shared" si="4"/>
        <v>65908.923076923078</v>
      </c>
      <c r="F57" s="73">
        <f t="shared" si="7"/>
        <v>4099.158645168417</v>
      </c>
      <c r="G57" s="48">
        <f t="shared" si="13"/>
        <v>14.75</v>
      </c>
      <c r="H57" s="74">
        <f t="shared" si="8"/>
        <v>291.22117393015662</v>
      </c>
      <c r="I57" s="39">
        <f t="shared" si="11"/>
        <v>24</v>
      </c>
      <c r="J57" s="77">
        <f t="shared" si="5"/>
        <v>67451.898190557913</v>
      </c>
      <c r="K57" s="76">
        <v>8199.7800000000007</v>
      </c>
      <c r="L57" s="77">
        <f t="shared" si="1"/>
        <v>75651.678190557912</v>
      </c>
      <c r="M57" s="89">
        <f t="shared" si="6"/>
        <v>2740586.0680936147</v>
      </c>
      <c r="N57" s="50">
        <f t="shared" si="9"/>
        <v>378258.39095278963</v>
      </c>
      <c r="O57" s="51">
        <f t="shared" si="3"/>
        <v>641950.67434860417</v>
      </c>
      <c r="P57" s="53"/>
      <c r="Q57" s="52"/>
      <c r="R57" s="52"/>
      <c r="S57" s="52"/>
      <c r="T57" s="52"/>
      <c r="U57" s="2"/>
      <c r="V57" s="2"/>
      <c r="W57" s="2"/>
      <c r="X57" s="2"/>
    </row>
    <row r="58" spans="1:24" ht="15.75" x14ac:dyDescent="0.25">
      <c r="A58" s="143"/>
      <c r="B58" s="79" t="s">
        <v>32</v>
      </c>
      <c r="C58" s="76">
        <v>65908923.07692308</v>
      </c>
      <c r="D58" s="46">
        <f t="shared" si="12"/>
        <v>1E-3</v>
      </c>
      <c r="E58" s="76">
        <f t="shared" si="4"/>
        <v>65908.923076923078</v>
      </c>
      <c r="F58" s="73">
        <f t="shared" si="7"/>
        <v>4099.158645168417</v>
      </c>
      <c r="G58" s="48">
        <f t="shared" si="13"/>
        <v>14.75</v>
      </c>
      <c r="H58" s="74">
        <f t="shared" si="8"/>
        <v>291.22117393015662</v>
      </c>
      <c r="I58" s="39">
        <f t="shared" si="11"/>
        <v>24</v>
      </c>
      <c r="J58" s="77">
        <f t="shared" si="5"/>
        <v>67451.898190557913</v>
      </c>
      <c r="K58" s="76">
        <v>8199.7800000000007</v>
      </c>
      <c r="L58" s="77">
        <f t="shared" si="1"/>
        <v>75651.678190557912</v>
      </c>
      <c r="M58" s="89">
        <f t="shared" si="6"/>
        <v>2730843.3129799799</v>
      </c>
      <c r="N58" s="50">
        <f t="shared" si="9"/>
        <v>378258.39095278963</v>
      </c>
      <c r="O58" s="51">
        <f t="shared" si="3"/>
        <v>680865.1037150214</v>
      </c>
      <c r="P58" s="90"/>
      <c r="Q58" s="91"/>
      <c r="R58" s="91"/>
      <c r="S58" s="91"/>
      <c r="T58" s="2"/>
      <c r="U58" s="2"/>
      <c r="V58" s="2"/>
      <c r="W58" s="2"/>
      <c r="X58" s="2"/>
    </row>
    <row r="59" spans="1:24" ht="15.75" x14ac:dyDescent="0.25">
      <c r="A59" s="143"/>
      <c r="B59" s="79" t="s">
        <v>33</v>
      </c>
      <c r="C59" s="76">
        <v>65908923.07692308</v>
      </c>
      <c r="D59" s="46">
        <f t="shared" si="12"/>
        <v>1E-3</v>
      </c>
      <c r="E59" s="76">
        <f t="shared" si="4"/>
        <v>65908.923076923078</v>
      </c>
      <c r="F59" s="73">
        <f t="shared" si="7"/>
        <v>4099.158645168417</v>
      </c>
      <c r="G59" s="48">
        <f t="shared" si="13"/>
        <v>14.75</v>
      </c>
      <c r="H59" s="74">
        <f t="shared" si="8"/>
        <v>291.22117393015662</v>
      </c>
      <c r="I59" s="39">
        <f t="shared" si="11"/>
        <v>24</v>
      </c>
      <c r="J59" s="77">
        <f t="shared" si="5"/>
        <v>67451.898190557913</v>
      </c>
      <c r="K59" s="76">
        <v>8199.7800000000007</v>
      </c>
      <c r="L59" s="77">
        <f t="shared" si="1"/>
        <v>75651.678190557912</v>
      </c>
      <c r="M59" s="89">
        <f t="shared" si="6"/>
        <v>2721100.5578663452</v>
      </c>
      <c r="N59" s="50">
        <f t="shared" si="9"/>
        <v>378258.39095278963</v>
      </c>
      <c r="O59" s="51">
        <f t="shared" si="3"/>
        <v>680865.1037150214</v>
      </c>
      <c r="P59" s="90"/>
      <c r="Q59" s="91"/>
      <c r="R59" s="91"/>
      <c r="S59" s="91"/>
      <c r="T59" s="2"/>
      <c r="U59" s="2"/>
      <c r="V59" s="2"/>
      <c r="W59" s="2"/>
      <c r="X59" s="2"/>
    </row>
    <row r="60" spans="1:24" ht="15.75" x14ac:dyDescent="0.25">
      <c r="A60" s="143"/>
      <c r="B60" s="79" t="s">
        <v>34</v>
      </c>
      <c r="C60" s="76">
        <v>65908923.07692308</v>
      </c>
      <c r="D60" s="46">
        <f t="shared" si="12"/>
        <v>1E-3</v>
      </c>
      <c r="E60" s="76">
        <f t="shared" si="4"/>
        <v>65908.923076923078</v>
      </c>
      <c r="F60" s="73">
        <f t="shared" si="7"/>
        <v>4099.158645168417</v>
      </c>
      <c r="G60" s="48">
        <f t="shared" si="13"/>
        <v>14.75</v>
      </c>
      <c r="H60" s="74">
        <f t="shared" si="8"/>
        <v>291.22117393015662</v>
      </c>
      <c r="I60" s="39">
        <f t="shared" si="11"/>
        <v>24</v>
      </c>
      <c r="J60" s="77">
        <f t="shared" si="5"/>
        <v>67451.898190557913</v>
      </c>
      <c r="K60" s="76">
        <f>(K59*0.02)+K59</f>
        <v>8363.7756000000008</v>
      </c>
      <c r="L60" s="77">
        <f t="shared" si="1"/>
        <v>75815.673790557921</v>
      </c>
      <c r="M60" s="89">
        <f t="shared" si="6"/>
        <v>2711193.8071527104</v>
      </c>
      <c r="N60" s="50">
        <f t="shared" si="9"/>
        <v>378422.3865527896</v>
      </c>
      <c r="O60" s="51">
        <f t="shared" si="3"/>
        <v>681029.09931502142</v>
      </c>
      <c r="P60" s="90"/>
      <c r="Q60" s="91"/>
      <c r="R60" s="91"/>
      <c r="S60" s="91"/>
      <c r="T60" s="2"/>
      <c r="U60" s="2"/>
      <c r="V60" s="2"/>
      <c r="W60" s="2"/>
      <c r="X60" s="2"/>
    </row>
    <row r="61" spans="1:24" ht="15.75" x14ac:dyDescent="0.25">
      <c r="A61" s="143"/>
      <c r="B61" s="79" t="s">
        <v>35</v>
      </c>
      <c r="C61" s="76">
        <v>65908923.07692308</v>
      </c>
      <c r="D61" s="46">
        <f t="shared" si="12"/>
        <v>1E-3</v>
      </c>
      <c r="E61" s="76">
        <f t="shared" si="4"/>
        <v>65908.923076923078</v>
      </c>
      <c r="F61" s="73">
        <f t="shared" si="7"/>
        <v>4099.158645168417</v>
      </c>
      <c r="G61" s="48">
        <f t="shared" si="13"/>
        <v>14.75</v>
      </c>
      <c r="H61" s="74">
        <f t="shared" si="8"/>
        <v>291.22117393015662</v>
      </c>
      <c r="I61" s="39">
        <f t="shared" si="11"/>
        <v>24</v>
      </c>
      <c r="J61" s="77">
        <f t="shared" si="5"/>
        <v>67451.898190557913</v>
      </c>
      <c r="K61" s="76">
        <v>8363.7756000000008</v>
      </c>
      <c r="L61" s="77">
        <f t="shared" si="1"/>
        <v>75815.673790557921</v>
      </c>
      <c r="M61" s="89">
        <f t="shared" si="6"/>
        <v>2701287.0564390756</v>
      </c>
      <c r="N61" s="50">
        <f t="shared" si="9"/>
        <v>378586.38215278956</v>
      </c>
      <c r="O61" s="51">
        <f t="shared" si="3"/>
        <v>681193.09491502144</v>
      </c>
      <c r="P61" s="90"/>
      <c r="Q61" s="91"/>
      <c r="R61" s="91"/>
      <c r="S61" s="91"/>
      <c r="T61" s="2"/>
      <c r="U61" s="2"/>
      <c r="V61" s="2"/>
      <c r="W61" s="2"/>
      <c r="X61" s="2"/>
    </row>
    <row r="62" spans="1:24" ht="15.75" x14ac:dyDescent="0.25">
      <c r="A62" s="143"/>
      <c r="B62" s="79" t="s">
        <v>36</v>
      </c>
      <c r="C62" s="76">
        <v>65908923.07692308</v>
      </c>
      <c r="D62" s="46">
        <f t="shared" si="12"/>
        <v>1E-3</v>
      </c>
      <c r="E62" s="76">
        <f t="shared" si="4"/>
        <v>65908.923076923078</v>
      </c>
      <c r="F62" s="73">
        <f t="shared" si="7"/>
        <v>4099.158645168417</v>
      </c>
      <c r="G62" s="48">
        <f t="shared" si="13"/>
        <v>14.75</v>
      </c>
      <c r="H62" s="74">
        <f t="shared" si="8"/>
        <v>291.22117393015662</v>
      </c>
      <c r="I62" s="39">
        <f t="shared" si="11"/>
        <v>24</v>
      </c>
      <c r="J62" s="77">
        <f t="shared" si="5"/>
        <v>67451.898190557913</v>
      </c>
      <c r="K62" s="76">
        <v>8363.7756000000008</v>
      </c>
      <c r="L62" s="77">
        <f t="shared" si="1"/>
        <v>75815.673790557921</v>
      </c>
      <c r="M62" s="88">
        <f t="shared" si="6"/>
        <v>2691380.3057254408</v>
      </c>
      <c r="N62" s="50">
        <f t="shared" si="9"/>
        <v>378750.37775278953</v>
      </c>
      <c r="O62" s="51">
        <f t="shared" si="3"/>
        <v>681357.09051502147</v>
      </c>
      <c r="P62" s="2"/>
      <c r="Q62" s="2"/>
      <c r="R62" s="2"/>
      <c r="S62" s="2"/>
      <c r="T62" s="2"/>
    </row>
    <row r="63" spans="1:24" ht="15.75" x14ac:dyDescent="0.25">
      <c r="A63" s="143"/>
      <c r="B63" s="79" t="s">
        <v>37</v>
      </c>
      <c r="C63" s="76">
        <v>65908923.07692308</v>
      </c>
      <c r="D63" s="46">
        <f t="shared" si="12"/>
        <v>1E-3</v>
      </c>
      <c r="E63" s="76">
        <f t="shared" si="4"/>
        <v>65908.923076923078</v>
      </c>
      <c r="F63" s="73">
        <f t="shared" si="7"/>
        <v>4099.158645168417</v>
      </c>
      <c r="G63" s="48">
        <f t="shared" si="13"/>
        <v>14.75</v>
      </c>
      <c r="H63" s="74">
        <f t="shared" si="8"/>
        <v>291.22117393015662</v>
      </c>
      <c r="I63" s="39">
        <f t="shared" si="11"/>
        <v>24</v>
      </c>
      <c r="J63" s="77">
        <f t="shared" si="5"/>
        <v>67451.898190557913</v>
      </c>
      <c r="K63" s="76">
        <v>8363.7756000000008</v>
      </c>
      <c r="L63" s="77">
        <f t="shared" si="1"/>
        <v>75815.673790557921</v>
      </c>
      <c r="M63" s="89">
        <f t="shared" si="6"/>
        <v>2681473.5550118061</v>
      </c>
      <c r="N63" s="92">
        <f t="shared" si="9"/>
        <v>378914.37335278949</v>
      </c>
      <c r="O63" s="93">
        <f t="shared" si="3"/>
        <v>681521.08611502149</v>
      </c>
    </row>
    <row r="64" spans="1:24" ht="15.75" x14ac:dyDescent="0.25">
      <c r="A64" s="143"/>
      <c r="B64" s="79" t="s">
        <v>38</v>
      </c>
      <c r="C64" s="76">
        <v>65908923.07692308</v>
      </c>
      <c r="D64" s="46">
        <f t="shared" si="12"/>
        <v>1E-3</v>
      </c>
      <c r="E64" s="76">
        <f t="shared" si="4"/>
        <v>65908.923076923078</v>
      </c>
      <c r="F64" s="73">
        <f t="shared" si="7"/>
        <v>4099.158645168417</v>
      </c>
      <c r="G64" s="48">
        <f t="shared" si="13"/>
        <v>14.75</v>
      </c>
      <c r="H64" s="74">
        <f t="shared" si="8"/>
        <v>291.22117393015662</v>
      </c>
      <c r="I64" s="39">
        <f t="shared" si="11"/>
        <v>24</v>
      </c>
      <c r="J64" s="77">
        <f t="shared" si="5"/>
        <v>67451.898190557913</v>
      </c>
      <c r="K64" s="76">
        <v>8363.7756000000008</v>
      </c>
      <c r="L64" s="77">
        <f t="shared" si="1"/>
        <v>75815.673790557921</v>
      </c>
      <c r="M64" s="89">
        <f t="shared" si="6"/>
        <v>2671566.8042981713</v>
      </c>
      <c r="N64" s="92">
        <f t="shared" si="9"/>
        <v>379078.36895278952</v>
      </c>
      <c r="O64" s="93">
        <f t="shared" si="3"/>
        <v>681685.0817150214</v>
      </c>
    </row>
    <row r="65" spans="1:20" ht="16.5" thickBot="1" x14ac:dyDescent="0.3">
      <c r="A65" s="145"/>
      <c r="B65" s="94" t="s">
        <v>39</v>
      </c>
      <c r="C65" s="82">
        <v>65908923.07692308</v>
      </c>
      <c r="D65" s="58">
        <f t="shared" si="12"/>
        <v>1E-3</v>
      </c>
      <c r="E65" s="82">
        <f t="shared" si="4"/>
        <v>65908.923076923078</v>
      </c>
      <c r="F65" s="83">
        <f t="shared" si="7"/>
        <v>4099.158645168417</v>
      </c>
      <c r="G65" s="69">
        <f t="shared" si="13"/>
        <v>14.75</v>
      </c>
      <c r="H65" s="84">
        <f t="shared" si="8"/>
        <v>291.22117393015662</v>
      </c>
      <c r="I65" s="69">
        <f t="shared" si="11"/>
        <v>24</v>
      </c>
      <c r="J65" s="82">
        <f t="shared" si="5"/>
        <v>67451.898190557913</v>
      </c>
      <c r="K65" s="82">
        <v>8363.7756000000008</v>
      </c>
      <c r="L65" s="82">
        <f t="shared" si="1"/>
        <v>75815.673790557921</v>
      </c>
      <c r="M65" s="95">
        <f t="shared" si="6"/>
        <v>2661660.0535845365</v>
      </c>
      <c r="N65" s="96">
        <f t="shared" si="9"/>
        <v>379078.36895278952</v>
      </c>
      <c r="O65" s="97">
        <f t="shared" si="3"/>
        <v>681849.07731502142</v>
      </c>
    </row>
    <row r="66" spans="1:20" ht="16.5" thickTop="1" x14ac:dyDescent="0.25">
      <c r="A66" s="142">
        <v>2021</v>
      </c>
      <c r="B66" s="98" t="s">
        <v>28</v>
      </c>
      <c r="C66" s="77">
        <v>65908923.07692308</v>
      </c>
      <c r="D66" s="67">
        <f t="shared" si="12"/>
        <v>1E-3</v>
      </c>
      <c r="E66" s="77">
        <f t="shared" si="4"/>
        <v>65908.923076923078</v>
      </c>
      <c r="F66" s="73">
        <f t="shared" si="7"/>
        <v>4099.158645168417</v>
      </c>
      <c r="G66" s="39">
        <f t="shared" si="13"/>
        <v>14.75</v>
      </c>
      <c r="H66" s="74">
        <f t="shared" si="8"/>
        <v>291.22117393015662</v>
      </c>
      <c r="I66" s="39">
        <f t="shared" si="11"/>
        <v>24</v>
      </c>
      <c r="J66" s="77">
        <f t="shared" si="5"/>
        <v>67451.898190557913</v>
      </c>
      <c r="K66" s="77">
        <v>8363.7756000000008</v>
      </c>
      <c r="L66" s="77">
        <f t="shared" si="1"/>
        <v>75815.673790557921</v>
      </c>
      <c r="M66" s="99">
        <f t="shared" si="6"/>
        <v>2651753.3028709018</v>
      </c>
      <c r="N66" s="100">
        <f t="shared" si="9"/>
        <v>379078.36895278952</v>
      </c>
      <c r="O66" s="101">
        <f t="shared" si="3"/>
        <v>682013.07291502133</v>
      </c>
    </row>
    <row r="67" spans="1:20" ht="15.75" x14ac:dyDescent="0.25">
      <c r="A67" s="143"/>
      <c r="B67" s="79" t="s">
        <v>29</v>
      </c>
      <c r="C67" s="76">
        <v>65908923.07692308</v>
      </c>
      <c r="D67" s="46">
        <f t="shared" si="12"/>
        <v>1E-3</v>
      </c>
      <c r="E67" s="76">
        <f t="shared" si="4"/>
        <v>65908.923076923078</v>
      </c>
      <c r="F67" s="73">
        <f t="shared" si="7"/>
        <v>4099.158645168417</v>
      </c>
      <c r="G67" s="48">
        <f>$D$8</f>
        <v>14.75</v>
      </c>
      <c r="H67" s="74">
        <f t="shared" si="8"/>
        <v>291.22117393015662</v>
      </c>
      <c r="I67" s="39">
        <f t="shared" si="11"/>
        <v>24</v>
      </c>
      <c r="J67" s="77">
        <f t="shared" si="5"/>
        <v>67451.898190557913</v>
      </c>
      <c r="K67" s="76">
        <v>8363.7756000000008</v>
      </c>
      <c r="L67" s="77">
        <f t="shared" si="1"/>
        <v>75815.673790557921</v>
      </c>
      <c r="M67" s="89">
        <f t="shared" si="6"/>
        <v>2641846.552157267</v>
      </c>
      <c r="N67" s="92">
        <f t="shared" si="9"/>
        <v>379078.36895278952</v>
      </c>
      <c r="O67" s="93">
        <f t="shared" si="3"/>
        <v>682177.06851502135</v>
      </c>
    </row>
    <row r="68" spans="1:20" ht="15.75" x14ac:dyDescent="0.25">
      <c r="A68" s="143"/>
      <c r="B68" s="79" t="s">
        <v>30</v>
      </c>
      <c r="C68" s="76">
        <v>65908923.07692308</v>
      </c>
      <c r="D68" s="46">
        <f t="shared" si="12"/>
        <v>1E-3</v>
      </c>
      <c r="E68" s="76">
        <f t="shared" si="4"/>
        <v>65908.923076923078</v>
      </c>
      <c r="F68" s="73">
        <f t="shared" si="7"/>
        <v>4099.158645168417</v>
      </c>
      <c r="G68" s="48">
        <f t="shared" ref="G68:G78" si="14">$D$8</f>
        <v>14.75</v>
      </c>
      <c r="H68" s="74">
        <f t="shared" si="8"/>
        <v>291.22117393015662</v>
      </c>
      <c r="I68" s="39">
        <f t="shared" si="11"/>
        <v>24</v>
      </c>
      <c r="J68" s="77">
        <f t="shared" si="5"/>
        <v>67451.898190557913</v>
      </c>
      <c r="K68" s="76">
        <v>8363.7756000000008</v>
      </c>
      <c r="L68" s="77">
        <f t="shared" si="1"/>
        <v>75815.673790557921</v>
      </c>
      <c r="M68" s="78">
        <f t="shared" si="6"/>
        <v>2631939.8014436322</v>
      </c>
      <c r="N68" s="50">
        <f t="shared" si="9"/>
        <v>379078.36895278952</v>
      </c>
      <c r="O68" s="51">
        <f t="shared" si="3"/>
        <v>682341.06411502138</v>
      </c>
      <c r="P68" s="2"/>
      <c r="Q68" s="2"/>
      <c r="R68" s="2"/>
      <c r="S68" s="2"/>
      <c r="T68" s="2"/>
    </row>
    <row r="69" spans="1:20" ht="15.75" x14ac:dyDescent="0.25">
      <c r="A69" s="143"/>
      <c r="B69" s="79" t="s">
        <v>31</v>
      </c>
      <c r="C69" s="76">
        <v>65908923.07692308</v>
      </c>
      <c r="D69" s="46">
        <f t="shared" si="12"/>
        <v>1E-3</v>
      </c>
      <c r="E69" s="76">
        <f t="shared" si="4"/>
        <v>65908.923076923078</v>
      </c>
      <c r="F69" s="73">
        <f t="shared" si="7"/>
        <v>4099.158645168417</v>
      </c>
      <c r="G69" s="48">
        <f t="shared" si="14"/>
        <v>14.75</v>
      </c>
      <c r="H69" s="74">
        <f t="shared" si="8"/>
        <v>291.22117393015662</v>
      </c>
      <c r="I69" s="39">
        <f t="shared" si="11"/>
        <v>24</v>
      </c>
      <c r="J69" s="77">
        <f t="shared" si="5"/>
        <v>67451.898190557913</v>
      </c>
      <c r="K69" s="76">
        <v>8363.7756000000008</v>
      </c>
      <c r="L69" s="77">
        <f t="shared" si="1"/>
        <v>75815.673790557921</v>
      </c>
      <c r="M69" s="78">
        <f t="shared" si="6"/>
        <v>2622033.0507299975</v>
      </c>
      <c r="N69" s="50">
        <f t="shared" si="9"/>
        <v>379078.36895278952</v>
      </c>
      <c r="O69" s="51">
        <f t="shared" si="3"/>
        <v>682341.06411502138</v>
      </c>
      <c r="P69" s="2"/>
      <c r="Q69" s="2"/>
      <c r="R69" s="2"/>
      <c r="S69" s="2"/>
      <c r="T69" s="2"/>
    </row>
    <row r="70" spans="1:20" ht="15.75" x14ac:dyDescent="0.25">
      <c r="A70" s="143"/>
      <c r="B70" s="79" t="s">
        <v>32</v>
      </c>
      <c r="C70" s="76">
        <v>65908923.07692308</v>
      </c>
      <c r="D70" s="46">
        <f t="shared" si="12"/>
        <v>1E-3</v>
      </c>
      <c r="E70" s="76">
        <f t="shared" si="4"/>
        <v>65908.923076923078</v>
      </c>
      <c r="F70" s="73">
        <f t="shared" si="7"/>
        <v>4099.158645168417</v>
      </c>
      <c r="G70" s="48">
        <f t="shared" si="14"/>
        <v>14.75</v>
      </c>
      <c r="H70" s="74">
        <f t="shared" si="8"/>
        <v>291.22117393015662</v>
      </c>
      <c r="I70" s="39">
        <f t="shared" si="11"/>
        <v>24</v>
      </c>
      <c r="J70" s="77">
        <f t="shared" si="5"/>
        <v>67451.898190557913</v>
      </c>
      <c r="K70" s="76">
        <v>8363.7756000000008</v>
      </c>
      <c r="L70" s="77">
        <f t="shared" si="1"/>
        <v>75815.673790557921</v>
      </c>
      <c r="M70" s="78">
        <f t="shared" si="6"/>
        <v>2612126.3000163627</v>
      </c>
      <c r="N70" s="50">
        <f t="shared" si="9"/>
        <v>379078.36895278952</v>
      </c>
      <c r="O70" s="51">
        <f t="shared" si="3"/>
        <v>682341.06411502138</v>
      </c>
      <c r="P70" s="2"/>
      <c r="Q70" s="2"/>
      <c r="R70" s="2"/>
      <c r="S70" s="2"/>
      <c r="T70" s="2"/>
    </row>
    <row r="71" spans="1:20" ht="15.75" x14ac:dyDescent="0.25">
      <c r="A71" s="143"/>
      <c r="B71" s="79" t="s">
        <v>33</v>
      </c>
      <c r="C71" s="76">
        <v>65908923.07692308</v>
      </c>
      <c r="D71" s="46">
        <f t="shared" si="12"/>
        <v>1E-3</v>
      </c>
      <c r="E71" s="76">
        <f t="shared" si="4"/>
        <v>65908.923076923078</v>
      </c>
      <c r="F71" s="73">
        <f t="shared" si="7"/>
        <v>4099.158645168417</v>
      </c>
      <c r="G71" s="48">
        <f t="shared" si="14"/>
        <v>14.75</v>
      </c>
      <c r="H71" s="74">
        <f t="shared" si="8"/>
        <v>291.22117393015662</v>
      </c>
      <c r="I71" s="39">
        <f t="shared" si="11"/>
        <v>24</v>
      </c>
      <c r="J71" s="77">
        <f t="shared" si="5"/>
        <v>67451.898190557913</v>
      </c>
      <c r="K71" s="76">
        <v>8363.7756000000008</v>
      </c>
      <c r="L71" s="77">
        <f t="shared" si="1"/>
        <v>75815.673790557921</v>
      </c>
      <c r="M71" s="78">
        <f t="shared" si="6"/>
        <v>2602219.5493027279</v>
      </c>
      <c r="N71" s="50">
        <f t="shared" si="9"/>
        <v>379078.36895278952</v>
      </c>
      <c r="O71" s="51">
        <f t="shared" si="3"/>
        <v>682341.06411502138</v>
      </c>
      <c r="P71" s="2"/>
      <c r="Q71" s="2"/>
      <c r="R71" s="2"/>
      <c r="S71" s="2"/>
      <c r="T71" s="2"/>
    </row>
    <row r="72" spans="1:20" ht="15.75" x14ac:dyDescent="0.25">
      <c r="A72" s="143"/>
      <c r="B72" s="79" t="s">
        <v>34</v>
      </c>
      <c r="C72" s="76">
        <v>65908923.07692308</v>
      </c>
      <c r="D72" s="46">
        <f t="shared" si="12"/>
        <v>1E-3</v>
      </c>
      <c r="E72" s="76">
        <f t="shared" si="4"/>
        <v>65908.923076923078</v>
      </c>
      <c r="F72" s="73">
        <f t="shared" si="7"/>
        <v>4099.158645168417</v>
      </c>
      <c r="G72" s="48">
        <f t="shared" si="14"/>
        <v>14.75</v>
      </c>
      <c r="H72" s="74">
        <f t="shared" si="8"/>
        <v>291.22117393015662</v>
      </c>
      <c r="I72" s="39">
        <f t="shared" si="11"/>
        <v>24</v>
      </c>
      <c r="J72" s="77">
        <f t="shared" si="5"/>
        <v>67451.898190557913</v>
      </c>
      <c r="K72" s="76">
        <v>8363.7756000000008</v>
      </c>
      <c r="L72" s="77">
        <f t="shared" si="1"/>
        <v>75815.673790557921</v>
      </c>
      <c r="M72" s="78">
        <f t="shared" si="6"/>
        <v>2592312.7985890931</v>
      </c>
      <c r="N72" s="50">
        <f t="shared" si="9"/>
        <v>379078.36895278952</v>
      </c>
      <c r="O72" s="51">
        <f t="shared" si="3"/>
        <v>682341.06411502138</v>
      </c>
    </row>
    <row r="73" spans="1:20" ht="15.75" x14ac:dyDescent="0.25">
      <c r="A73" s="143"/>
      <c r="B73" s="79" t="s">
        <v>35</v>
      </c>
      <c r="C73" s="76">
        <v>65908923.07692308</v>
      </c>
      <c r="D73" s="46">
        <f t="shared" si="12"/>
        <v>1E-3</v>
      </c>
      <c r="E73" s="76">
        <f t="shared" si="4"/>
        <v>65908.923076923078</v>
      </c>
      <c r="F73" s="73">
        <f t="shared" si="7"/>
        <v>4099.158645168417</v>
      </c>
      <c r="G73" s="48">
        <f t="shared" si="14"/>
        <v>14.75</v>
      </c>
      <c r="H73" s="74">
        <f t="shared" si="8"/>
        <v>291.22117393015662</v>
      </c>
      <c r="I73" s="39">
        <f t="shared" si="11"/>
        <v>24</v>
      </c>
      <c r="J73" s="77">
        <f t="shared" si="5"/>
        <v>67451.898190557913</v>
      </c>
      <c r="K73" s="76">
        <v>8363.7756000000008</v>
      </c>
      <c r="L73" s="77">
        <f t="shared" si="1"/>
        <v>75815.673790557921</v>
      </c>
      <c r="M73" s="88">
        <f t="shared" si="6"/>
        <v>2582406.0478754584</v>
      </c>
      <c r="N73" s="50">
        <f t="shared" si="9"/>
        <v>379078.36895278952</v>
      </c>
      <c r="O73" s="51">
        <f t="shared" si="3"/>
        <v>682341.06411502138</v>
      </c>
      <c r="P73" s="2"/>
      <c r="Q73" s="2"/>
      <c r="R73" s="2"/>
      <c r="S73" s="2"/>
      <c r="T73" s="2"/>
    </row>
    <row r="74" spans="1:20" ht="15.75" x14ac:dyDescent="0.25">
      <c r="A74" s="143"/>
      <c r="B74" s="79" t="s">
        <v>36</v>
      </c>
      <c r="C74" s="76">
        <v>65908923.07692308</v>
      </c>
      <c r="D74" s="46">
        <f t="shared" si="12"/>
        <v>1E-3</v>
      </c>
      <c r="E74" s="76">
        <f t="shared" si="4"/>
        <v>65908.923076923078</v>
      </c>
      <c r="F74" s="73">
        <f t="shared" si="7"/>
        <v>4099.158645168417</v>
      </c>
      <c r="G74" s="48">
        <f t="shared" si="14"/>
        <v>14.75</v>
      </c>
      <c r="H74" s="74">
        <f t="shared" si="8"/>
        <v>291.22117393015662</v>
      </c>
      <c r="I74" s="39">
        <f t="shared" si="11"/>
        <v>24</v>
      </c>
      <c r="J74" s="77">
        <f t="shared" si="5"/>
        <v>67451.898190557913</v>
      </c>
      <c r="K74" s="76">
        <v>8363.7756000000008</v>
      </c>
      <c r="L74" s="77">
        <f t="shared" si="1"/>
        <v>75815.673790557921</v>
      </c>
      <c r="M74" s="78">
        <f t="shared" si="6"/>
        <v>2572499.2971618236</v>
      </c>
      <c r="N74" s="50">
        <f t="shared" si="9"/>
        <v>379078.36895278952</v>
      </c>
      <c r="O74" s="51">
        <f t="shared" si="3"/>
        <v>682341.06411502138</v>
      </c>
      <c r="P74" s="2"/>
      <c r="Q74" s="2"/>
      <c r="R74" s="2"/>
      <c r="S74" s="2"/>
      <c r="T74" s="2"/>
    </row>
    <row r="75" spans="1:20" ht="15.75" x14ac:dyDescent="0.25">
      <c r="A75" s="143"/>
      <c r="B75" s="79" t="s">
        <v>37</v>
      </c>
      <c r="C75" s="76">
        <v>65908923.07692308</v>
      </c>
      <c r="D75" s="46">
        <f t="shared" si="12"/>
        <v>1E-3</v>
      </c>
      <c r="E75" s="76">
        <f t="shared" si="4"/>
        <v>65908.923076923078</v>
      </c>
      <c r="F75" s="73">
        <f t="shared" si="7"/>
        <v>4099.158645168417</v>
      </c>
      <c r="G75" s="48">
        <f t="shared" si="14"/>
        <v>14.75</v>
      </c>
      <c r="H75" s="74">
        <f t="shared" si="8"/>
        <v>291.22117393015662</v>
      </c>
      <c r="I75" s="39">
        <f t="shared" si="11"/>
        <v>24</v>
      </c>
      <c r="J75" s="77">
        <f t="shared" si="5"/>
        <v>67451.898190557913</v>
      </c>
      <c r="K75" s="76">
        <v>8363.7756000000008</v>
      </c>
      <c r="L75" s="77">
        <f t="shared" si="1"/>
        <v>75815.673790557921</v>
      </c>
      <c r="M75" s="78">
        <f t="shared" si="6"/>
        <v>2562592.5464481888</v>
      </c>
      <c r="N75" s="50">
        <f t="shared" si="9"/>
        <v>379078.36895278952</v>
      </c>
      <c r="O75" s="51">
        <f t="shared" si="3"/>
        <v>682341.06411502138</v>
      </c>
      <c r="P75" s="2"/>
      <c r="Q75" s="2"/>
      <c r="R75" s="2"/>
      <c r="S75" s="2"/>
      <c r="T75" s="2"/>
    </row>
    <row r="76" spans="1:20" ht="15.75" x14ac:dyDescent="0.25">
      <c r="A76" s="143"/>
      <c r="B76" s="79" t="s">
        <v>38</v>
      </c>
      <c r="C76" s="76">
        <v>65908923.07692308</v>
      </c>
      <c r="D76" s="46">
        <f t="shared" si="12"/>
        <v>1E-3</v>
      </c>
      <c r="E76" s="76">
        <f t="shared" si="4"/>
        <v>65908.923076923078</v>
      </c>
      <c r="F76" s="73">
        <f t="shared" si="7"/>
        <v>4099.158645168417</v>
      </c>
      <c r="G76" s="48">
        <f t="shared" si="14"/>
        <v>14.75</v>
      </c>
      <c r="H76" s="74">
        <f t="shared" si="8"/>
        <v>291.22117393015662</v>
      </c>
      <c r="I76" s="39">
        <f t="shared" si="11"/>
        <v>24</v>
      </c>
      <c r="J76" s="77">
        <f t="shared" si="5"/>
        <v>67451.898190557913</v>
      </c>
      <c r="K76" s="76">
        <v>8363.7756000000008</v>
      </c>
      <c r="L76" s="77">
        <f t="shared" si="1"/>
        <v>75815.673790557921</v>
      </c>
      <c r="M76" s="78">
        <f t="shared" si="6"/>
        <v>2552685.7957345541</v>
      </c>
      <c r="N76" s="50">
        <f t="shared" si="9"/>
        <v>379078.36895278952</v>
      </c>
      <c r="O76" s="51">
        <f t="shared" si="3"/>
        <v>682341.06411502138</v>
      </c>
      <c r="P76" s="2"/>
      <c r="Q76" s="2"/>
      <c r="R76" s="2"/>
      <c r="S76" s="2"/>
      <c r="T76" s="2"/>
    </row>
    <row r="77" spans="1:20" ht="16.5" thickBot="1" x14ac:dyDescent="0.3">
      <c r="A77" s="145"/>
      <c r="B77" s="94" t="s">
        <v>39</v>
      </c>
      <c r="C77" s="82">
        <v>65908923.07692308</v>
      </c>
      <c r="D77" s="58">
        <f t="shared" si="12"/>
        <v>1E-3</v>
      </c>
      <c r="E77" s="82">
        <f t="shared" si="4"/>
        <v>65908.923076923078</v>
      </c>
      <c r="F77" s="83">
        <f t="shared" si="7"/>
        <v>4099.158645168417</v>
      </c>
      <c r="G77" s="69">
        <f t="shared" si="14"/>
        <v>14.75</v>
      </c>
      <c r="H77" s="84">
        <f t="shared" si="8"/>
        <v>291.22117393015662</v>
      </c>
      <c r="I77" s="69">
        <f t="shared" si="11"/>
        <v>24</v>
      </c>
      <c r="J77" s="82">
        <f t="shared" si="5"/>
        <v>67451.898190557913</v>
      </c>
      <c r="K77" s="82">
        <v>8363.7756000000008</v>
      </c>
      <c r="L77" s="82">
        <f t="shared" si="1"/>
        <v>75815.673790557921</v>
      </c>
      <c r="M77" s="102">
        <f t="shared" si="6"/>
        <v>2542779.0450209193</v>
      </c>
      <c r="N77" s="103">
        <f t="shared" si="9"/>
        <v>379078.36895278952</v>
      </c>
      <c r="O77" s="104">
        <f t="shared" si="3"/>
        <v>682341.06411502138</v>
      </c>
      <c r="P77" s="2"/>
      <c r="Q77" s="2"/>
      <c r="R77" s="2"/>
      <c r="S77" s="2"/>
      <c r="T77" s="2"/>
    </row>
    <row r="78" spans="1:20" ht="16.5" thickTop="1" x14ac:dyDescent="0.25">
      <c r="A78" s="142">
        <v>2022</v>
      </c>
      <c r="B78" s="98" t="s">
        <v>28</v>
      </c>
      <c r="C78" s="77">
        <v>65908923.07692308</v>
      </c>
      <c r="D78" s="67">
        <f t="shared" si="12"/>
        <v>1E-3</v>
      </c>
      <c r="E78" s="105">
        <f t="shared" si="4"/>
        <v>65908.923076923078</v>
      </c>
      <c r="F78" s="73">
        <f t="shared" si="7"/>
        <v>4099.158645168417</v>
      </c>
      <c r="G78" s="39">
        <f t="shared" si="14"/>
        <v>14.75</v>
      </c>
      <c r="H78" s="74">
        <f t="shared" si="8"/>
        <v>291.22117393015662</v>
      </c>
      <c r="I78" s="39">
        <f t="shared" si="11"/>
        <v>24</v>
      </c>
      <c r="J78" s="77">
        <f t="shared" si="5"/>
        <v>67451.898190557913</v>
      </c>
      <c r="K78" s="77">
        <v>8363.7756000000008</v>
      </c>
      <c r="L78" s="77">
        <f t="shared" si="1"/>
        <v>75815.673790557921</v>
      </c>
      <c r="M78" s="106">
        <f t="shared" si="6"/>
        <v>2532872.2943072845</v>
      </c>
      <c r="N78" s="107">
        <f t="shared" si="9"/>
        <v>379078.36895278952</v>
      </c>
      <c r="O78" s="108">
        <f t="shared" si="3"/>
        <v>682341.06411502138</v>
      </c>
      <c r="P78" s="2"/>
      <c r="Q78" s="2"/>
      <c r="R78" s="2"/>
      <c r="S78" s="2"/>
      <c r="T78" s="2"/>
    </row>
    <row r="79" spans="1:20" ht="15.75" x14ac:dyDescent="0.25">
      <c r="A79" s="143"/>
      <c r="B79" s="79" t="s">
        <v>29</v>
      </c>
      <c r="C79" s="76">
        <v>65908923.07692308</v>
      </c>
      <c r="D79" s="46">
        <f t="shared" si="12"/>
        <v>1E-3</v>
      </c>
      <c r="E79" s="76">
        <f t="shared" si="4"/>
        <v>65908.923076923078</v>
      </c>
      <c r="F79" s="73">
        <f t="shared" si="7"/>
        <v>4099.158645168417</v>
      </c>
      <c r="G79" s="48">
        <f>$D$9</f>
        <v>14.75</v>
      </c>
      <c r="H79" s="74">
        <f t="shared" si="8"/>
        <v>291.22117393015662</v>
      </c>
      <c r="I79" s="39">
        <f t="shared" si="11"/>
        <v>24</v>
      </c>
      <c r="J79" s="77">
        <f t="shared" si="5"/>
        <v>67451.898190557913</v>
      </c>
      <c r="K79" s="76">
        <v>8363.7756000000008</v>
      </c>
      <c r="L79" s="77">
        <f t="shared" si="1"/>
        <v>75815.673790557921</v>
      </c>
      <c r="M79" s="78">
        <f t="shared" si="6"/>
        <v>2522965.5435936498</v>
      </c>
      <c r="N79" s="50">
        <f t="shared" si="9"/>
        <v>379078.36895278952</v>
      </c>
      <c r="O79" s="51">
        <f t="shared" si="3"/>
        <v>682341.06411502138</v>
      </c>
      <c r="P79" s="2"/>
      <c r="Q79" s="2"/>
      <c r="R79" s="2"/>
      <c r="S79" s="2"/>
      <c r="T79" s="2"/>
    </row>
    <row r="80" spans="1:20" ht="15.75" x14ac:dyDescent="0.25">
      <c r="A80" s="143"/>
      <c r="B80" s="79" t="s">
        <v>30</v>
      </c>
      <c r="C80" s="76">
        <v>65908923.07692308</v>
      </c>
      <c r="D80" s="46">
        <f t="shared" si="12"/>
        <v>1E-3</v>
      </c>
      <c r="E80" s="76">
        <f t="shared" si="4"/>
        <v>65908.923076923078</v>
      </c>
      <c r="F80" s="73">
        <f t="shared" si="7"/>
        <v>4099.158645168417</v>
      </c>
      <c r="G80" s="48">
        <f t="shared" ref="G80:G143" si="15">$D$9</f>
        <v>14.75</v>
      </c>
      <c r="H80" s="74">
        <f t="shared" si="8"/>
        <v>291.22117393015662</v>
      </c>
      <c r="I80" s="39">
        <f t="shared" si="11"/>
        <v>24</v>
      </c>
      <c r="J80" s="77">
        <f t="shared" si="5"/>
        <v>67451.898190557913</v>
      </c>
      <c r="K80" s="76">
        <v>8363.7756000000008</v>
      </c>
      <c r="L80" s="77">
        <f t="shared" si="1"/>
        <v>75815.673790557921</v>
      </c>
      <c r="M80" s="78">
        <f t="shared" si="6"/>
        <v>2513058.792880015</v>
      </c>
      <c r="N80" s="50">
        <f t="shared" si="9"/>
        <v>379078.36895278952</v>
      </c>
      <c r="O80" s="51">
        <f t="shared" si="3"/>
        <v>682341.06411502138</v>
      </c>
      <c r="P80" s="2"/>
      <c r="Q80" s="2"/>
      <c r="R80" s="2"/>
      <c r="S80" s="2"/>
      <c r="T80" s="2"/>
    </row>
    <row r="81" spans="1:20" ht="15.75" x14ac:dyDescent="0.25">
      <c r="A81" s="143"/>
      <c r="B81" s="79" t="s">
        <v>31</v>
      </c>
      <c r="C81" s="76">
        <v>65908923.07692308</v>
      </c>
      <c r="D81" s="46">
        <f t="shared" si="12"/>
        <v>1E-3</v>
      </c>
      <c r="E81" s="76">
        <f t="shared" si="4"/>
        <v>65908.923076923078</v>
      </c>
      <c r="F81" s="73">
        <f t="shared" si="7"/>
        <v>4099.158645168417</v>
      </c>
      <c r="G81" s="48">
        <f t="shared" si="15"/>
        <v>14.75</v>
      </c>
      <c r="H81" s="74">
        <f t="shared" si="8"/>
        <v>291.22117393015662</v>
      </c>
      <c r="I81" s="39">
        <f t="shared" si="11"/>
        <v>24</v>
      </c>
      <c r="J81" s="77">
        <f t="shared" si="5"/>
        <v>67451.898190557913</v>
      </c>
      <c r="K81" s="76">
        <v>8363.7756000000008</v>
      </c>
      <c r="L81" s="77">
        <f t="shared" si="1"/>
        <v>75815.673790557921</v>
      </c>
      <c r="M81" s="78">
        <f t="shared" si="6"/>
        <v>2503152.0421663802</v>
      </c>
      <c r="N81" s="50">
        <f t="shared" si="9"/>
        <v>379078.36895278952</v>
      </c>
      <c r="O81" s="51">
        <f t="shared" si="3"/>
        <v>682341.06411502138</v>
      </c>
      <c r="P81" s="2"/>
      <c r="Q81" s="2"/>
      <c r="R81" s="2"/>
      <c r="S81" s="2"/>
      <c r="T81" s="2"/>
    </row>
    <row r="82" spans="1:20" ht="15.75" x14ac:dyDescent="0.25">
      <c r="A82" s="143"/>
      <c r="B82" s="79" t="s">
        <v>32</v>
      </c>
      <c r="C82" s="76">
        <v>65908923.07692308</v>
      </c>
      <c r="D82" s="46">
        <f t="shared" si="12"/>
        <v>1E-3</v>
      </c>
      <c r="E82" s="76">
        <f t="shared" si="4"/>
        <v>65908.923076923078</v>
      </c>
      <c r="F82" s="73">
        <f t="shared" si="7"/>
        <v>4099.158645168417</v>
      </c>
      <c r="G82" s="48">
        <f t="shared" si="15"/>
        <v>14.75</v>
      </c>
      <c r="H82" s="74">
        <f t="shared" si="8"/>
        <v>291.22117393015662</v>
      </c>
      <c r="I82" s="39">
        <f t="shared" si="11"/>
        <v>24</v>
      </c>
      <c r="J82" s="77">
        <f t="shared" si="5"/>
        <v>67451.898190557913</v>
      </c>
      <c r="K82" s="76">
        <v>8363.7756000000008</v>
      </c>
      <c r="L82" s="77">
        <f t="shared" si="1"/>
        <v>75815.673790557921</v>
      </c>
      <c r="M82" s="89">
        <f t="shared" si="6"/>
        <v>2493245.2914527454</v>
      </c>
      <c r="N82" s="50">
        <f t="shared" si="9"/>
        <v>379078.36895278952</v>
      </c>
      <c r="O82" s="51">
        <f t="shared" si="3"/>
        <v>682341.06411502138</v>
      </c>
      <c r="P82" s="2"/>
      <c r="Q82" s="2"/>
      <c r="R82" s="2"/>
      <c r="S82" s="2"/>
      <c r="T82" s="2"/>
    </row>
    <row r="83" spans="1:20" ht="15.75" x14ac:dyDescent="0.25">
      <c r="A83" s="143"/>
      <c r="B83" s="79" t="s">
        <v>33</v>
      </c>
      <c r="C83" s="76">
        <v>65908923.07692308</v>
      </c>
      <c r="D83" s="46">
        <f t="shared" si="12"/>
        <v>1E-3</v>
      </c>
      <c r="E83" s="76">
        <f t="shared" si="4"/>
        <v>65908.923076923078</v>
      </c>
      <c r="F83" s="73">
        <f t="shared" si="7"/>
        <v>4099.158645168417</v>
      </c>
      <c r="G83" s="48">
        <f t="shared" si="15"/>
        <v>14.75</v>
      </c>
      <c r="H83" s="74">
        <f t="shared" si="8"/>
        <v>291.22117393015662</v>
      </c>
      <c r="I83" s="39">
        <f t="shared" si="11"/>
        <v>24</v>
      </c>
      <c r="J83" s="77">
        <f t="shared" si="5"/>
        <v>67451.898190557913</v>
      </c>
      <c r="K83" s="76">
        <v>8363.7756000000008</v>
      </c>
      <c r="L83" s="77">
        <f t="shared" ref="L83:L146" si="16">J83+K83</f>
        <v>75815.673790557921</v>
      </c>
      <c r="M83" s="89">
        <f t="shared" si="6"/>
        <v>2483338.5407391107</v>
      </c>
      <c r="N83" s="109">
        <f t="shared" si="9"/>
        <v>379078.36895278952</v>
      </c>
      <c r="O83" s="110">
        <f t="shared" si="3"/>
        <v>682341.06411502138</v>
      </c>
      <c r="P83" s="2"/>
      <c r="Q83" s="2"/>
      <c r="R83" s="2"/>
      <c r="S83" s="2"/>
      <c r="T83" s="2"/>
    </row>
    <row r="84" spans="1:20" ht="15.75" x14ac:dyDescent="0.25">
      <c r="A84" s="143"/>
      <c r="B84" s="79" t="s">
        <v>34</v>
      </c>
      <c r="C84" s="76">
        <v>65908923.07692308</v>
      </c>
      <c r="D84" s="46">
        <f t="shared" si="12"/>
        <v>1E-3</v>
      </c>
      <c r="E84" s="76">
        <f t="shared" si="4"/>
        <v>65908.923076923078</v>
      </c>
      <c r="F84" s="73">
        <f t="shared" si="7"/>
        <v>4099.158645168417</v>
      </c>
      <c r="G84" s="48">
        <f t="shared" si="15"/>
        <v>14.75</v>
      </c>
      <c r="H84" s="74">
        <f t="shared" si="8"/>
        <v>291.22117393015662</v>
      </c>
      <c r="I84" s="39">
        <f t="shared" si="11"/>
        <v>24</v>
      </c>
      <c r="J84" s="77">
        <f t="shared" si="5"/>
        <v>67451.898190557913</v>
      </c>
      <c r="K84" s="76">
        <v>8363.7756000000008</v>
      </c>
      <c r="L84" s="77">
        <f t="shared" si="16"/>
        <v>75815.673790557921</v>
      </c>
      <c r="M84" s="89">
        <f t="shared" si="6"/>
        <v>2473431.7900254759</v>
      </c>
      <c r="N84" s="109">
        <f t="shared" si="9"/>
        <v>379078.36895278952</v>
      </c>
      <c r="O84" s="110">
        <f t="shared" si="3"/>
        <v>682341.06411502138</v>
      </c>
      <c r="P84" s="2"/>
      <c r="Q84" s="2"/>
      <c r="R84" s="2"/>
      <c r="S84" s="2"/>
      <c r="T84" s="2"/>
    </row>
    <row r="85" spans="1:20" ht="15.75" x14ac:dyDescent="0.25">
      <c r="A85" s="143"/>
      <c r="B85" s="79" t="s">
        <v>35</v>
      </c>
      <c r="C85" s="76">
        <v>65908923.07692308</v>
      </c>
      <c r="D85" s="46">
        <f t="shared" si="12"/>
        <v>1E-3</v>
      </c>
      <c r="E85" s="76">
        <f t="shared" si="4"/>
        <v>65908.923076923078</v>
      </c>
      <c r="F85" s="73">
        <f t="shared" si="7"/>
        <v>4099.158645168417</v>
      </c>
      <c r="G85" s="48">
        <f t="shared" si="15"/>
        <v>14.75</v>
      </c>
      <c r="H85" s="74">
        <f t="shared" si="8"/>
        <v>291.22117393015662</v>
      </c>
      <c r="I85" s="39">
        <f t="shared" si="11"/>
        <v>24</v>
      </c>
      <c r="J85" s="77">
        <f t="shared" si="5"/>
        <v>67451.898190557913</v>
      </c>
      <c r="K85" s="76">
        <v>8363.7756000000008</v>
      </c>
      <c r="L85" s="77">
        <f t="shared" si="16"/>
        <v>75815.673790557921</v>
      </c>
      <c r="M85" s="89">
        <f t="shared" si="6"/>
        <v>2463525.0393118411</v>
      </c>
      <c r="N85" s="109">
        <f t="shared" si="9"/>
        <v>379078.36895278952</v>
      </c>
      <c r="O85" s="110">
        <f t="shared" si="3"/>
        <v>682341.06411502138</v>
      </c>
      <c r="P85" s="2"/>
      <c r="Q85" s="2"/>
      <c r="R85" s="2"/>
      <c r="S85" s="2"/>
      <c r="T85" s="2"/>
    </row>
    <row r="86" spans="1:20" ht="15.75" x14ac:dyDescent="0.25">
      <c r="A86" s="143"/>
      <c r="B86" s="79" t="s">
        <v>36</v>
      </c>
      <c r="C86" s="76">
        <v>65908923.07692308</v>
      </c>
      <c r="D86" s="46">
        <f t="shared" si="12"/>
        <v>1E-3</v>
      </c>
      <c r="E86" s="76">
        <f t="shared" si="4"/>
        <v>65908.923076923078</v>
      </c>
      <c r="F86" s="73">
        <f t="shared" si="7"/>
        <v>4099.158645168417</v>
      </c>
      <c r="G86" s="48">
        <f t="shared" si="15"/>
        <v>14.75</v>
      </c>
      <c r="H86" s="74">
        <f t="shared" si="8"/>
        <v>291.22117393015662</v>
      </c>
      <c r="I86" s="39">
        <f t="shared" si="11"/>
        <v>24</v>
      </c>
      <c r="J86" s="77">
        <f t="shared" si="5"/>
        <v>67451.898190557913</v>
      </c>
      <c r="K86" s="76">
        <v>8363.7756000000008</v>
      </c>
      <c r="L86" s="77">
        <f t="shared" si="16"/>
        <v>75815.673790557921</v>
      </c>
      <c r="M86" s="89">
        <f t="shared" si="6"/>
        <v>2453618.2885982064</v>
      </c>
      <c r="N86" s="109">
        <f t="shared" si="9"/>
        <v>379078.36895278952</v>
      </c>
      <c r="O86" s="110">
        <f t="shared" si="3"/>
        <v>682341.06411502138</v>
      </c>
      <c r="P86" s="111"/>
      <c r="Q86" s="112"/>
      <c r="R86" s="112"/>
      <c r="S86" s="112"/>
      <c r="T86" s="112"/>
    </row>
    <row r="87" spans="1:20" ht="15.75" x14ac:dyDescent="0.25">
      <c r="A87" s="143"/>
      <c r="B87" s="79" t="s">
        <v>37</v>
      </c>
      <c r="C87" s="76">
        <v>65908923.07692308</v>
      </c>
      <c r="D87" s="46">
        <f t="shared" si="12"/>
        <v>1E-3</v>
      </c>
      <c r="E87" s="76">
        <f t="shared" si="4"/>
        <v>65908.923076923078</v>
      </c>
      <c r="F87" s="73">
        <f t="shared" si="7"/>
        <v>4099.158645168417</v>
      </c>
      <c r="G87" s="48">
        <f t="shared" si="15"/>
        <v>14.75</v>
      </c>
      <c r="H87" s="74">
        <f t="shared" si="8"/>
        <v>291.22117393015662</v>
      </c>
      <c r="I87" s="39">
        <f t="shared" si="11"/>
        <v>24</v>
      </c>
      <c r="J87" s="77">
        <f t="shared" si="5"/>
        <v>67451.898190557913</v>
      </c>
      <c r="K87" s="76">
        <v>8363.7756000000008</v>
      </c>
      <c r="L87" s="77">
        <f t="shared" si="16"/>
        <v>75815.673790557921</v>
      </c>
      <c r="M87" s="89">
        <f t="shared" si="6"/>
        <v>2443711.5378845716</v>
      </c>
      <c r="N87" s="109">
        <f t="shared" si="9"/>
        <v>379078.36895278952</v>
      </c>
      <c r="O87" s="110">
        <f t="shared" si="3"/>
        <v>682341.06411502138</v>
      </c>
      <c r="T87" s="112"/>
    </row>
    <row r="88" spans="1:20" ht="15.75" x14ac:dyDescent="0.25">
      <c r="A88" s="143"/>
      <c r="B88" s="79" t="s">
        <v>38</v>
      </c>
      <c r="C88" s="76">
        <v>65908923.07692308</v>
      </c>
      <c r="D88" s="46">
        <f t="shared" si="12"/>
        <v>1E-3</v>
      </c>
      <c r="E88" s="76">
        <f t="shared" si="4"/>
        <v>65908.923076923078</v>
      </c>
      <c r="F88" s="73">
        <f t="shared" si="7"/>
        <v>4099.158645168417</v>
      </c>
      <c r="G88" s="48">
        <f t="shared" si="15"/>
        <v>14.75</v>
      </c>
      <c r="H88" s="74">
        <f t="shared" si="8"/>
        <v>291.22117393015662</v>
      </c>
      <c r="I88" s="39">
        <f t="shared" si="11"/>
        <v>24</v>
      </c>
      <c r="J88" s="77">
        <f t="shared" si="5"/>
        <v>67451.898190557913</v>
      </c>
      <c r="K88" s="76">
        <v>8363.7756000000008</v>
      </c>
      <c r="L88" s="77">
        <f t="shared" si="16"/>
        <v>75815.673790557921</v>
      </c>
      <c r="M88" s="89">
        <f t="shared" si="6"/>
        <v>2433804.7871709368</v>
      </c>
      <c r="N88" s="50">
        <f t="shared" si="9"/>
        <v>379078.36895278952</v>
      </c>
      <c r="O88" s="51">
        <f t="shared" si="3"/>
        <v>682341.06411502138</v>
      </c>
      <c r="T88" s="112"/>
    </row>
    <row r="89" spans="1:20" ht="16.5" thickBot="1" x14ac:dyDescent="0.3">
      <c r="A89" s="145"/>
      <c r="B89" s="94" t="s">
        <v>39</v>
      </c>
      <c r="C89" s="82">
        <v>65908923.07692308</v>
      </c>
      <c r="D89" s="58">
        <f t="shared" si="12"/>
        <v>1E-3</v>
      </c>
      <c r="E89" s="82">
        <f t="shared" si="4"/>
        <v>65908.923076923078</v>
      </c>
      <c r="F89" s="83">
        <f t="shared" si="7"/>
        <v>4099.158645168417</v>
      </c>
      <c r="G89" s="69">
        <f t="shared" si="15"/>
        <v>14.75</v>
      </c>
      <c r="H89" s="84">
        <f t="shared" si="8"/>
        <v>291.22117393015662</v>
      </c>
      <c r="I89" s="69">
        <f t="shared" si="11"/>
        <v>24</v>
      </c>
      <c r="J89" s="82">
        <f t="shared" si="5"/>
        <v>67451.898190557913</v>
      </c>
      <c r="K89" s="82">
        <v>8363.7756000000008</v>
      </c>
      <c r="L89" s="82">
        <f t="shared" si="16"/>
        <v>75815.673790557921</v>
      </c>
      <c r="M89" s="95">
        <f t="shared" si="6"/>
        <v>2423898.036457302</v>
      </c>
      <c r="N89" s="64">
        <f t="shared" si="9"/>
        <v>379078.36895278952</v>
      </c>
      <c r="O89" s="65">
        <f t="shared" si="3"/>
        <v>682341.06411502138</v>
      </c>
      <c r="T89" s="112"/>
    </row>
    <row r="90" spans="1:20" ht="16.5" thickTop="1" x14ac:dyDescent="0.25">
      <c r="A90" s="142">
        <v>2023</v>
      </c>
      <c r="B90" s="98" t="s">
        <v>28</v>
      </c>
      <c r="C90" s="77">
        <v>65908923.07692308</v>
      </c>
      <c r="D90" s="67">
        <f t="shared" si="12"/>
        <v>1E-3</v>
      </c>
      <c r="E90" s="77">
        <f t="shared" si="4"/>
        <v>65908.923076923078</v>
      </c>
      <c r="F90" s="73">
        <f t="shared" si="7"/>
        <v>4099.158645168417</v>
      </c>
      <c r="G90" s="39">
        <f t="shared" si="15"/>
        <v>14.75</v>
      </c>
      <c r="H90" s="74">
        <f t="shared" si="8"/>
        <v>291.22117393015662</v>
      </c>
      <c r="I90" s="39">
        <f t="shared" si="11"/>
        <v>24</v>
      </c>
      <c r="J90" s="77">
        <f t="shared" si="5"/>
        <v>67451.898190557913</v>
      </c>
      <c r="K90" s="77">
        <v>8363.7756000000008</v>
      </c>
      <c r="L90" s="77">
        <f t="shared" si="16"/>
        <v>75815.673790557921</v>
      </c>
      <c r="M90" s="113">
        <f t="shared" si="6"/>
        <v>2413991.2857436673</v>
      </c>
      <c r="N90" s="42">
        <f t="shared" si="9"/>
        <v>379078.36895278952</v>
      </c>
      <c r="O90" s="43">
        <f t="shared" si="3"/>
        <v>682341.06411502138</v>
      </c>
    </row>
    <row r="91" spans="1:20" ht="15.75" x14ac:dyDescent="0.25">
      <c r="A91" s="143"/>
      <c r="B91" s="79" t="s">
        <v>29</v>
      </c>
      <c r="C91" s="76">
        <v>65908923.07692308</v>
      </c>
      <c r="D91" s="46">
        <f t="shared" si="12"/>
        <v>1E-3</v>
      </c>
      <c r="E91" s="76">
        <f t="shared" si="4"/>
        <v>65908.923076923078</v>
      </c>
      <c r="F91" s="73">
        <f t="shared" si="7"/>
        <v>4099.158645168417</v>
      </c>
      <c r="G91" s="48">
        <f t="shared" si="15"/>
        <v>14.75</v>
      </c>
      <c r="H91" s="74">
        <f t="shared" si="8"/>
        <v>291.22117393015662</v>
      </c>
      <c r="I91" s="39">
        <f t="shared" si="11"/>
        <v>24</v>
      </c>
      <c r="J91" s="77">
        <f t="shared" si="5"/>
        <v>67451.898190557913</v>
      </c>
      <c r="K91" s="76">
        <v>8363.7756000000008</v>
      </c>
      <c r="L91" s="77">
        <f t="shared" si="16"/>
        <v>75815.673790557921</v>
      </c>
      <c r="M91" s="89">
        <f t="shared" si="6"/>
        <v>2404084.5350300325</v>
      </c>
      <c r="N91" s="50">
        <f t="shared" si="9"/>
        <v>379078.36895278952</v>
      </c>
      <c r="O91" s="51">
        <f t="shared" si="3"/>
        <v>682341.06411502138</v>
      </c>
    </row>
    <row r="92" spans="1:20" ht="15.75" x14ac:dyDescent="0.25">
      <c r="A92" s="143"/>
      <c r="B92" s="79" t="s">
        <v>30</v>
      </c>
      <c r="C92" s="76">
        <v>65908923.07692308</v>
      </c>
      <c r="D92" s="46">
        <f t="shared" si="12"/>
        <v>1E-3</v>
      </c>
      <c r="E92" s="76">
        <f t="shared" si="4"/>
        <v>65908.923076923078</v>
      </c>
      <c r="F92" s="73">
        <f t="shared" si="7"/>
        <v>4099.158645168417</v>
      </c>
      <c r="G92" s="48">
        <f t="shared" si="15"/>
        <v>14.75</v>
      </c>
      <c r="H92" s="74">
        <f t="shared" si="8"/>
        <v>291.22117393015662</v>
      </c>
      <c r="I92" s="39">
        <f t="shared" si="11"/>
        <v>24</v>
      </c>
      <c r="J92" s="77">
        <f t="shared" si="5"/>
        <v>67451.898190557913</v>
      </c>
      <c r="K92" s="76">
        <v>8363.7756000000008</v>
      </c>
      <c r="L92" s="77">
        <f t="shared" si="16"/>
        <v>75815.673790557921</v>
      </c>
      <c r="M92" s="89">
        <f t="shared" si="6"/>
        <v>2394177.7843163977</v>
      </c>
      <c r="N92" s="50">
        <f t="shared" si="9"/>
        <v>379078.36895278952</v>
      </c>
      <c r="O92" s="51">
        <f t="shared" si="3"/>
        <v>682341.06411502138</v>
      </c>
    </row>
    <row r="93" spans="1:20" ht="15.75" x14ac:dyDescent="0.25">
      <c r="A93" s="143"/>
      <c r="B93" s="79" t="s">
        <v>31</v>
      </c>
      <c r="C93" s="76">
        <v>65908923.07692308</v>
      </c>
      <c r="D93" s="46">
        <f t="shared" si="12"/>
        <v>1E-3</v>
      </c>
      <c r="E93" s="76">
        <f t="shared" si="4"/>
        <v>65908.923076923078</v>
      </c>
      <c r="F93" s="73">
        <f t="shared" si="7"/>
        <v>4099.158645168417</v>
      </c>
      <c r="G93" s="48">
        <f t="shared" si="15"/>
        <v>14.75</v>
      </c>
      <c r="H93" s="74">
        <f t="shared" si="8"/>
        <v>291.22117393015662</v>
      </c>
      <c r="I93" s="39">
        <f t="shared" si="11"/>
        <v>24</v>
      </c>
      <c r="J93" s="77">
        <f t="shared" si="5"/>
        <v>67451.898190557913</v>
      </c>
      <c r="K93" s="76">
        <v>8363.7756000000008</v>
      </c>
      <c r="L93" s="77">
        <f t="shared" si="16"/>
        <v>75815.673790557921</v>
      </c>
      <c r="M93" s="89">
        <f t="shared" si="6"/>
        <v>2384271.033602763</v>
      </c>
      <c r="N93" s="50">
        <f t="shared" si="9"/>
        <v>379078.36895278952</v>
      </c>
      <c r="O93" s="51">
        <f t="shared" si="3"/>
        <v>682341.06411502138</v>
      </c>
    </row>
    <row r="94" spans="1:20" ht="15.75" x14ac:dyDescent="0.25">
      <c r="A94" s="143"/>
      <c r="B94" s="79" t="s">
        <v>32</v>
      </c>
      <c r="C94" s="76">
        <v>65908923.07692308</v>
      </c>
      <c r="D94" s="46">
        <f t="shared" si="12"/>
        <v>1E-3</v>
      </c>
      <c r="E94" s="76">
        <f t="shared" si="4"/>
        <v>65908.923076923078</v>
      </c>
      <c r="F94" s="73">
        <f t="shared" si="7"/>
        <v>4099.158645168417</v>
      </c>
      <c r="G94" s="48">
        <f t="shared" si="15"/>
        <v>14.75</v>
      </c>
      <c r="H94" s="74">
        <f t="shared" si="8"/>
        <v>291.22117393015662</v>
      </c>
      <c r="I94" s="39">
        <f t="shared" si="11"/>
        <v>24</v>
      </c>
      <c r="J94" s="77">
        <f t="shared" si="5"/>
        <v>67451.898190557913</v>
      </c>
      <c r="K94" s="76">
        <v>8363.7756000000008</v>
      </c>
      <c r="L94" s="77">
        <f t="shared" si="16"/>
        <v>75815.673790557921</v>
      </c>
      <c r="M94" s="89">
        <f t="shared" si="6"/>
        <v>2374364.2828891282</v>
      </c>
      <c r="N94" s="50">
        <f t="shared" si="9"/>
        <v>379078.36895278952</v>
      </c>
      <c r="O94" s="51">
        <f t="shared" ref="O94:O157" si="17">SUM(J86:K94)</f>
        <v>682341.06411502138</v>
      </c>
    </row>
    <row r="95" spans="1:20" ht="15.75" x14ac:dyDescent="0.25">
      <c r="A95" s="143"/>
      <c r="B95" s="79" t="s">
        <v>33</v>
      </c>
      <c r="C95" s="76">
        <v>65908923.07692308</v>
      </c>
      <c r="D95" s="46">
        <f t="shared" si="12"/>
        <v>1E-3</v>
      </c>
      <c r="E95" s="76">
        <f t="shared" si="4"/>
        <v>65908.923076923078</v>
      </c>
      <c r="F95" s="73">
        <f t="shared" si="7"/>
        <v>4099.158645168417</v>
      </c>
      <c r="G95" s="48">
        <f t="shared" si="15"/>
        <v>14.75</v>
      </c>
      <c r="H95" s="74">
        <f t="shared" si="8"/>
        <v>291.22117393015662</v>
      </c>
      <c r="I95" s="39">
        <f t="shared" si="11"/>
        <v>24</v>
      </c>
      <c r="J95" s="77">
        <f t="shared" si="5"/>
        <v>67451.898190557913</v>
      </c>
      <c r="K95" s="76">
        <v>8363.7756000000008</v>
      </c>
      <c r="L95" s="77">
        <f t="shared" si="16"/>
        <v>75815.673790557921</v>
      </c>
      <c r="M95" s="89">
        <f t="shared" si="6"/>
        <v>2364457.5321754934</v>
      </c>
      <c r="N95" s="50">
        <f t="shared" si="9"/>
        <v>379078.36895278952</v>
      </c>
      <c r="O95" s="51">
        <f t="shared" si="17"/>
        <v>682341.06411502138</v>
      </c>
    </row>
    <row r="96" spans="1:20" ht="15.75" x14ac:dyDescent="0.25">
      <c r="A96" s="143"/>
      <c r="B96" s="79" t="s">
        <v>34</v>
      </c>
      <c r="C96" s="76">
        <v>65908923.07692308</v>
      </c>
      <c r="D96" s="46">
        <f t="shared" si="12"/>
        <v>1E-3</v>
      </c>
      <c r="E96" s="76">
        <f t="shared" si="4"/>
        <v>65908.923076923078</v>
      </c>
      <c r="F96" s="73">
        <f t="shared" si="7"/>
        <v>4099.158645168417</v>
      </c>
      <c r="G96" s="48">
        <f t="shared" si="15"/>
        <v>14.75</v>
      </c>
      <c r="H96" s="74">
        <f t="shared" si="8"/>
        <v>291.22117393015662</v>
      </c>
      <c r="I96" s="39">
        <f t="shared" si="11"/>
        <v>24</v>
      </c>
      <c r="J96" s="77">
        <f t="shared" si="5"/>
        <v>67451.898190557913</v>
      </c>
      <c r="K96" s="76">
        <v>8363.7756000000008</v>
      </c>
      <c r="L96" s="77">
        <f t="shared" si="16"/>
        <v>75815.673790557921</v>
      </c>
      <c r="M96" s="89">
        <f t="shared" si="6"/>
        <v>2354550.7814618587</v>
      </c>
      <c r="N96" s="50">
        <f t="shared" si="9"/>
        <v>379078.36895278952</v>
      </c>
      <c r="O96" s="51">
        <f t="shared" si="17"/>
        <v>682341.06411502138</v>
      </c>
    </row>
    <row r="97" spans="1:16" ht="15.75" x14ac:dyDescent="0.25">
      <c r="A97" s="143"/>
      <c r="B97" s="79" t="s">
        <v>35</v>
      </c>
      <c r="C97" s="76">
        <v>65908923.07692308</v>
      </c>
      <c r="D97" s="46">
        <f t="shared" si="12"/>
        <v>1E-3</v>
      </c>
      <c r="E97" s="76">
        <f t="shared" si="4"/>
        <v>65908.923076923078</v>
      </c>
      <c r="F97" s="73">
        <f t="shared" si="7"/>
        <v>4099.158645168417</v>
      </c>
      <c r="G97" s="48">
        <f t="shared" si="15"/>
        <v>14.75</v>
      </c>
      <c r="H97" s="74">
        <f t="shared" si="8"/>
        <v>291.22117393015662</v>
      </c>
      <c r="I97" s="39">
        <f t="shared" si="11"/>
        <v>24</v>
      </c>
      <c r="J97" s="77">
        <f t="shared" si="5"/>
        <v>67451.898190557913</v>
      </c>
      <c r="K97" s="76">
        <v>8363.7756000000008</v>
      </c>
      <c r="L97" s="77">
        <f t="shared" si="16"/>
        <v>75815.673790557921</v>
      </c>
      <c r="M97" s="89">
        <f t="shared" si="6"/>
        <v>2344644.0307482239</v>
      </c>
      <c r="N97" s="50">
        <f t="shared" si="9"/>
        <v>379078.36895278952</v>
      </c>
      <c r="O97" s="51">
        <f t="shared" si="17"/>
        <v>682341.06411502138</v>
      </c>
    </row>
    <row r="98" spans="1:16" ht="15.75" x14ac:dyDescent="0.25">
      <c r="A98" s="143"/>
      <c r="B98" s="79" t="s">
        <v>36</v>
      </c>
      <c r="C98" s="76">
        <v>65908923.07692308</v>
      </c>
      <c r="D98" s="46">
        <f t="shared" si="12"/>
        <v>1E-3</v>
      </c>
      <c r="E98" s="76">
        <f t="shared" si="4"/>
        <v>65908.923076923078</v>
      </c>
      <c r="F98" s="73">
        <f t="shared" si="7"/>
        <v>4099.158645168417</v>
      </c>
      <c r="G98" s="48">
        <f t="shared" si="15"/>
        <v>14.75</v>
      </c>
      <c r="H98" s="74">
        <f t="shared" si="8"/>
        <v>291.22117393015662</v>
      </c>
      <c r="I98" s="39">
        <f t="shared" si="11"/>
        <v>24</v>
      </c>
      <c r="J98" s="77">
        <f t="shared" si="5"/>
        <v>67451.898190557913</v>
      </c>
      <c r="K98" s="76">
        <v>8363.7756000000008</v>
      </c>
      <c r="L98" s="77">
        <f t="shared" si="16"/>
        <v>75815.673790557921</v>
      </c>
      <c r="M98" s="89">
        <f t="shared" si="6"/>
        <v>2334737.2800345891</v>
      </c>
      <c r="N98" s="50">
        <f t="shared" si="9"/>
        <v>379078.36895278952</v>
      </c>
      <c r="O98" s="51">
        <f t="shared" si="17"/>
        <v>682341.06411502138</v>
      </c>
    </row>
    <row r="99" spans="1:16" ht="15.75" x14ac:dyDescent="0.25">
      <c r="A99" s="143"/>
      <c r="B99" s="79" t="s">
        <v>37</v>
      </c>
      <c r="C99" s="76">
        <v>65908923.07692308</v>
      </c>
      <c r="D99" s="46">
        <f t="shared" si="12"/>
        <v>1E-3</v>
      </c>
      <c r="E99" s="76">
        <f t="shared" si="4"/>
        <v>65908.923076923078</v>
      </c>
      <c r="F99" s="73">
        <f t="shared" si="7"/>
        <v>4099.158645168417</v>
      </c>
      <c r="G99" s="48">
        <f t="shared" si="15"/>
        <v>14.75</v>
      </c>
      <c r="H99" s="74">
        <f t="shared" si="8"/>
        <v>291.22117393015662</v>
      </c>
      <c r="I99" s="39">
        <f t="shared" si="11"/>
        <v>24</v>
      </c>
      <c r="J99" s="77">
        <f t="shared" si="5"/>
        <v>67451.898190557913</v>
      </c>
      <c r="K99" s="76">
        <v>8363.7756000000008</v>
      </c>
      <c r="L99" s="77">
        <f t="shared" si="16"/>
        <v>75815.673790557921</v>
      </c>
      <c r="M99" s="89">
        <f t="shared" si="6"/>
        <v>2324830.5293209543</v>
      </c>
      <c r="N99" s="50">
        <f t="shared" si="9"/>
        <v>379078.36895278952</v>
      </c>
      <c r="O99" s="51">
        <f t="shared" si="17"/>
        <v>682341.06411502138</v>
      </c>
    </row>
    <row r="100" spans="1:16" ht="15.75" x14ac:dyDescent="0.25">
      <c r="A100" s="143"/>
      <c r="B100" s="79" t="s">
        <v>38</v>
      </c>
      <c r="C100" s="76">
        <v>65908923.07692308</v>
      </c>
      <c r="D100" s="46">
        <f t="shared" si="12"/>
        <v>1E-3</v>
      </c>
      <c r="E100" s="76">
        <f t="shared" si="4"/>
        <v>65908.923076923078</v>
      </c>
      <c r="F100" s="73">
        <f t="shared" si="7"/>
        <v>4099.158645168417</v>
      </c>
      <c r="G100" s="48">
        <f t="shared" si="15"/>
        <v>14.75</v>
      </c>
      <c r="H100" s="74">
        <f t="shared" si="8"/>
        <v>291.22117393015662</v>
      </c>
      <c r="I100" s="39">
        <f t="shared" si="11"/>
        <v>24</v>
      </c>
      <c r="J100" s="77">
        <f t="shared" si="5"/>
        <v>67451.898190557913</v>
      </c>
      <c r="K100" s="76">
        <v>8363.7756000000008</v>
      </c>
      <c r="L100" s="77">
        <f t="shared" si="16"/>
        <v>75815.673790557921</v>
      </c>
      <c r="M100" s="89">
        <f t="shared" si="6"/>
        <v>2314923.7786073196</v>
      </c>
      <c r="N100" s="50">
        <f t="shared" si="9"/>
        <v>379078.36895278952</v>
      </c>
      <c r="O100" s="50">
        <f t="shared" si="17"/>
        <v>682341.06411502138</v>
      </c>
    </row>
    <row r="101" spans="1:16" ht="16.5" thickBot="1" x14ac:dyDescent="0.3">
      <c r="A101" s="144"/>
      <c r="B101" s="81" t="s">
        <v>39</v>
      </c>
      <c r="C101" s="82">
        <v>65908923.07692308</v>
      </c>
      <c r="D101" s="58">
        <f t="shared" si="12"/>
        <v>1E-3</v>
      </c>
      <c r="E101" s="82">
        <f t="shared" si="4"/>
        <v>65908.923076923078</v>
      </c>
      <c r="F101" s="83">
        <f t="shared" si="7"/>
        <v>4099.158645168417</v>
      </c>
      <c r="G101" s="69">
        <f t="shared" si="15"/>
        <v>14.75</v>
      </c>
      <c r="H101" s="84">
        <f t="shared" si="8"/>
        <v>291.22117393015662</v>
      </c>
      <c r="I101" s="69">
        <f t="shared" si="11"/>
        <v>24</v>
      </c>
      <c r="J101" s="82">
        <f t="shared" si="5"/>
        <v>67451.898190557913</v>
      </c>
      <c r="K101" s="82">
        <v>8363.7756000000008</v>
      </c>
      <c r="L101" s="82">
        <f t="shared" si="16"/>
        <v>75815.673790557921</v>
      </c>
      <c r="M101" s="95">
        <f t="shared" si="6"/>
        <v>2305017.0278936848</v>
      </c>
      <c r="N101" s="64">
        <f t="shared" si="9"/>
        <v>379078.36895278952</v>
      </c>
      <c r="O101" s="64">
        <f t="shared" si="17"/>
        <v>682341.06411502138</v>
      </c>
      <c r="P101" s="126"/>
    </row>
    <row r="102" spans="1:16" ht="16.5" thickTop="1" x14ac:dyDescent="0.25">
      <c r="A102" s="142">
        <v>2024</v>
      </c>
      <c r="B102" s="66" t="s">
        <v>28</v>
      </c>
      <c r="C102" s="77">
        <v>65908923.07692308</v>
      </c>
      <c r="D102" s="67">
        <f t="shared" si="12"/>
        <v>1E-3</v>
      </c>
      <c r="E102" s="77">
        <f t="shared" si="4"/>
        <v>65908.923076923078</v>
      </c>
      <c r="F102" s="121">
        <f t="shared" si="7"/>
        <v>4099.158645168417</v>
      </c>
      <c r="G102" s="39">
        <f t="shared" si="15"/>
        <v>14.75</v>
      </c>
      <c r="H102" s="74">
        <f t="shared" si="8"/>
        <v>291.22117393015662</v>
      </c>
      <c r="I102" s="39">
        <f t="shared" si="11"/>
        <v>24</v>
      </c>
      <c r="J102" s="77">
        <f t="shared" si="5"/>
        <v>67451.898190557913</v>
      </c>
      <c r="K102" s="77">
        <v>8363.7756000000008</v>
      </c>
      <c r="L102" s="77">
        <f t="shared" si="16"/>
        <v>75815.673790557921</v>
      </c>
      <c r="M102" s="122">
        <f t="shared" si="6"/>
        <v>2295110.27718005</v>
      </c>
      <c r="N102" s="42">
        <f t="shared" si="9"/>
        <v>379078.36895278952</v>
      </c>
      <c r="O102" s="42">
        <f t="shared" si="17"/>
        <v>682341.06411502138</v>
      </c>
      <c r="P102" s="127"/>
    </row>
    <row r="103" spans="1:16" ht="15.75" x14ac:dyDescent="0.25">
      <c r="A103" s="143"/>
      <c r="B103" s="44" t="s">
        <v>29</v>
      </c>
      <c r="C103" s="76">
        <v>65908923.07692308</v>
      </c>
      <c r="D103" s="46">
        <f t="shared" si="12"/>
        <v>1E-3</v>
      </c>
      <c r="E103" s="76">
        <f t="shared" si="4"/>
        <v>65908.923076923078</v>
      </c>
      <c r="F103" s="119">
        <f t="shared" si="7"/>
        <v>4099.158645168417</v>
      </c>
      <c r="G103" s="48">
        <f t="shared" si="15"/>
        <v>14.75</v>
      </c>
      <c r="H103" s="120">
        <f t="shared" si="8"/>
        <v>291.22117393015662</v>
      </c>
      <c r="I103" s="48">
        <f t="shared" si="11"/>
        <v>24</v>
      </c>
      <c r="J103" s="76">
        <f t="shared" si="5"/>
        <v>67451.898190557913</v>
      </c>
      <c r="K103" s="76">
        <v>8363.7756000000008</v>
      </c>
      <c r="L103" s="76">
        <f t="shared" si="16"/>
        <v>75815.673790557921</v>
      </c>
      <c r="M103" s="109">
        <f t="shared" si="6"/>
        <v>2285203.5264664153</v>
      </c>
      <c r="N103" s="50">
        <f t="shared" si="9"/>
        <v>379078.36895278952</v>
      </c>
      <c r="O103" s="50">
        <f t="shared" si="17"/>
        <v>682341.06411502138</v>
      </c>
      <c r="P103" s="127"/>
    </row>
    <row r="104" spans="1:16" ht="15.75" x14ac:dyDescent="0.25">
      <c r="A104" s="143"/>
      <c r="B104" s="44" t="s">
        <v>30</v>
      </c>
      <c r="C104" s="76">
        <v>65908923.07692308</v>
      </c>
      <c r="D104" s="46">
        <f t="shared" si="12"/>
        <v>1E-3</v>
      </c>
      <c r="E104" s="76">
        <f t="shared" si="4"/>
        <v>65908.923076923078</v>
      </c>
      <c r="F104" s="119">
        <f t="shared" si="7"/>
        <v>4099.158645168417</v>
      </c>
      <c r="G104" s="48">
        <f t="shared" si="15"/>
        <v>14.75</v>
      </c>
      <c r="H104" s="120">
        <f t="shared" si="8"/>
        <v>291.22117393015662</v>
      </c>
      <c r="I104" s="48">
        <f t="shared" si="11"/>
        <v>24</v>
      </c>
      <c r="J104" s="76">
        <f t="shared" si="5"/>
        <v>67451.898190557913</v>
      </c>
      <c r="K104" s="76">
        <v>8363.7756000000008</v>
      </c>
      <c r="L104" s="76">
        <f t="shared" si="16"/>
        <v>75815.673790557921</v>
      </c>
      <c r="M104" s="109">
        <f t="shared" si="6"/>
        <v>2275296.7757527805</v>
      </c>
      <c r="N104" s="50">
        <f t="shared" si="9"/>
        <v>379078.36895278952</v>
      </c>
      <c r="O104" s="50">
        <f t="shared" si="17"/>
        <v>682341.06411502138</v>
      </c>
      <c r="P104" s="127"/>
    </row>
    <row r="105" spans="1:16" ht="15.75" x14ac:dyDescent="0.25">
      <c r="A105" s="143"/>
      <c r="B105" s="44" t="s">
        <v>31</v>
      </c>
      <c r="C105" s="76">
        <v>65908923.07692308</v>
      </c>
      <c r="D105" s="46">
        <f t="shared" si="12"/>
        <v>1E-3</v>
      </c>
      <c r="E105" s="76">
        <f t="shared" si="4"/>
        <v>65908.923076923078</v>
      </c>
      <c r="F105" s="119">
        <f t="shared" si="7"/>
        <v>4099.158645168417</v>
      </c>
      <c r="G105" s="48">
        <f t="shared" si="15"/>
        <v>14.75</v>
      </c>
      <c r="H105" s="120">
        <f t="shared" si="8"/>
        <v>291.22117393015662</v>
      </c>
      <c r="I105" s="48">
        <f t="shared" si="11"/>
        <v>24</v>
      </c>
      <c r="J105" s="76">
        <f t="shared" si="5"/>
        <v>67451.898190557913</v>
      </c>
      <c r="K105" s="76">
        <v>8363.7756000000008</v>
      </c>
      <c r="L105" s="76">
        <f t="shared" si="16"/>
        <v>75815.673790557921</v>
      </c>
      <c r="M105" s="109">
        <f t="shared" si="6"/>
        <v>2265390.0250391457</v>
      </c>
      <c r="N105" s="50">
        <f t="shared" si="9"/>
        <v>379078.36895278952</v>
      </c>
      <c r="O105" s="50">
        <f t="shared" si="17"/>
        <v>682341.06411502138</v>
      </c>
      <c r="P105" s="126"/>
    </row>
    <row r="106" spans="1:16" ht="15.75" x14ac:dyDescent="0.25">
      <c r="A106" s="143"/>
      <c r="B106" s="44" t="s">
        <v>32</v>
      </c>
      <c r="C106" s="76">
        <v>65908923.07692308</v>
      </c>
      <c r="D106" s="46">
        <f t="shared" si="12"/>
        <v>1E-3</v>
      </c>
      <c r="E106" s="76">
        <f t="shared" si="4"/>
        <v>65908.923076923078</v>
      </c>
      <c r="F106" s="119">
        <f t="shared" si="7"/>
        <v>4099.158645168417</v>
      </c>
      <c r="G106" s="48">
        <f t="shared" si="15"/>
        <v>14.75</v>
      </c>
      <c r="H106" s="120">
        <f t="shared" si="8"/>
        <v>291.22117393015662</v>
      </c>
      <c r="I106" s="48">
        <f t="shared" si="11"/>
        <v>24</v>
      </c>
      <c r="J106" s="76">
        <f t="shared" si="5"/>
        <v>67451.898190557913</v>
      </c>
      <c r="K106" s="76">
        <v>8363.7756000000008</v>
      </c>
      <c r="L106" s="76">
        <f t="shared" si="16"/>
        <v>75815.673790557921</v>
      </c>
      <c r="M106" s="109">
        <f t="shared" si="6"/>
        <v>2255483.274325511</v>
      </c>
      <c r="N106" s="50">
        <f t="shared" si="9"/>
        <v>379078.36895278952</v>
      </c>
      <c r="O106" s="50">
        <f t="shared" si="17"/>
        <v>682341.06411502138</v>
      </c>
      <c r="P106" s="127"/>
    </row>
    <row r="107" spans="1:16" ht="15.75" x14ac:dyDescent="0.25">
      <c r="A107" s="143"/>
      <c r="B107" s="44" t="s">
        <v>33</v>
      </c>
      <c r="C107" s="76">
        <v>65908923.07692308</v>
      </c>
      <c r="D107" s="46">
        <f t="shared" si="12"/>
        <v>1E-3</v>
      </c>
      <c r="E107" s="76">
        <f t="shared" si="4"/>
        <v>65908.923076923078</v>
      </c>
      <c r="F107" s="119">
        <f t="shared" si="7"/>
        <v>4099.158645168417</v>
      </c>
      <c r="G107" s="48">
        <f t="shared" si="15"/>
        <v>14.75</v>
      </c>
      <c r="H107" s="120">
        <f t="shared" si="8"/>
        <v>291.22117393015662</v>
      </c>
      <c r="I107" s="48">
        <f t="shared" si="11"/>
        <v>24</v>
      </c>
      <c r="J107" s="76">
        <f t="shared" si="5"/>
        <v>67451.898190557913</v>
      </c>
      <c r="K107" s="76">
        <v>8363.7756000000008</v>
      </c>
      <c r="L107" s="76">
        <f t="shared" si="16"/>
        <v>75815.673790557921</v>
      </c>
      <c r="M107" s="109">
        <f t="shared" si="6"/>
        <v>2245576.5236118762</v>
      </c>
      <c r="N107" s="50">
        <f t="shared" si="9"/>
        <v>379078.36895278952</v>
      </c>
      <c r="O107" s="50">
        <f t="shared" si="17"/>
        <v>682341.06411502138</v>
      </c>
    </row>
    <row r="108" spans="1:16" ht="15.75" x14ac:dyDescent="0.25">
      <c r="A108" s="143"/>
      <c r="B108" s="44" t="s">
        <v>34</v>
      </c>
      <c r="C108" s="76">
        <v>65908923.07692308</v>
      </c>
      <c r="D108" s="46">
        <f t="shared" si="12"/>
        <v>1E-3</v>
      </c>
      <c r="E108" s="76">
        <f t="shared" ref="E108:E171" si="18">+C108*D108</f>
        <v>65908.923076923078</v>
      </c>
      <c r="F108" s="119">
        <f t="shared" si="7"/>
        <v>4099.158645168417</v>
      </c>
      <c r="G108" s="48">
        <f t="shared" si="15"/>
        <v>14.75</v>
      </c>
      <c r="H108" s="120">
        <f t="shared" si="8"/>
        <v>291.22117393015662</v>
      </c>
      <c r="I108" s="48">
        <f t="shared" si="11"/>
        <v>24</v>
      </c>
      <c r="J108" s="76">
        <f t="shared" ref="J108:J171" si="19">(G108*F108)+(H108*I108)</f>
        <v>67451.898190557913</v>
      </c>
      <c r="K108" s="76">
        <v>8363.7756000000008</v>
      </c>
      <c r="L108" s="76">
        <f t="shared" si="16"/>
        <v>75815.673790557921</v>
      </c>
      <c r="M108" s="109">
        <f t="shared" ref="M108:M172" si="20">+M107+E108-J108-K108</f>
        <v>2235669.7728982414</v>
      </c>
      <c r="N108" s="50">
        <f t="shared" si="9"/>
        <v>379078.36895278952</v>
      </c>
      <c r="O108" s="50">
        <f t="shared" si="17"/>
        <v>682341.06411502138</v>
      </c>
    </row>
    <row r="109" spans="1:16" ht="15.75" x14ac:dyDescent="0.25">
      <c r="A109" s="143"/>
      <c r="B109" s="44" t="s">
        <v>35</v>
      </c>
      <c r="C109" s="76">
        <v>65908923.07692308</v>
      </c>
      <c r="D109" s="46">
        <f t="shared" si="12"/>
        <v>1E-3</v>
      </c>
      <c r="E109" s="76">
        <f t="shared" si="18"/>
        <v>65908.923076923078</v>
      </c>
      <c r="F109" s="119">
        <f t="shared" si="7"/>
        <v>4099.158645168417</v>
      </c>
      <c r="G109" s="48">
        <f t="shared" si="15"/>
        <v>14.75</v>
      </c>
      <c r="H109" s="120">
        <f t="shared" si="8"/>
        <v>291.22117393015662</v>
      </c>
      <c r="I109" s="48">
        <f t="shared" si="11"/>
        <v>24</v>
      </c>
      <c r="J109" s="76">
        <f t="shared" si="19"/>
        <v>67451.898190557913</v>
      </c>
      <c r="K109" s="76">
        <v>8363.7756000000008</v>
      </c>
      <c r="L109" s="76">
        <f t="shared" si="16"/>
        <v>75815.673790557921</v>
      </c>
      <c r="M109" s="109">
        <f t="shared" si="20"/>
        <v>2225763.0221846066</v>
      </c>
      <c r="N109" s="50">
        <f t="shared" si="9"/>
        <v>379078.36895278952</v>
      </c>
      <c r="O109" s="50">
        <f t="shared" si="17"/>
        <v>682341.06411502138</v>
      </c>
    </row>
    <row r="110" spans="1:16" ht="15.75" x14ac:dyDescent="0.25">
      <c r="A110" s="143"/>
      <c r="B110" s="44" t="s">
        <v>36</v>
      </c>
      <c r="C110" s="76">
        <v>65908923.07692308</v>
      </c>
      <c r="D110" s="46">
        <f t="shared" si="12"/>
        <v>1E-3</v>
      </c>
      <c r="E110" s="76">
        <f t="shared" si="18"/>
        <v>65908.923076923078</v>
      </c>
      <c r="F110" s="119">
        <f t="shared" si="7"/>
        <v>4099.158645168417</v>
      </c>
      <c r="G110" s="48">
        <f t="shared" si="15"/>
        <v>14.75</v>
      </c>
      <c r="H110" s="120">
        <f t="shared" si="8"/>
        <v>291.22117393015662</v>
      </c>
      <c r="I110" s="48">
        <f t="shared" si="11"/>
        <v>24</v>
      </c>
      <c r="J110" s="76">
        <f t="shared" si="19"/>
        <v>67451.898190557913</v>
      </c>
      <c r="K110" s="76">
        <v>8363.7756000000008</v>
      </c>
      <c r="L110" s="76">
        <f t="shared" si="16"/>
        <v>75815.673790557921</v>
      </c>
      <c r="M110" s="109">
        <f t="shared" si="20"/>
        <v>2215856.2714709719</v>
      </c>
      <c r="N110" s="50">
        <f t="shared" si="9"/>
        <v>379078.36895278952</v>
      </c>
      <c r="O110" s="50">
        <f t="shared" si="17"/>
        <v>682341.06411502138</v>
      </c>
    </row>
    <row r="111" spans="1:16" ht="15.75" x14ac:dyDescent="0.25">
      <c r="A111" s="143"/>
      <c r="B111" s="44" t="s">
        <v>37</v>
      </c>
      <c r="C111" s="76">
        <v>65908923.07692308</v>
      </c>
      <c r="D111" s="46">
        <f t="shared" si="12"/>
        <v>1E-3</v>
      </c>
      <c r="E111" s="76">
        <f t="shared" si="18"/>
        <v>65908.923076923078</v>
      </c>
      <c r="F111" s="119">
        <f t="shared" si="7"/>
        <v>4099.158645168417</v>
      </c>
      <c r="G111" s="48">
        <f t="shared" si="15"/>
        <v>14.75</v>
      </c>
      <c r="H111" s="120">
        <f t="shared" si="8"/>
        <v>291.22117393015662</v>
      </c>
      <c r="I111" s="48">
        <f t="shared" si="11"/>
        <v>24</v>
      </c>
      <c r="J111" s="76">
        <f t="shared" si="19"/>
        <v>67451.898190557913</v>
      </c>
      <c r="K111" s="76">
        <v>8363.7756000000008</v>
      </c>
      <c r="L111" s="76">
        <f t="shared" si="16"/>
        <v>75815.673790557921</v>
      </c>
      <c r="M111" s="109">
        <f t="shared" si="20"/>
        <v>2205949.5207573371</v>
      </c>
      <c r="N111" s="50">
        <f t="shared" si="9"/>
        <v>379078.36895278952</v>
      </c>
      <c r="O111" s="50">
        <f t="shared" si="17"/>
        <v>682341.06411502138</v>
      </c>
    </row>
    <row r="112" spans="1:16" ht="15.75" x14ac:dyDescent="0.25">
      <c r="A112" s="143"/>
      <c r="B112" s="44" t="s">
        <v>38</v>
      </c>
      <c r="C112" s="76">
        <v>65908923.07692308</v>
      </c>
      <c r="D112" s="46">
        <f t="shared" si="12"/>
        <v>1E-3</v>
      </c>
      <c r="E112" s="76">
        <f t="shared" si="18"/>
        <v>65908.923076923078</v>
      </c>
      <c r="F112" s="119">
        <f t="shared" si="7"/>
        <v>4099.158645168417</v>
      </c>
      <c r="G112" s="48">
        <f t="shared" si="15"/>
        <v>14.75</v>
      </c>
      <c r="H112" s="120">
        <f t="shared" si="8"/>
        <v>291.22117393015662</v>
      </c>
      <c r="I112" s="48">
        <f t="shared" si="11"/>
        <v>24</v>
      </c>
      <c r="J112" s="76">
        <f t="shared" si="19"/>
        <v>67451.898190557913</v>
      </c>
      <c r="K112" s="76">
        <v>8363.7756000000008</v>
      </c>
      <c r="L112" s="76">
        <f t="shared" si="16"/>
        <v>75815.673790557921</v>
      </c>
      <c r="M112" s="109">
        <f t="shared" si="20"/>
        <v>2196042.7700437023</v>
      </c>
      <c r="N112" s="50">
        <f t="shared" si="9"/>
        <v>379078.36895278952</v>
      </c>
      <c r="O112" s="50">
        <f t="shared" si="17"/>
        <v>682341.06411502138</v>
      </c>
    </row>
    <row r="113" spans="1:15" ht="16.5" thickBot="1" x14ac:dyDescent="0.3">
      <c r="A113" s="144"/>
      <c r="B113" s="56" t="s">
        <v>39</v>
      </c>
      <c r="C113" s="82">
        <v>65908923.07692308</v>
      </c>
      <c r="D113" s="58">
        <f t="shared" si="12"/>
        <v>1E-3</v>
      </c>
      <c r="E113" s="82">
        <f t="shared" si="18"/>
        <v>65908.923076923078</v>
      </c>
      <c r="F113" s="133">
        <f t="shared" si="7"/>
        <v>4099.158645168417</v>
      </c>
      <c r="G113" s="69">
        <f t="shared" si="15"/>
        <v>14.75</v>
      </c>
      <c r="H113" s="84">
        <f t="shared" si="8"/>
        <v>291.22117393015662</v>
      </c>
      <c r="I113" s="69">
        <f t="shared" si="11"/>
        <v>24</v>
      </c>
      <c r="J113" s="82">
        <f t="shared" si="19"/>
        <v>67451.898190557913</v>
      </c>
      <c r="K113" s="82">
        <v>8363.7756000000008</v>
      </c>
      <c r="L113" s="82">
        <f t="shared" si="16"/>
        <v>75815.673790557921</v>
      </c>
      <c r="M113" s="134">
        <f t="shared" si="20"/>
        <v>2186136.0193300676</v>
      </c>
      <c r="N113" s="64">
        <f t="shared" si="9"/>
        <v>379078.36895278952</v>
      </c>
      <c r="O113" s="64">
        <f t="shared" si="17"/>
        <v>682341.06411502138</v>
      </c>
    </row>
    <row r="114" spans="1:15" ht="16.5" thickTop="1" x14ac:dyDescent="0.25">
      <c r="A114" s="142">
        <v>2025</v>
      </c>
      <c r="B114" s="66" t="s">
        <v>28</v>
      </c>
      <c r="C114" s="77">
        <v>65908923.07692308</v>
      </c>
      <c r="D114" s="67">
        <f t="shared" si="12"/>
        <v>1E-3</v>
      </c>
      <c r="E114" s="77">
        <f t="shared" si="18"/>
        <v>65908.923076923078</v>
      </c>
      <c r="F114" s="121">
        <f t="shared" ref="F114:F177" si="21">(+F113*$C$12)+F113</f>
        <v>4099.158645168417</v>
      </c>
      <c r="G114" s="39">
        <f t="shared" si="15"/>
        <v>14.75</v>
      </c>
      <c r="H114" s="74">
        <f t="shared" ref="H114:H177" si="22">(+H113*$C$12)+H113</f>
        <v>291.22117393015662</v>
      </c>
      <c r="I114" s="39">
        <f t="shared" si="11"/>
        <v>24</v>
      </c>
      <c r="J114" s="77">
        <f t="shared" si="19"/>
        <v>67451.898190557913</v>
      </c>
      <c r="K114" s="77">
        <v>8363.7756000000008</v>
      </c>
      <c r="L114" s="77">
        <f t="shared" si="16"/>
        <v>75815.673790557921</v>
      </c>
      <c r="M114" s="122">
        <f t="shared" si="20"/>
        <v>2176229.2686164328</v>
      </c>
      <c r="N114" s="42">
        <f t="shared" ref="N114:N177" si="23">SUM(J110:K114)</f>
        <v>379078.36895278952</v>
      </c>
      <c r="O114" s="42">
        <f t="shared" si="17"/>
        <v>682341.06411502138</v>
      </c>
    </row>
    <row r="115" spans="1:15" ht="15.75" x14ac:dyDescent="0.25">
      <c r="A115" s="143"/>
      <c r="B115" s="44" t="s">
        <v>29</v>
      </c>
      <c r="C115" s="76">
        <v>65908923.07692308</v>
      </c>
      <c r="D115" s="46">
        <f t="shared" si="12"/>
        <v>1E-3</v>
      </c>
      <c r="E115" s="76">
        <f t="shared" si="18"/>
        <v>65908.923076923078</v>
      </c>
      <c r="F115" s="119">
        <f t="shared" si="21"/>
        <v>4099.158645168417</v>
      </c>
      <c r="G115" s="48">
        <f t="shared" si="15"/>
        <v>14.75</v>
      </c>
      <c r="H115" s="120">
        <f t="shared" si="22"/>
        <v>291.22117393015662</v>
      </c>
      <c r="I115" s="48">
        <f t="shared" ref="I115:I178" si="24">$E$6</f>
        <v>24</v>
      </c>
      <c r="J115" s="76">
        <f t="shared" si="19"/>
        <v>67451.898190557913</v>
      </c>
      <c r="K115" s="76">
        <v>8363.7756000000008</v>
      </c>
      <c r="L115" s="76">
        <f t="shared" si="16"/>
        <v>75815.673790557921</v>
      </c>
      <c r="M115" s="109">
        <f t="shared" si="20"/>
        <v>2166322.517902798</v>
      </c>
      <c r="N115" s="50">
        <f t="shared" si="23"/>
        <v>379078.36895278952</v>
      </c>
      <c r="O115" s="50">
        <f t="shared" si="17"/>
        <v>682341.06411502138</v>
      </c>
    </row>
    <row r="116" spans="1:15" ht="15.75" x14ac:dyDescent="0.25">
      <c r="A116" s="143"/>
      <c r="B116" s="44" t="s">
        <v>30</v>
      </c>
      <c r="C116" s="76">
        <v>65908923.07692308</v>
      </c>
      <c r="D116" s="46">
        <f t="shared" si="12"/>
        <v>1E-3</v>
      </c>
      <c r="E116" s="76">
        <f t="shared" si="18"/>
        <v>65908.923076923078</v>
      </c>
      <c r="F116" s="119">
        <f t="shared" si="21"/>
        <v>4099.158645168417</v>
      </c>
      <c r="G116" s="48">
        <f t="shared" si="15"/>
        <v>14.75</v>
      </c>
      <c r="H116" s="120">
        <f t="shared" si="22"/>
        <v>291.22117393015662</v>
      </c>
      <c r="I116" s="48">
        <f t="shared" si="24"/>
        <v>24</v>
      </c>
      <c r="J116" s="76">
        <f t="shared" si="19"/>
        <v>67451.898190557913</v>
      </c>
      <c r="K116" s="76">
        <v>8363.7756000000008</v>
      </c>
      <c r="L116" s="76">
        <f t="shared" si="16"/>
        <v>75815.673790557921</v>
      </c>
      <c r="M116" s="109">
        <f t="shared" si="20"/>
        <v>2156415.7671891632</v>
      </c>
      <c r="N116" s="50">
        <f t="shared" si="23"/>
        <v>379078.36895278952</v>
      </c>
      <c r="O116" s="50">
        <f t="shared" si="17"/>
        <v>682341.06411502138</v>
      </c>
    </row>
    <row r="117" spans="1:15" ht="15.75" x14ac:dyDescent="0.25">
      <c r="A117" s="143"/>
      <c r="B117" s="44" t="s">
        <v>31</v>
      </c>
      <c r="C117" s="76">
        <v>65908923.07692308</v>
      </c>
      <c r="D117" s="46">
        <f t="shared" si="12"/>
        <v>1E-3</v>
      </c>
      <c r="E117" s="76">
        <f t="shared" si="18"/>
        <v>65908.923076923078</v>
      </c>
      <c r="F117" s="119">
        <f t="shared" si="21"/>
        <v>4099.158645168417</v>
      </c>
      <c r="G117" s="48">
        <f t="shared" si="15"/>
        <v>14.75</v>
      </c>
      <c r="H117" s="120">
        <f t="shared" si="22"/>
        <v>291.22117393015662</v>
      </c>
      <c r="I117" s="48">
        <f t="shared" si="24"/>
        <v>24</v>
      </c>
      <c r="J117" s="76">
        <f t="shared" si="19"/>
        <v>67451.898190557913</v>
      </c>
      <c r="K117" s="76">
        <v>8363.7756000000008</v>
      </c>
      <c r="L117" s="76">
        <f t="shared" si="16"/>
        <v>75815.673790557921</v>
      </c>
      <c r="M117" s="109">
        <f t="shared" si="20"/>
        <v>2146509.0164755285</v>
      </c>
      <c r="N117" s="50">
        <f t="shared" si="23"/>
        <v>379078.36895278952</v>
      </c>
      <c r="O117" s="50">
        <f t="shared" si="17"/>
        <v>682341.06411502138</v>
      </c>
    </row>
    <row r="118" spans="1:15" ht="15.75" x14ac:dyDescent="0.25">
      <c r="A118" s="143"/>
      <c r="B118" s="44" t="s">
        <v>32</v>
      </c>
      <c r="C118" s="76">
        <v>65908923.07692308</v>
      </c>
      <c r="D118" s="46">
        <f t="shared" si="12"/>
        <v>1E-3</v>
      </c>
      <c r="E118" s="76">
        <f t="shared" si="18"/>
        <v>65908.923076923078</v>
      </c>
      <c r="F118" s="119">
        <f t="shared" si="21"/>
        <v>4099.158645168417</v>
      </c>
      <c r="G118" s="48">
        <f t="shared" si="15"/>
        <v>14.75</v>
      </c>
      <c r="H118" s="120">
        <f t="shared" si="22"/>
        <v>291.22117393015662</v>
      </c>
      <c r="I118" s="48">
        <f t="shared" si="24"/>
        <v>24</v>
      </c>
      <c r="J118" s="76">
        <f t="shared" si="19"/>
        <v>67451.898190557913</v>
      </c>
      <c r="K118" s="76">
        <v>8363.7756000000008</v>
      </c>
      <c r="L118" s="76">
        <f t="shared" si="16"/>
        <v>75815.673790557921</v>
      </c>
      <c r="M118" s="109">
        <f t="shared" si="20"/>
        <v>2136602.2657618937</v>
      </c>
      <c r="N118" s="50">
        <f t="shared" si="23"/>
        <v>379078.36895278952</v>
      </c>
      <c r="O118" s="50">
        <f t="shared" si="17"/>
        <v>682341.06411502138</v>
      </c>
    </row>
    <row r="119" spans="1:15" ht="15.75" x14ac:dyDescent="0.25">
      <c r="A119" s="143"/>
      <c r="B119" s="44" t="s">
        <v>33</v>
      </c>
      <c r="C119" s="76">
        <v>65908923.07692308</v>
      </c>
      <c r="D119" s="46">
        <f t="shared" si="12"/>
        <v>1E-3</v>
      </c>
      <c r="E119" s="76">
        <f t="shared" si="18"/>
        <v>65908.923076923078</v>
      </c>
      <c r="F119" s="119">
        <f t="shared" si="21"/>
        <v>4099.158645168417</v>
      </c>
      <c r="G119" s="48">
        <f t="shared" si="15"/>
        <v>14.75</v>
      </c>
      <c r="H119" s="120">
        <f t="shared" si="22"/>
        <v>291.22117393015662</v>
      </c>
      <c r="I119" s="48">
        <f t="shared" si="24"/>
        <v>24</v>
      </c>
      <c r="J119" s="76">
        <f t="shared" si="19"/>
        <v>67451.898190557913</v>
      </c>
      <c r="K119" s="76">
        <v>8363.7756000000008</v>
      </c>
      <c r="L119" s="76">
        <f t="shared" si="16"/>
        <v>75815.673790557921</v>
      </c>
      <c r="M119" s="109">
        <f t="shared" si="20"/>
        <v>2126695.5150482589</v>
      </c>
      <c r="N119" s="50">
        <f t="shared" si="23"/>
        <v>379078.36895278952</v>
      </c>
      <c r="O119" s="50">
        <f t="shared" si="17"/>
        <v>682341.06411502138</v>
      </c>
    </row>
    <row r="120" spans="1:15" ht="15.75" x14ac:dyDescent="0.25">
      <c r="A120" s="143"/>
      <c r="B120" s="44" t="s">
        <v>34</v>
      </c>
      <c r="C120" s="76">
        <v>65908923.07692308</v>
      </c>
      <c r="D120" s="46">
        <f t="shared" ref="D120:D183" si="25">+$D$3</f>
        <v>1E-3</v>
      </c>
      <c r="E120" s="76">
        <f t="shared" si="18"/>
        <v>65908.923076923078</v>
      </c>
      <c r="F120" s="119">
        <f t="shared" si="21"/>
        <v>4099.158645168417</v>
      </c>
      <c r="G120" s="48">
        <f t="shared" si="15"/>
        <v>14.75</v>
      </c>
      <c r="H120" s="120">
        <f t="shared" si="22"/>
        <v>291.22117393015662</v>
      </c>
      <c r="I120" s="48">
        <f t="shared" si="24"/>
        <v>24</v>
      </c>
      <c r="J120" s="76">
        <f t="shared" si="19"/>
        <v>67451.898190557913</v>
      </c>
      <c r="K120" s="76">
        <v>8363.7756000000008</v>
      </c>
      <c r="L120" s="76">
        <f t="shared" si="16"/>
        <v>75815.673790557921</v>
      </c>
      <c r="M120" s="109">
        <f t="shared" si="20"/>
        <v>2116788.7643346242</v>
      </c>
      <c r="N120" s="50">
        <f t="shared" si="23"/>
        <v>379078.36895278952</v>
      </c>
      <c r="O120" s="50">
        <f t="shared" si="17"/>
        <v>682341.06411502138</v>
      </c>
    </row>
    <row r="121" spans="1:15" ht="15.75" x14ac:dyDescent="0.25">
      <c r="A121" s="143"/>
      <c r="B121" s="44" t="s">
        <v>35</v>
      </c>
      <c r="C121" s="76">
        <v>65908923.07692308</v>
      </c>
      <c r="D121" s="46">
        <f t="shared" si="25"/>
        <v>1E-3</v>
      </c>
      <c r="E121" s="76">
        <f t="shared" si="18"/>
        <v>65908.923076923078</v>
      </c>
      <c r="F121" s="119">
        <f t="shared" si="21"/>
        <v>4099.158645168417</v>
      </c>
      <c r="G121" s="48">
        <f t="shared" si="15"/>
        <v>14.75</v>
      </c>
      <c r="H121" s="120">
        <f t="shared" si="22"/>
        <v>291.22117393015662</v>
      </c>
      <c r="I121" s="48">
        <f t="shared" si="24"/>
        <v>24</v>
      </c>
      <c r="J121" s="76">
        <f t="shared" si="19"/>
        <v>67451.898190557913</v>
      </c>
      <c r="K121" s="76">
        <v>8363.7756000000008</v>
      </c>
      <c r="L121" s="76">
        <f t="shared" si="16"/>
        <v>75815.673790557921</v>
      </c>
      <c r="M121" s="109">
        <f t="shared" si="20"/>
        <v>2106882.0136209894</v>
      </c>
      <c r="N121" s="50">
        <f t="shared" si="23"/>
        <v>379078.36895278952</v>
      </c>
      <c r="O121" s="50">
        <f t="shared" si="17"/>
        <v>682341.06411502138</v>
      </c>
    </row>
    <row r="122" spans="1:15" ht="15.75" x14ac:dyDescent="0.25">
      <c r="A122" s="143"/>
      <c r="B122" s="44" t="s">
        <v>36</v>
      </c>
      <c r="C122" s="76">
        <v>65908923.07692308</v>
      </c>
      <c r="D122" s="46">
        <f t="shared" si="25"/>
        <v>1E-3</v>
      </c>
      <c r="E122" s="76">
        <f t="shared" si="18"/>
        <v>65908.923076923078</v>
      </c>
      <c r="F122" s="119">
        <f t="shared" si="21"/>
        <v>4099.158645168417</v>
      </c>
      <c r="G122" s="48">
        <f t="shared" si="15"/>
        <v>14.75</v>
      </c>
      <c r="H122" s="120">
        <f t="shared" si="22"/>
        <v>291.22117393015662</v>
      </c>
      <c r="I122" s="48">
        <f t="shared" si="24"/>
        <v>24</v>
      </c>
      <c r="J122" s="76">
        <f t="shared" si="19"/>
        <v>67451.898190557913</v>
      </c>
      <c r="K122" s="76">
        <v>8363.7756000000008</v>
      </c>
      <c r="L122" s="76">
        <f t="shared" si="16"/>
        <v>75815.673790557921</v>
      </c>
      <c r="M122" s="109">
        <f t="shared" si="20"/>
        <v>2096975.2629073544</v>
      </c>
      <c r="N122" s="50">
        <f t="shared" si="23"/>
        <v>379078.36895278952</v>
      </c>
      <c r="O122" s="50">
        <f t="shared" si="17"/>
        <v>682341.06411502138</v>
      </c>
    </row>
    <row r="123" spans="1:15" ht="15.75" x14ac:dyDescent="0.25">
      <c r="A123" s="143"/>
      <c r="B123" s="44" t="s">
        <v>37</v>
      </c>
      <c r="C123" s="76">
        <v>65908923.07692308</v>
      </c>
      <c r="D123" s="46">
        <f t="shared" si="25"/>
        <v>1E-3</v>
      </c>
      <c r="E123" s="76">
        <f t="shared" si="18"/>
        <v>65908.923076923078</v>
      </c>
      <c r="F123" s="119">
        <f t="shared" si="21"/>
        <v>4099.158645168417</v>
      </c>
      <c r="G123" s="48">
        <f t="shared" si="15"/>
        <v>14.75</v>
      </c>
      <c r="H123" s="120">
        <f t="shared" si="22"/>
        <v>291.22117393015662</v>
      </c>
      <c r="I123" s="48">
        <f t="shared" si="24"/>
        <v>24</v>
      </c>
      <c r="J123" s="76">
        <f t="shared" si="19"/>
        <v>67451.898190557913</v>
      </c>
      <c r="K123" s="76">
        <v>8363.7756000000008</v>
      </c>
      <c r="L123" s="76">
        <f t="shared" si="16"/>
        <v>75815.673790557921</v>
      </c>
      <c r="M123" s="109">
        <f t="shared" si="20"/>
        <v>2087068.5121937196</v>
      </c>
      <c r="N123" s="50">
        <f t="shared" si="23"/>
        <v>379078.36895278952</v>
      </c>
      <c r="O123" s="50">
        <f t="shared" si="17"/>
        <v>682341.06411502138</v>
      </c>
    </row>
    <row r="124" spans="1:15" ht="15.75" x14ac:dyDescent="0.25">
      <c r="A124" s="143"/>
      <c r="B124" s="44" t="s">
        <v>38</v>
      </c>
      <c r="C124" s="76">
        <v>65908923.07692308</v>
      </c>
      <c r="D124" s="46">
        <f t="shared" si="25"/>
        <v>1E-3</v>
      </c>
      <c r="E124" s="76">
        <f t="shared" si="18"/>
        <v>65908.923076923078</v>
      </c>
      <c r="F124" s="119">
        <f t="shared" si="21"/>
        <v>4099.158645168417</v>
      </c>
      <c r="G124" s="48">
        <f t="shared" si="15"/>
        <v>14.75</v>
      </c>
      <c r="H124" s="120">
        <f t="shared" si="22"/>
        <v>291.22117393015662</v>
      </c>
      <c r="I124" s="48">
        <f t="shared" si="24"/>
        <v>24</v>
      </c>
      <c r="J124" s="76">
        <f t="shared" si="19"/>
        <v>67451.898190557913</v>
      </c>
      <c r="K124" s="76">
        <v>8363.7756000000008</v>
      </c>
      <c r="L124" s="76">
        <f t="shared" si="16"/>
        <v>75815.673790557921</v>
      </c>
      <c r="M124" s="109">
        <f t="shared" si="20"/>
        <v>2077161.7614800849</v>
      </c>
      <c r="N124" s="50">
        <f t="shared" si="23"/>
        <v>379078.36895278952</v>
      </c>
      <c r="O124" s="50">
        <f t="shared" si="17"/>
        <v>682341.06411502138</v>
      </c>
    </row>
    <row r="125" spans="1:15" ht="16.5" thickBot="1" x14ac:dyDescent="0.3">
      <c r="A125" s="144"/>
      <c r="B125" s="123" t="s">
        <v>39</v>
      </c>
      <c r="C125" s="82">
        <v>65908923.07692308</v>
      </c>
      <c r="D125" s="58">
        <f t="shared" si="25"/>
        <v>1E-3</v>
      </c>
      <c r="E125" s="82">
        <f t="shared" si="18"/>
        <v>65908.923076923078</v>
      </c>
      <c r="F125" s="133">
        <f t="shared" si="21"/>
        <v>4099.158645168417</v>
      </c>
      <c r="G125" s="69">
        <f t="shared" si="15"/>
        <v>14.75</v>
      </c>
      <c r="H125" s="84">
        <f t="shared" si="22"/>
        <v>291.22117393015662</v>
      </c>
      <c r="I125" s="69">
        <f t="shared" si="24"/>
        <v>24</v>
      </c>
      <c r="J125" s="82">
        <f t="shared" si="19"/>
        <v>67451.898190557913</v>
      </c>
      <c r="K125" s="82">
        <v>8363.7756000000008</v>
      </c>
      <c r="L125" s="82">
        <f t="shared" si="16"/>
        <v>75815.673790557921</v>
      </c>
      <c r="M125" s="134">
        <f t="shared" si="20"/>
        <v>2067255.0107664501</v>
      </c>
      <c r="N125" s="64">
        <f t="shared" si="23"/>
        <v>379078.36895278952</v>
      </c>
      <c r="O125" s="64">
        <f t="shared" si="17"/>
        <v>682341.06411502138</v>
      </c>
    </row>
    <row r="126" spans="1:15" ht="16.5" thickTop="1" x14ac:dyDescent="0.25">
      <c r="A126" s="142">
        <v>2026</v>
      </c>
      <c r="B126" s="66" t="s">
        <v>28</v>
      </c>
      <c r="C126" s="77">
        <v>65908923.07692308</v>
      </c>
      <c r="D126" s="67">
        <f t="shared" si="25"/>
        <v>1E-3</v>
      </c>
      <c r="E126" s="77">
        <f t="shared" si="18"/>
        <v>65908.923076923078</v>
      </c>
      <c r="F126" s="121">
        <f t="shared" si="21"/>
        <v>4099.158645168417</v>
      </c>
      <c r="G126" s="39">
        <f t="shared" si="15"/>
        <v>14.75</v>
      </c>
      <c r="H126" s="74">
        <f t="shared" si="22"/>
        <v>291.22117393015662</v>
      </c>
      <c r="I126" s="39">
        <f t="shared" si="24"/>
        <v>24</v>
      </c>
      <c r="J126" s="77">
        <f t="shared" si="19"/>
        <v>67451.898190557913</v>
      </c>
      <c r="K126" s="77">
        <v>8363.7756000000008</v>
      </c>
      <c r="L126" s="77">
        <f t="shared" si="16"/>
        <v>75815.673790557921</v>
      </c>
      <c r="M126" s="122">
        <f t="shared" si="20"/>
        <v>2057348.2600528153</v>
      </c>
      <c r="N126" s="42">
        <f t="shared" si="23"/>
        <v>379078.36895278952</v>
      </c>
      <c r="O126" s="42">
        <f t="shared" si="17"/>
        <v>682341.06411502138</v>
      </c>
    </row>
    <row r="127" spans="1:15" ht="15.75" x14ac:dyDescent="0.25">
      <c r="A127" s="143"/>
      <c r="B127" s="44" t="s">
        <v>29</v>
      </c>
      <c r="C127" s="76">
        <v>65908923.07692308</v>
      </c>
      <c r="D127" s="46">
        <f t="shared" si="25"/>
        <v>1E-3</v>
      </c>
      <c r="E127" s="76">
        <f t="shared" si="18"/>
        <v>65908.923076923078</v>
      </c>
      <c r="F127" s="119">
        <f t="shared" si="21"/>
        <v>4099.158645168417</v>
      </c>
      <c r="G127" s="48">
        <f t="shared" si="15"/>
        <v>14.75</v>
      </c>
      <c r="H127" s="120">
        <f t="shared" si="22"/>
        <v>291.22117393015662</v>
      </c>
      <c r="I127" s="48">
        <f t="shared" si="24"/>
        <v>24</v>
      </c>
      <c r="J127" s="76">
        <f t="shared" si="19"/>
        <v>67451.898190557913</v>
      </c>
      <c r="K127" s="76">
        <v>8363.7756000000008</v>
      </c>
      <c r="L127" s="76">
        <f t="shared" si="16"/>
        <v>75815.673790557921</v>
      </c>
      <c r="M127" s="109">
        <f t="shared" si="20"/>
        <v>2047441.5093391805</v>
      </c>
      <c r="N127" s="50">
        <f t="shared" si="23"/>
        <v>379078.36895278952</v>
      </c>
      <c r="O127" s="50">
        <f t="shared" si="17"/>
        <v>682341.06411502138</v>
      </c>
    </row>
    <row r="128" spans="1:15" ht="15.75" x14ac:dyDescent="0.25">
      <c r="A128" s="143"/>
      <c r="B128" s="44" t="s">
        <v>30</v>
      </c>
      <c r="C128" s="76">
        <v>65908923.07692308</v>
      </c>
      <c r="D128" s="46">
        <f t="shared" si="25"/>
        <v>1E-3</v>
      </c>
      <c r="E128" s="76">
        <f t="shared" si="18"/>
        <v>65908.923076923078</v>
      </c>
      <c r="F128" s="119">
        <f t="shared" si="21"/>
        <v>4099.158645168417</v>
      </c>
      <c r="G128" s="48">
        <f t="shared" si="15"/>
        <v>14.75</v>
      </c>
      <c r="H128" s="120">
        <f t="shared" si="22"/>
        <v>291.22117393015662</v>
      </c>
      <c r="I128" s="48">
        <f t="shared" si="24"/>
        <v>24</v>
      </c>
      <c r="J128" s="76">
        <f t="shared" si="19"/>
        <v>67451.898190557913</v>
      </c>
      <c r="K128" s="76">
        <v>8363.7756000000008</v>
      </c>
      <c r="L128" s="76">
        <f t="shared" si="16"/>
        <v>75815.673790557921</v>
      </c>
      <c r="M128" s="109">
        <f t="shared" si="20"/>
        <v>2037534.7586255458</v>
      </c>
      <c r="N128" s="50">
        <f t="shared" si="23"/>
        <v>379078.36895278952</v>
      </c>
      <c r="O128" s="50">
        <f t="shared" si="17"/>
        <v>682341.06411502138</v>
      </c>
    </row>
    <row r="129" spans="1:15" ht="15.75" x14ac:dyDescent="0.25">
      <c r="A129" s="143"/>
      <c r="B129" s="44" t="s">
        <v>31</v>
      </c>
      <c r="C129" s="76">
        <v>65908923.07692308</v>
      </c>
      <c r="D129" s="46">
        <f t="shared" si="25"/>
        <v>1E-3</v>
      </c>
      <c r="E129" s="76">
        <f t="shared" si="18"/>
        <v>65908.923076923078</v>
      </c>
      <c r="F129" s="119">
        <f t="shared" si="21"/>
        <v>4099.158645168417</v>
      </c>
      <c r="G129" s="48">
        <f t="shared" si="15"/>
        <v>14.75</v>
      </c>
      <c r="H129" s="120">
        <f t="shared" si="22"/>
        <v>291.22117393015662</v>
      </c>
      <c r="I129" s="48">
        <f t="shared" si="24"/>
        <v>24</v>
      </c>
      <c r="J129" s="76">
        <f t="shared" si="19"/>
        <v>67451.898190557913</v>
      </c>
      <c r="K129" s="76">
        <v>8363.7756000000008</v>
      </c>
      <c r="L129" s="76">
        <f t="shared" si="16"/>
        <v>75815.673790557921</v>
      </c>
      <c r="M129" s="109">
        <f t="shared" si="20"/>
        <v>2027628.007911911</v>
      </c>
      <c r="N129" s="50">
        <f t="shared" si="23"/>
        <v>379078.36895278952</v>
      </c>
      <c r="O129" s="50">
        <f t="shared" si="17"/>
        <v>682341.06411502138</v>
      </c>
    </row>
    <row r="130" spans="1:15" ht="15.75" x14ac:dyDescent="0.25">
      <c r="A130" s="143"/>
      <c r="B130" s="44" t="s">
        <v>32</v>
      </c>
      <c r="C130" s="76">
        <v>65908923.07692308</v>
      </c>
      <c r="D130" s="46">
        <f t="shared" si="25"/>
        <v>1E-3</v>
      </c>
      <c r="E130" s="76">
        <f t="shared" si="18"/>
        <v>65908.923076923078</v>
      </c>
      <c r="F130" s="119">
        <f t="shared" si="21"/>
        <v>4099.158645168417</v>
      </c>
      <c r="G130" s="48">
        <f t="shared" si="15"/>
        <v>14.75</v>
      </c>
      <c r="H130" s="120">
        <f t="shared" si="22"/>
        <v>291.22117393015662</v>
      </c>
      <c r="I130" s="48">
        <f t="shared" si="24"/>
        <v>24</v>
      </c>
      <c r="J130" s="76">
        <f t="shared" si="19"/>
        <v>67451.898190557913</v>
      </c>
      <c r="K130" s="76">
        <v>8363.7756000000008</v>
      </c>
      <c r="L130" s="76">
        <f t="shared" si="16"/>
        <v>75815.673790557921</v>
      </c>
      <c r="M130" s="109">
        <f t="shared" si="20"/>
        <v>2017721.257198276</v>
      </c>
      <c r="N130" s="50">
        <f t="shared" si="23"/>
        <v>379078.36895278952</v>
      </c>
      <c r="O130" s="50">
        <f t="shared" si="17"/>
        <v>682341.06411502138</v>
      </c>
    </row>
    <row r="131" spans="1:15" ht="15.75" x14ac:dyDescent="0.25">
      <c r="A131" s="143"/>
      <c r="B131" s="44" t="s">
        <v>33</v>
      </c>
      <c r="C131" s="76">
        <v>65908923.07692308</v>
      </c>
      <c r="D131" s="46">
        <f t="shared" si="25"/>
        <v>1E-3</v>
      </c>
      <c r="E131" s="76">
        <f t="shared" si="18"/>
        <v>65908.923076923078</v>
      </c>
      <c r="F131" s="119">
        <f t="shared" si="21"/>
        <v>4099.158645168417</v>
      </c>
      <c r="G131" s="48">
        <f t="shared" si="15"/>
        <v>14.75</v>
      </c>
      <c r="H131" s="120">
        <f t="shared" si="22"/>
        <v>291.22117393015662</v>
      </c>
      <c r="I131" s="48">
        <f t="shared" si="24"/>
        <v>24</v>
      </c>
      <c r="J131" s="76">
        <f t="shared" si="19"/>
        <v>67451.898190557913</v>
      </c>
      <c r="K131" s="76">
        <v>8363.7756000000008</v>
      </c>
      <c r="L131" s="76">
        <f t="shared" si="16"/>
        <v>75815.673790557921</v>
      </c>
      <c r="M131" s="109">
        <f t="shared" si="20"/>
        <v>2007814.506484641</v>
      </c>
      <c r="N131" s="50">
        <f t="shared" si="23"/>
        <v>379078.36895278952</v>
      </c>
      <c r="O131" s="50">
        <f t="shared" si="17"/>
        <v>682341.06411502138</v>
      </c>
    </row>
    <row r="132" spans="1:15" ht="15.75" x14ac:dyDescent="0.25">
      <c r="A132" s="143"/>
      <c r="B132" s="44" t="s">
        <v>34</v>
      </c>
      <c r="C132" s="76">
        <v>65908923.07692308</v>
      </c>
      <c r="D132" s="46">
        <f t="shared" si="25"/>
        <v>1E-3</v>
      </c>
      <c r="E132" s="76">
        <f t="shared" si="18"/>
        <v>65908.923076923078</v>
      </c>
      <c r="F132" s="119">
        <f t="shared" si="21"/>
        <v>4099.158645168417</v>
      </c>
      <c r="G132" s="48">
        <f t="shared" si="15"/>
        <v>14.75</v>
      </c>
      <c r="H132" s="120">
        <f t="shared" si="22"/>
        <v>291.22117393015662</v>
      </c>
      <c r="I132" s="48">
        <f t="shared" si="24"/>
        <v>24</v>
      </c>
      <c r="J132" s="76">
        <f t="shared" si="19"/>
        <v>67451.898190557913</v>
      </c>
      <c r="K132" s="76">
        <v>8363.7756000000008</v>
      </c>
      <c r="L132" s="76">
        <f t="shared" si="16"/>
        <v>75815.673790557921</v>
      </c>
      <c r="M132" s="109">
        <f t="shared" si="20"/>
        <v>1997907.755771006</v>
      </c>
      <c r="N132" s="50">
        <f t="shared" si="23"/>
        <v>379078.36895278952</v>
      </c>
      <c r="O132" s="50">
        <f t="shared" si="17"/>
        <v>682341.06411502138</v>
      </c>
    </row>
    <row r="133" spans="1:15" ht="15.75" x14ac:dyDescent="0.25">
      <c r="A133" s="143"/>
      <c r="B133" s="44" t="s">
        <v>35</v>
      </c>
      <c r="C133" s="76">
        <v>65908923.07692308</v>
      </c>
      <c r="D133" s="46">
        <f t="shared" si="25"/>
        <v>1E-3</v>
      </c>
      <c r="E133" s="76">
        <f t="shared" si="18"/>
        <v>65908.923076923078</v>
      </c>
      <c r="F133" s="119">
        <f t="shared" si="21"/>
        <v>4099.158645168417</v>
      </c>
      <c r="G133" s="48">
        <f t="shared" si="15"/>
        <v>14.75</v>
      </c>
      <c r="H133" s="120">
        <f t="shared" si="22"/>
        <v>291.22117393015662</v>
      </c>
      <c r="I133" s="48">
        <f t="shared" si="24"/>
        <v>24</v>
      </c>
      <c r="J133" s="76">
        <f t="shared" si="19"/>
        <v>67451.898190557913</v>
      </c>
      <c r="K133" s="76">
        <v>8363.7756000000008</v>
      </c>
      <c r="L133" s="76">
        <f t="shared" si="16"/>
        <v>75815.673790557921</v>
      </c>
      <c r="M133" s="109">
        <f t="shared" si="20"/>
        <v>1988001.005057371</v>
      </c>
      <c r="N133" s="50">
        <f t="shared" si="23"/>
        <v>379078.36895278952</v>
      </c>
      <c r="O133" s="50">
        <f t="shared" si="17"/>
        <v>682341.06411502138</v>
      </c>
    </row>
    <row r="134" spans="1:15" ht="15.75" x14ac:dyDescent="0.25">
      <c r="A134" s="143"/>
      <c r="B134" s="44" t="s">
        <v>36</v>
      </c>
      <c r="C134" s="76">
        <v>65908923.07692308</v>
      </c>
      <c r="D134" s="46">
        <f t="shared" si="25"/>
        <v>1E-3</v>
      </c>
      <c r="E134" s="76">
        <f t="shared" si="18"/>
        <v>65908.923076923078</v>
      </c>
      <c r="F134" s="119">
        <f t="shared" si="21"/>
        <v>4099.158645168417</v>
      </c>
      <c r="G134" s="48">
        <f t="shared" si="15"/>
        <v>14.75</v>
      </c>
      <c r="H134" s="120">
        <f t="shared" si="22"/>
        <v>291.22117393015662</v>
      </c>
      <c r="I134" s="48">
        <f t="shared" si="24"/>
        <v>24</v>
      </c>
      <c r="J134" s="76">
        <f t="shared" si="19"/>
        <v>67451.898190557913</v>
      </c>
      <c r="K134" s="76">
        <v>8363.7756000000008</v>
      </c>
      <c r="L134" s="76">
        <f t="shared" si="16"/>
        <v>75815.673790557921</v>
      </c>
      <c r="M134" s="109">
        <f t="shared" si="20"/>
        <v>1978094.254343736</v>
      </c>
      <c r="N134" s="50">
        <f t="shared" si="23"/>
        <v>379078.36895278952</v>
      </c>
      <c r="O134" s="50">
        <f t="shared" si="17"/>
        <v>682341.06411502138</v>
      </c>
    </row>
    <row r="135" spans="1:15" ht="15.75" x14ac:dyDescent="0.25">
      <c r="A135" s="143"/>
      <c r="B135" s="44" t="s">
        <v>37</v>
      </c>
      <c r="C135" s="76">
        <v>65908923.07692308</v>
      </c>
      <c r="D135" s="46">
        <f t="shared" si="25"/>
        <v>1E-3</v>
      </c>
      <c r="E135" s="76">
        <f t="shared" si="18"/>
        <v>65908.923076923078</v>
      </c>
      <c r="F135" s="119">
        <f t="shared" si="21"/>
        <v>4099.158645168417</v>
      </c>
      <c r="G135" s="48">
        <f t="shared" si="15"/>
        <v>14.75</v>
      </c>
      <c r="H135" s="120">
        <f t="shared" si="22"/>
        <v>291.22117393015662</v>
      </c>
      <c r="I135" s="48">
        <f t="shared" si="24"/>
        <v>24</v>
      </c>
      <c r="J135" s="76">
        <f t="shared" si="19"/>
        <v>67451.898190557913</v>
      </c>
      <c r="K135" s="76">
        <v>8363.7756000000008</v>
      </c>
      <c r="L135" s="76">
        <f t="shared" si="16"/>
        <v>75815.673790557921</v>
      </c>
      <c r="M135" s="109">
        <f t="shared" si="20"/>
        <v>1968187.503630101</v>
      </c>
      <c r="N135" s="50">
        <f t="shared" si="23"/>
        <v>379078.36895278952</v>
      </c>
      <c r="O135" s="50">
        <f t="shared" si="17"/>
        <v>682341.06411502138</v>
      </c>
    </row>
    <row r="136" spans="1:15" ht="15.75" x14ac:dyDescent="0.25">
      <c r="A136" s="143"/>
      <c r="B136" s="44" t="s">
        <v>38</v>
      </c>
      <c r="C136" s="76">
        <v>65908923.07692308</v>
      </c>
      <c r="D136" s="46">
        <f t="shared" si="25"/>
        <v>1E-3</v>
      </c>
      <c r="E136" s="76">
        <f t="shared" si="18"/>
        <v>65908.923076923078</v>
      </c>
      <c r="F136" s="119">
        <f t="shared" si="21"/>
        <v>4099.158645168417</v>
      </c>
      <c r="G136" s="48">
        <f t="shared" si="15"/>
        <v>14.75</v>
      </c>
      <c r="H136" s="120">
        <f t="shared" si="22"/>
        <v>291.22117393015662</v>
      </c>
      <c r="I136" s="48">
        <f t="shared" si="24"/>
        <v>24</v>
      </c>
      <c r="J136" s="76">
        <f t="shared" si="19"/>
        <v>67451.898190557913</v>
      </c>
      <c r="K136" s="76">
        <v>8363.7756000000008</v>
      </c>
      <c r="L136" s="76">
        <f t="shared" si="16"/>
        <v>75815.673790557921</v>
      </c>
      <c r="M136" s="109">
        <f t="shared" si="20"/>
        <v>1958280.752916466</v>
      </c>
      <c r="N136" s="50">
        <f t="shared" si="23"/>
        <v>379078.36895278952</v>
      </c>
      <c r="O136" s="50">
        <f t="shared" si="17"/>
        <v>682341.06411502138</v>
      </c>
    </row>
    <row r="137" spans="1:15" ht="16.5" thickBot="1" x14ac:dyDescent="0.3">
      <c r="A137" s="144"/>
      <c r="B137" s="123" t="s">
        <v>39</v>
      </c>
      <c r="C137" s="82">
        <v>65908923.07692308</v>
      </c>
      <c r="D137" s="58">
        <f t="shared" si="25"/>
        <v>1E-3</v>
      </c>
      <c r="E137" s="82">
        <f t="shared" si="18"/>
        <v>65908.923076923078</v>
      </c>
      <c r="F137" s="133">
        <f t="shared" si="21"/>
        <v>4099.158645168417</v>
      </c>
      <c r="G137" s="69">
        <f t="shared" si="15"/>
        <v>14.75</v>
      </c>
      <c r="H137" s="84">
        <f t="shared" si="22"/>
        <v>291.22117393015662</v>
      </c>
      <c r="I137" s="69">
        <f t="shared" si="24"/>
        <v>24</v>
      </c>
      <c r="J137" s="82">
        <f t="shared" si="19"/>
        <v>67451.898190557913</v>
      </c>
      <c r="K137" s="82">
        <v>8363.7756000000008</v>
      </c>
      <c r="L137" s="82">
        <f t="shared" si="16"/>
        <v>75815.673790557921</v>
      </c>
      <c r="M137" s="134">
        <f t="shared" si="20"/>
        <v>1948374.002202831</v>
      </c>
      <c r="N137" s="64">
        <f t="shared" si="23"/>
        <v>379078.36895278952</v>
      </c>
      <c r="O137" s="64">
        <f t="shared" si="17"/>
        <v>682341.06411502138</v>
      </c>
    </row>
    <row r="138" spans="1:15" ht="16.5" thickTop="1" x14ac:dyDescent="0.25">
      <c r="A138" s="142">
        <v>2027</v>
      </c>
      <c r="B138" s="66" t="s">
        <v>28</v>
      </c>
      <c r="C138" s="77">
        <v>65908923.07692308</v>
      </c>
      <c r="D138" s="67">
        <f t="shared" si="25"/>
        <v>1E-3</v>
      </c>
      <c r="E138" s="77">
        <f t="shared" si="18"/>
        <v>65908.923076923078</v>
      </c>
      <c r="F138" s="121">
        <f t="shared" si="21"/>
        <v>4099.158645168417</v>
      </c>
      <c r="G138" s="39">
        <f t="shared" si="15"/>
        <v>14.75</v>
      </c>
      <c r="H138" s="74">
        <f t="shared" si="22"/>
        <v>291.22117393015662</v>
      </c>
      <c r="I138" s="39">
        <f t="shared" si="24"/>
        <v>24</v>
      </c>
      <c r="J138" s="77">
        <f t="shared" si="19"/>
        <v>67451.898190557913</v>
      </c>
      <c r="K138" s="77">
        <v>8363.7756000000008</v>
      </c>
      <c r="L138" s="77">
        <f t="shared" si="16"/>
        <v>75815.673790557921</v>
      </c>
      <c r="M138" s="122">
        <f t="shared" si="20"/>
        <v>1938467.251489196</v>
      </c>
      <c r="N138" s="42">
        <f t="shared" si="23"/>
        <v>379078.36895278952</v>
      </c>
      <c r="O138" s="42">
        <f t="shared" si="17"/>
        <v>682341.06411502138</v>
      </c>
    </row>
    <row r="139" spans="1:15" ht="15.75" x14ac:dyDescent="0.25">
      <c r="A139" s="143"/>
      <c r="B139" s="44" t="s">
        <v>29</v>
      </c>
      <c r="C139" s="76">
        <v>65908923.07692308</v>
      </c>
      <c r="D139" s="46">
        <f t="shared" si="25"/>
        <v>1E-3</v>
      </c>
      <c r="E139" s="76">
        <f t="shared" si="18"/>
        <v>65908.923076923078</v>
      </c>
      <c r="F139" s="119">
        <f t="shared" si="21"/>
        <v>4099.158645168417</v>
      </c>
      <c r="G139" s="48">
        <f t="shared" si="15"/>
        <v>14.75</v>
      </c>
      <c r="H139" s="120">
        <f t="shared" si="22"/>
        <v>291.22117393015662</v>
      </c>
      <c r="I139" s="48">
        <f t="shared" si="24"/>
        <v>24</v>
      </c>
      <c r="J139" s="76">
        <f t="shared" si="19"/>
        <v>67451.898190557913</v>
      </c>
      <c r="K139" s="76">
        <v>8363.7756000000008</v>
      </c>
      <c r="L139" s="76">
        <f t="shared" si="16"/>
        <v>75815.673790557921</v>
      </c>
      <c r="M139" s="109">
        <f t="shared" si="20"/>
        <v>1928560.500775561</v>
      </c>
      <c r="N139" s="50">
        <f t="shared" si="23"/>
        <v>379078.36895278952</v>
      </c>
      <c r="O139" s="50">
        <f t="shared" si="17"/>
        <v>682341.06411502138</v>
      </c>
    </row>
    <row r="140" spans="1:15" ht="15.75" x14ac:dyDescent="0.25">
      <c r="A140" s="143"/>
      <c r="B140" s="44" t="s">
        <v>30</v>
      </c>
      <c r="C140" s="76">
        <v>65908923.07692308</v>
      </c>
      <c r="D140" s="46">
        <f t="shared" si="25"/>
        <v>1E-3</v>
      </c>
      <c r="E140" s="76">
        <f t="shared" si="18"/>
        <v>65908.923076923078</v>
      </c>
      <c r="F140" s="119">
        <f t="shared" si="21"/>
        <v>4099.158645168417</v>
      </c>
      <c r="G140" s="48">
        <f t="shared" si="15"/>
        <v>14.75</v>
      </c>
      <c r="H140" s="120">
        <f t="shared" si="22"/>
        <v>291.22117393015662</v>
      </c>
      <c r="I140" s="48">
        <f t="shared" si="24"/>
        <v>24</v>
      </c>
      <c r="J140" s="76">
        <f t="shared" si="19"/>
        <v>67451.898190557913</v>
      </c>
      <c r="K140" s="76">
        <v>8363.7756000000008</v>
      </c>
      <c r="L140" s="76">
        <f t="shared" si="16"/>
        <v>75815.673790557921</v>
      </c>
      <c r="M140" s="109">
        <f t="shared" si="20"/>
        <v>1918653.750061926</v>
      </c>
      <c r="N140" s="50">
        <f t="shared" si="23"/>
        <v>379078.36895278952</v>
      </c>
      <c r="O140" s="50">
        <f t="shared" si="17"/>
        <v>682341.06411502138</v>
      </c>
    </row>
    <row r="141" spans="1:15" ht="15.75" x14ac:dyDescent="0.25">
      <c r="A141" s="143"/>
      <c r="B141" s="44" t="s">
        <v>31</v>
      </c>
      <c r="C141" s="76">
        <v>65908923.07692308</v>
      </c>
      <c r="D141" s="46">
        <f t="shared" si="25"/>
        <v>1E-3</v>
      </c>
      <c r="E141" s="76">
        <f t="shared" si="18"/>
        <v>65908.923076923078</v>
      </c>
      <c r="F141" s="119">
        <f t="shared" si="21"/>
        <v>4099.158645168417</v>
      </c>
      <c r="G141" s="48">
        <f t="shared" si="15"/>
        <v>14.75</v>
      </c>
      <c r="H141" s="120">
        <f t="shared" si="22"/>
        <v>291.22117393015662</v>
      </c>
      <c r="I141" s="48">
        <f t="shared" si="24"/>
        <v>24</v>
      </c>
      <c r="J141" s="76">
        <f t="shared" si="19"/>
        <v>67451.898190557913</v>
      </c>
      <c r="K141" s="76">
        <v>8363.7756000000008</v>
      </c>
      <c r="L141" s="76">
        <f t="shared" si="16"/>
        <v>75815.673790557921</v>
      </c>
      <c r="M141" s="109">
        <f t="shared" si="20"/>
        <v>1908746.999348291</v>
      </c>
      <c r="N141" s="50">
        <f t="shared" si="23"/>
        <v>379078.36895278952</v>
      </c>
      <c r="O141" s="50">
        <f t="shared" si="17"/>
        <v>682341.06411502138</v>
      </c>
    </row>
    <row r="142" spans="1:15" ht="15.75" x14ac:dyDescent="0.25">
      <c r="A142" s="143"/>
      <c r="B142" s="44" t="s">
        <v>32</v>
      </c>
      <c r="C142" s="76">
        <v>65908923.07692308</v>
      </c>
      <c r="D142" s="46">
        <f t="shared" si="25"/>
        <v>1E-3</v>
      </c>
      <c r="E142" s="76">
        <f t="shared" si="18"/>
        <v>65908.923076923078</v>
      </c>
      <c r="F142" s="119">
        <f t="shared" si="21"/>
        <v>4099.158645168417</v>
      </c>
      <c r="G142" s="48">
        <f t="shared" si="15"/>
        <v>14.75</v>
      </c>
      <c r="H142" s="120">
        <f t="shared" si="22"/>
        <v>291.22117393015662</v>
      </c>
      <c r="I142" s="48">
        <f t="shared" si="24"/>
        <v>24</v>
      </c>
      <c r="J142" s="76">
        <f t="shared" si="19"/>
        <v>67451.898190557913</v>
      </c>
      <c r="K142" s="76">
        <v>8363.7756000000008</v>
      </c>
      <c r="L142" s="76">
        <f t="shared" si="16"/>
        <v>75815.673790557921</v>
      </c>
      <c r="M142" s="109">
        <f t="shared" si="20"/>
        <v>1898840.248634656</v>
      </c>
      <c r="N142" s="50">
        <f t="shared" si="23"/>
        <v>379078.36895278952</v>
      </c>
      <c r="O142" s="50">
        <f t="shared" si="17"/>
        <v>682341.06411502138</v>
      </c>
    </row>
    <row r="143" spans="1:15" ht="15.75" x14ac:dyDescent="0.25">
      <c r="A143" s="143"/>
      <c r="B143" s="44" t="s">
        <v>33</v>
      </c>
      <c r="C143" s="76">
        <v>65908923.07692308</v>
      </c>
      <c r="D143" s="46">
        <f t="shared" si="25"/>
        <v>1E-3</v>
      </c>
      <c r="E143" s="76">
        <f t="shared" si="18"/>
        <v>65908.923076923078</v>
      </c>
      <c r="F143" s="119">
        <f t="shared" si="21"/>
        <v>4099.158645168417</v>
      </c>
      <c r="G143" s="48">
        <f t="shared" si="15"/>
        <v>14.75</v>
      </c>
      <c r="H143" s="120">
        <f t="shared" si="22"/>
        <v>291.22117393015662</v>
      </c>
      <c r="I143" s="48">
        <f t="shared" si="24"/>
        <v>24</v>
      </c>
      <c r="J143" s="76">
        <f t="shared" si="19"/>
        <v>67451.898190557913</v>
      </c>
      <c r="K143" s="76">
        <v>8363.7756000000008</v>
      </c>
      <c r="L143" s="76">
        <f t="shared" si="16"/>
        <v>75815.673790557921</v>
      </c>
      <c r="M143" s="109">
        <f t="shared" si="20"/>
        <v>1888933.497921021</v>
      </c>
      <c r="N143" s="50">
        <f t="shared" si="23"/>
        <v>379078.36895278952</v>
      </c>
      <c r="O143" s="50">
        <f t="shared" si="17"/>
        <v>682341.06411502138</v>
      </c>
    </row>
    <row r="144" spans="1:15" ht="15.75" x14ac:dyDescent="0.25">
      <c r="A144" s="143"/>
      <c r="B144" s="44" t="s">
        <v>34</v>
      </c>
      <c r="C144" s="76">
        <v>65908923.07692308</v>
      </c>
      <c r="D144" s="46">
        <f t="shared" si="25"/>
        <v>1E-3</v>
      </c>
      <c r="E144" s="76">
        <f t="shared" si="18"/>
        <v>65908.923076923078</v>
      </c>
      <c r="F144" s="119">
        <f t="shared" si="21"/>
        <v>4099.158645168417</v>
      </c>
      <c r="G144" s="48">
        <f t="shared" ref="G144:G207" si="26">$D$9</f>
        <v>14.75</v>
      </c>
      <c r="H144" s="120">
        <f t="shared" si="22"/>
        <v>291.22117393015662</v>
      </c>
      <c r="I144" s="48">
        <f t="shared" si="24"/>
        <v>24</v>
      </c>
      <c r="J144" s="76">
        <f t="shared" si="19"/>
        <v>67451.898190557913</v>
      </c>
      <c r="K144" s="76">
        <v>8363.7756000000008</v>
      </c>
      <c r="L144" s="76">
        <f t="shared" si="16"/>
        <v>75815.673790557921</v>
      </c>
      <c r="M144" s="109">
        <f t="shared" si="20"/>
        <v>1879026.747207386</v>
      </c>
      <c r="N144" s="50">
        <f t="shared" si="23"/>
        <v>379078.36895278952</v>
      </c>
      <c r="O144" s="50">
        <f t="shared" si="17"/>
        <v>682341.06411502138</v>
      </c>
    </row>
    <row r="145" spans="1:15" ht="15.75" x14ac:dyDescent="0.25">
      <c r="A145" s="143"/>
      <c r="B145" s="44" t="s">
        <v>35</v>
      </c>
      <c r="C145" s="76">
        <v>65908923.07692308</v>
      </c>
      <c r="D145" s="46">
        <f t="shared" si="25"/>
        <v>1E-3</v>
      </c>
      <c r="E145" s="76">
        <f t="shared" si="18"/>
        <v>65908.923076923078</v>
      </c>
      <c r="F145" s="119">
        <f t="shared" si="21"/>
        <v>4099.158645168417</v>
      </c>
      <c r="G145" s="48">
        <f t="shared" si="26"/>
        <v>14.75</v>
      </c>
      <c r="H145" s="120">
        <f t="shared" si="22"/>
        <v>291.22117393015662</v>
      </c>
      <c r="I145" s="48">
        <f t="shared" si="24"/>
        <v>24</v>
      </c>
      <c r="J145" s="76">
        <f t="shared" si="19"/>
        <v>67451.898190557913</v>
      </c>
      <c r="K145" s="76">
        <v>8363.7756000000008</v>
      </c>
      <c r="L145" s="76">
        <f t="shared" si="16"/>
        <v>75815.673790557921</v>
      </c>
      <c r="M145" s="109">
        <f t="shared" si="20"/>
        <v>1869119.996493751</v>
      </c>
      <c r="N145" s="50">
        <f t="shared" si="23"/>
        <v>379078.36895278952</v>
      </c>
      <c r="O145" s="50">
        <f t="shared" si="17"/>
        <v>682341.06411502138</v>
      </c>
    </row>
    <row r="146" spans="1:15" ht="15.75" x14ac:dyDescent="0.25">
      <c r="A146" s="143"/>
      <c r="B146" s="44" t="s">
        <v>36</v>
      </c>
      <c r="C146" s="76">
        <v>65908923.07692308</v>
      </c>
      <c r="D146" s="46">
        <f t="shared" si="25"/>
        <v>1E-3</v>
      </c>
      <c r="E146" s="76">
        <f t="shared" si="18"/>
        <v>65908.923076923078</v>
      </c>
      <c r="F146" s="119">
        <f t="shared" si="21"/>
        <v>4099.158645168417</v>
      </c>
      <c r="G146" s="48">
        <f t="shared" si="26"/>
        <v>14.75</v>
      </c>
      <c r="H146" s="120">
        <f t="shared" si="22"/>
        <v>291.22117393015662</v>
      </c>
      <c r="I146" s="48">
        <f t="shared" si="24"/>
        <v>24</v>
      </c>
      <c r="J146" s="76">
        <f t="shared" si="19"/>
        <v>67451.898190557913</v>
      </c>
      <c r="K146" s="76">
        <v>8363.7756000000008</v>
      </c>
      <c r="L146" s="76">
        <f t="shared" si="16"/>
        <v>75815.673790557921</v>
      </c>
      <c r="M146" s="109">
        <f t="shared" si="20"/>
        <v>1859213.2457801159</v>
      </c>
      <c r="N146" s="50">
        <f t="shared" si="23"/>
        <v>379078.36895278952</v>
      </c>
      <c r="O146" s="50">
        <f t="shared" si="17"/>
        <v>682341.06411502138</v>
      </c>
    </row>
    <row r="147" spans="1:15" ht="15.75" x14ac:dyDescent="0.25">
      <c r="A147" s="143"/>
      <c r="B147" s="44" t="s">
        <v>37</v>
      </c>
      <c r="C147" s="76">
        <v>65908923.07692308</v>
      </c>
      <c r="D147" s="46">
        <f t="shared" si="25"/>
        <v>1E-3</v>
      </c>
      <c r="E147" s="76">
        <f t="shared" si="18"/>
        <v>65908.923076923078</v>
      </c>
      <c r="F147" s="119">
        <f t="shared" si="21"/>
        <v>4099.158645168417</v>
      </c>
      <c r="G147" s="48">
        <f t="shared" si="26"/>
        <v>14.75</v>
      </c>
      <c r="H147" s="120">
        <f t="shared" si="22"/>
        <v>291.22117393015662</v>
      </c>
      <c r="I147" s="48">
        <f t="shared" si="24"/>
        <v>24</v>
      </c>
      <c r="J147" s="76">
        <f t="shared" si="19"/>
        <v>67451.898190557913</v>
      </c>
      <c r="K147" s="76">
        <v>8363.7756000000008</v>
      </c>
      <c r="L147" s="76">
        <f t="shared" ref="L147:L210" si="27">J147+K147</f>
        <v>75815.673790557921</v>
      </c>
      <c r="M147" s="109">
        <f t="shared" si="20"/>
        <v>1849306.4950664809</v>
      </c>
      <c r="N147" s="50">
        <f t="shared" si="23"/>
        <v>379078.36895278952</v>
      </c>
      <c r="O147" s="50">
        <f t="shared" si="17"/>
        <v>682341.06411502138</v>
      </c>
    </row>
    <row r="148" spans="1:15" ht="15.75" x14ac:dyDescent="0.25">
      <c r="A148" s="143"/>
      <c r="B148" s="44" t="s">
        <v>38</v>
      </c>
      <c r="C148" s="76">
        <v>65908923.07692308</v>
      </c>
      <c r="D148" s="46">
        <f t="shared" si="25"/>
        <v>1E-3</v>
      </c>
      <c r="E148" s="76">
        <f t="shared" si="18"/>
        <v>65908.923076923078</v>
      </c>
      <c r="F148" s="119">
        <f t="shared" si="21"/>
        <v>4099.158645168417</v>
      </c>
      <c r="G148" s="48">
        <f t="shared" si="26"/>
        <v>14.75</v>
      </c>
      <c r="H148" s="120">
        <f t="shared" si="22"/>
        <v>291.22117393015662</v>
      </c>
      <c r="I148" s="48">
        <f t="shared" si="24"/>
        <v>24</v>
      </c>
      <c r="J148" s="76">
        <f t="shared" si="19"/>
        <v>67451.898190557913</v>
      </c>
      <c r="K148" s="76">
        <v>8363.7756000000008</v>
      </c>
      <c r="L148" s="76">
        <f t="shared" si="27"/>
        <v>75815.673790557921</v>
      </c>
      <c r="M148" s="109">
        <f t="shared" si="20"/>
        <v>1839399.7443528459</v>
      </c>
      <c r="N148" s="50">
        <f t="shared" si="23"/>
        <v>379078.36895278952</v>
      </c>
      <c r="O148" s="50">
        <f t="shared" si="17"/>
        <v>682341.06411502138</v>
      </c>
    </row>
    <row r="149" spans="1:15" ht="16.5" thickBot="1" x14ac:dyDescent="0.3">
      <c r="A149" s="144"/>
      <c r="B149" s="123" t="s">
        <v>39</v>
      </c>
      <c r="C149" s="82">
        <v>65908923.07692308</v>
      </c>
      <c r="D149" s="58">
        <f t="shared" si="25"/>
        <v>1E-3</v>
      </c>
      <c r="E149" s="82">
        <f t="shared" si="18"/>
        <v>65908.923076923078</v>
      </c>
      <c r="F149" s="133">
        <f t="shared" si="21"/>
        <v>4099.158645168417</v>
      </c>
      <c r="G149" s="69">
        <f t="shared" si="26"/>
        <v>14.75</v>
      </c>
      <c r="H149" s="84">
        <f t="shared" si="22"/>
        <v>291.22117393015662</v>
      </c>
      <c r="I149" s="69">
        <f t="shared" si="24"/>
        <v>24</v>
      </c>
      <c r="J149" s="82">
        <f t="shared" si="19"/>
        <v>67451.898190557913</v>
      </c>
      <c r="K149" s="82">
        <v>8363.7756000000008</v>
      </c>
      <c r="L149" s="82">
        <f t="shared" si="27"/>
        <v>75815.673790557921</v>
      </c>
      <c r="M149" s="134">
        <f t="shared" si="20"/>
        <v>1829492.9936392109</v>
      </c>
      <c r="N149" s="64">
        <f t="shared" si="23"/>
        <v>379078.36895278952</v>
      </c>
      <c r="O149" s="64">
        <f t="shared" si="17"/>
        <v>682341.06411502138</v>
      </c>
    </row>
    <row r="150" spans="1:15" ht="16.5" thickTop="1" x14ac:dyDescent="0.25">
      <c r="A150" s="142">
        <v>2028</v>
      </c>
      <c r="B150" s="66" t="s">
        <v>28</v>
      </c>
      <c r="C150" s="77">
        <v>65908923.07692308</v>
      </c>
      <c r="D150" s="67">
        <f t="shared" si="25"/>
        <v>1E-3</v>
      </c>
      <c r="E150" s="77">
        <f t="shared" si="18"/>
        <v>65908.923076923078</v>
      </c>
      <c r="F150" s="121">
        <f t="shared" si="21"/>
        <v>4099.158645168417</v>
      </c>
      <c r="G150" s="39">
        <f t="shared" si="26"/>
        <v>14.75</v>
      </c>
      <c r="H150" s="74">
        <f t="shared" si="22"/>
        <v>291.22117393015662</v>
      </c>
      <c r="I150" s="39">
        <f t="shared" si="24"/>
        <v>24</v>
      </c>
      <c r="J150" s="77">
        <f t="shared" si="19"/>
        <v>67451.898190557913</v>
      </c>
      <c r="K150" s="77">
        <v>8363.7756000000008</v>
      </c>
      <c r="L150" s="77">
        <f t="shared" si="27"/>
        <v>75815.673790557921</v>
      </c>
      <c r="M150" s="122">
        <f t="shared" si="20"/>
        <v>1819586.2429255759</v>
      </c>
      <c r="N150" s="42">
        <f t="shared" si="23"/>
        <v>379078.36895278952</v>
      </c>
      <c r="O150" s="42">
        <f t="shared" si="17"/>
        <v>682341.06411502138</v>
      </c>
    </row>
    <row r="151" spans="1:15" ht="15.75" x14ac:dyDescent="0.25">
      <c r="A151" s="143"/>
      <c r="B151" s="44" t="s">
        <v>29</v>
      </c>
      <c r="C151" s="76">
        <v>65908923.07692308</v>
      </c>
      <c r="D151" s="46">
        <f t="shared" si="25"/>
        <v>1E-3</v>
      </c>
      <c r="E151" s="76">
        <f t="shared" si="18"/>
        <v>65908.923076923078</v>
      </c>
      <c r="F151" s="119">
        <f t="shared" si="21"/>
        <v>4099.158645168417</v>
      </c>
      <c r="G151" s="48">
        <f t="shared" si="26"/>
        <v>14.75</v>
      </c>
      <c r="H151" s="120">
        <f t="shared" si="22"/>
        <v>291.22117393015662</v>
      </c>
      <c r="I151" s="48">
        <f t="shared" si="24"/>
        <v>24</v>
      </c>
      <c r="J151" s="76">
        <f t="shared" si="19"/>
        <v>67451.898190557913</v>
      </c>
      <c r="K151" s="76">
        <v>8363.7756000000008</v>
      </c>
      <c r="L151" s="76">
        <f t="shared" si="27"/>
        <v>75815.673790557921</v>
      </c>
      <c r="M151" s="109">
        <f t="shared" si="20"/>
        <v>1809679.4922119409</v>
      </c>
      <c r="N151" s="50">
        <f t="shared" si="23"/>
        <v>379078.36895278952</v>
      </c>
      <c r="O151" s="50">
        <f t="shared" si="17"/>
        <v>682341.06411502138</v>
      </c>
    </row>
    <row r="152" spans="1:15" ht="15.75" x14ac:dyDescent="0.25">
      <c r="A152" s="143"/>
      <c r="B152" s="44" t="s">
        <v>30</v>
      </c>
      <c r="C152" s="76">
        <v>65908923.07692308</v>
      </c>
      <c r="D152" s="46">
        <f t="shared" si="25"/>
        <v>1E-3</v>
      </c>
      <c r="E152" s="76">
        <f t="shared" si="18"/>
        <v>65908.923076923078</v>
      </c>
      <c r="F152" s="119">
        <f t="shared" si="21"/>
        <v>4099.158645168417</v>
      </c>
      <c r="G152" s="48">
        <f t="shared" si="26"/>
        <v>14.75</v>
      </c>
      <c r="H152" s="120">
        <f t="shared" si="22"/>
        <v>291.22117393015662</v>
      </c>
      <c r="I152" s="48">
        <f t="shared" si="24"/>
        <v>24</v>
      </c>
      <c r="J152" s="76">
        <f t="shared" si="19"/>
        <v>67451.898190557913</v>
      </c>
      <c r="K152" s="76">
        <v>8363.7756000000008</v>
      </c>
      <c r="L152" s="76">
        <f t="shared" si="27"/>
        <v>75815.673790557921</v>
      </c>
      <c r="M152" s="109">
        <f t="shared" si="20"/>
        <v>1799772.7414983059</v>
      </c>
      <c r="N152" s="50">
        <f t="shared" si="23"/>
        <v>379078.36895278952</v>
      </c>
      <c r="O152" s="50">
        <f t="shared" si="17"/>
        <v>682341.06411502138</v>
      </c>
    </row>
    <row r="153" spans="1:15" ht="15.75" x14ac:dyDescent="0.25">
      <c r="A153" s="143"/>
      <c r="B153" s="44" t="s">
        <v>31</v>
      </c>
      <c r="C153" s="76">
        <v>65908923.07692308</v>
      </c>
      <c r="D153" s="46">
        <f t="shared" si="25"/>
        <v>1E-3</v>
      </c>
      <c r="E153" s="76">
        <f t="shared" si="18"/>
        <v>65908.923076923078</v>
      </c>
      <c r="F153" s="119">
        <f t="shared" si="21"/>
        <v>4099.158645168417</v>
      </c>
      <c r="G153" s="48">
        <f t="shared" si="26"/>
        <v>14.75</v>
      </c>
      <c r="H153" s="120">
        <f t="shared" si="22"/>
        <v>291.22117393015662</v>
      </c>
      <c r="I153" s="48">
        <f t="shared" si="24"/>
        <v>24</v>
      </c>
      <c r="J153" s="76">
        <f t="shared" si="19"/>
        <v>67451.898190557913</v>
      </c>
      <c r="K153" s="76">
        <v>8363.7756000000008</v>
      </c>
      <c r="L153" s="76">
        <f t="shared" si="27"/>
        <v>75815.673790557921</v>
      </c>
      <c r="M153" s="109">
        <f t="shared" si="20"/>
        <v>1789865.9907846709</v>
      </c>
      <c r="N153" s="50">
        <f t="shared" si="23"/>
        <v>379078.36895278952</v>
      </c>
      <c r="O153" s="50">
        <f t="shared" si="17"/>
        <v>682341.06411502138</v>
      </c>
    </row>
    <row r="154" spans="1:15" ht="15.75" x14ac:dyDescent="0.25">
      <c r="A154" s="143"/>
      <c r="B154" s="44" t="s">
        <v>32</v>
      </c>
      <c r="C154" s="76">
        <v>65908923.07692308</v>
      </c>
      <c r="D154" s="46">
        <f t="shared" si="25"/>
        <v>1E-3</v>
      </c>
      <c r="E154" s="76">
        <f t="shared" si="18"/>
        <v>65908.923076923078</v>
      </c>
      <c r="F154" s="119">
        <f t="shared" si="21"/>
        <v>4099.158645168417</v>
      </c>
      <c r="G154" s="48">
        <f t="shared" si="26"/>
        <v>14.75</v>
      </c>
      <c r="H154" s="120">
        <f t="shared" si="22"/>
        <v>291.22117393015662</v>
      </c>
      <c r="I154" s="48">
        <f t="shared" si="24"/>
        <v>24</v>
      </c>
      <c r="J154" s="76">
        <f t="shared" si="19"/>
        <v>67451.898190557913</v>
      </c>
      <c r="K154" s="76">
        <v>8363.7756000000008</v>
      </c>
      <c r="L154" s="76">
        <f t="shared" si="27"/>
        <v>75815.673790557921</v>
      </c>
      <c r="M154" s="109">
        <f t="shared" si="20"/>
        <v>1779959.2400710359</v>
      </c>
      <c r="N154" s="50">
        <f t="shared" si="23"/>
        <v>379078.36895278952</v>
      </c>
      <c r="O154" s="50">
        <f t="shared" si="17"/>
        <v>682341.06411502138</v>
      </c>
    </row>
    <row r="155" spans="1:15" ht="15.75" x14ac:dyDescent="0.25">
      <c r="A155" s="143"/>
      <c r="B155" s="44" t="s">
        <v>33</v>
      </c>
      <c r="C155" s="76">
        <v>65908923.07692308</v>
      </c>
      <c r="D155" s="46">
        <f t="shared" si="25"/>
        <v>1E-3</v>
      </c>
      <c r="E155" s="76">
        <f t="shared" si="18"/>
        <v>65908.923076923078</v>
      </c>
      <c r="F155" s="119">
        <f t="shared" si="21"/>
        <v>4099.158645168417</v>
      </c>
      <c r="G155" s="48">
        <f t="shared" si="26"/>
        <v>14.75</v>
      </c>
      <c r="H155" s="120">
        <f t="shared" si="22"/>
        <v>291.22117393015662</v>
      </c>
      <c r="I155" s="48">
        <f t="shared" si="24"/>
        <v>24</v>
      </c>
      <c r="J155" s="76">
        <f t="shared" si="19"/>
        <v>67451.898190557913</v>
      </c>
      <c r="K155" s="76">
        <v>8363.7756000000008</v>
      </c>
      <c r="L155" s="76">
        <f t="shared" si="27"/>
        <v>75815.673790557921</v>
      </c>
      <c r="M155" s="109">
        <f t="shared" si="20"/>
        <v>1770052.4893574009</v>
      </c>
      <c r="N155" s="50">
        <f t="shared" si="23"/>
        <v>379078.36895278952</v>
      </c>
      <c r="O155" s="50">
        <f t="shared" si="17"/>
        <v>682341.06411502138</v>
      </c>
    </row>
    <row r="156" spans="1:15" ht="15.75" x14ac:dyDescent="0.25">
      <c r="A156" s="143"/>
      <c r="B156" s="44" t="s">
        <v>34</v>
      </c>
      <c r="C156" s="76">
        <v>65908923.07692308</v>
      </c>
      <c r="D156" s="46">
        <f t="shared" si="25"/>
        <v>1E-3</v>
      </c>
      <c r="E156" s="76">
        <f t="shared" si="18"/>
        <v>65908.923076923078</v>
      </c>
      <c r="F156" s="119">
        <f t="shared" si="21"/>
        <v>4099.158645168417</v>
      </c>
      <c r="G156" s="48">
        <f t="shared" si="26"/>
        <v>14.75</v>
      </c>
      <c r="H156" s="120">
        <f t="shared" si="22"/>
        <v>291.22117393015662</v>
      </c>
      <c r="I156" s="48">
        <f t="shared" si="24"/>
        <v>24</v>
      </c>
      <c r="J156" s="76">
        <f t="shared" si="19"/>
        <v>67451.898190557913</v>
      </c>
      <c r="K156" s="76">
        <v>8363.7756000000008</v>
      </c>
      <c r="L156" s="76">
        <f t="shared" si="27"/>
        <v>75815.673790557921</v>
      </c>
      <c r="M156" s="109">
        <f t="shared" si="20"/>
        <v>1760145.7386437659</v>
      </c>
      <c r="N156" s="50">
        <f t="shared" si="23"/>
        <v>379078.36895278952</v>
      </c>
      <c r="O156" s="50">
        <f t="shared" si="17"/>
        <v>682341.06411502138</v>
      </c>
    </row>
    <row r="157" spans="1:15" ht="15.75" x14ac:dyDescent="0.25">
      <c r="A157" s="143"/>
      <c r="B157" s="44" t="s">
        <v>35</v>
      </c>
      <c r="C157" s="76">
        <v>65908923.07692308</v>
      </c>
      <c r="D157" s="46">
        <f t="shared" si="25"/>
        <v>1E-3</v>
      </c>
      <c r="E157" s="76">
        <f t="shared" si="18"/>
        <v>65908.923076923078</v>
      </c>
      <c r="F157" s="119">
        <f t="shared" si="21"/>
        <v>4099.158645168417</v>
      </c>
      <c r="G157" s="48">
        <f t="shared" si="26"/>
        <v>14.75</v>
      </c>
      <c r="H157" s="120">
        <f t="shared" si="22"/>
        <v>291.22117393015662</v>
      </c>
      <c r="I157" s="48">
        <f t="shared" si="24"/>
        <v>24</v>
      </c>
      <c r="J157" s="76">
        <f t="shared" si="19"/>
        <v>67451.898190557913</v>
      </c>
      <c r="K157" s="76">
        <v>8363.7756000000008</v>
      </c>
      <c r="L157" s="76">
        <f t="shared" si="27"/>
        <v>75815.673790557921</v>
      </c>
      <c r="M157" s="109">
        <f t="shared" si="20"/>
        <v>1750238.9879301309</v>
      </c>
      <c r="N157" s="50">
        <f t="shared" si="23"/>
        <v>379078.36895278952</v>
      </c>
      <c r="O157" s="50">
        <f t="shared" si="17"/>
        <v>682341.06411502138</v>
      </c>
    </row>
    <row r="158" spans="1:15" ht="15.75" x14ac:dyDescent="0.25">
      <c r="A158" s="143"/>
      <c r="B158" s="44" t="s">
        <v>36</v>
      </c>
      <c r="C158" s="76">
        <v>65908923.07692308</v>
      </c>
      <c r="D158" s="46">
        <f t="shared" si="25"/>
        <v>1E-3</v>
      </c>
      <c r="E158" s="76">
        <f t="shared" si="18"/>
        <v>65908.923076923078</v>
      </c>
      <c r="F158" s="119">
        <f t="shared" si="21"/>
        <v>4099.158645168417</v>
      </c>
      <c r="G158" s="48">
        <f t="shared" si="26"/>
        <v>14.75</v>
      </c>
      <c r="H158" s="120">
        <f t="shared" si="22"/>
        <v>291.22117393015662</v>
      </c>
      <c r="I158" s="48">
        <f t="shared" si="24"/>
        <v>24</v>
      </c>
      <c r="J158" s="76">
        <f t="shared" si="19"/>
        <v>67451.898190557913</v>
      </c>
      <c r="K158" s="76">
        <v>8363.7756000000008</v>
      </c>
      <c r="L158" s="76">
        <f t="shared" si="27"/>
        <v>75815.673790557921</v>
      </c>
      <c r="M158" s="109">
        <f t="shared" si="20"/>
        <v>1740332.2372164959</v>
      </c>
      <c r="N158" s="50">
        <f t="shared" si="23"/>
        <v>379078.36895278952</v>
      </c>
      <c r="O158" s="50">
        <f t="shared" ref="O158:O221" si="28">SUM(J150:K158)</f>
        <v>682341.06411502138</v>
      </c>
    </row>
    <row r="159" spans="1:15" ht="15.75" x14ac:dyDescent="0.25">
      <c r="A159" s="143"/>
      <c r="B159" s="44" t="s">
        <v>37</v>
      </c>
      <c r="C159" s="76">
        <v>65908923.07692308</v>
      </c>
      <c r="D159" s="46">
        <f t="shared" si="25"/>
        <v>1E-3</v>
      </c>
      <c r="E159" s="76">
        <f t="shared" si="18"/>
        <v>65908.923076923078</v>
      </c>
      <c r="F159" s="119">
        <f t="shared" si="21"/>
        <v>4099.158645168417</v>
      </c>
      <c r="G159" s="48">
        <f t="shared" si="26"/>
        <v>14.75</v>
      </c>
      <c r="H159" s="120">
        <f t="shared" si="22"/>
        <v>291.22117393015662</v>
      </c>
      <c r="I159" s="48">
        <f t="shared" si="24"/>
        <v>24</v>
      </c>
      <c r="J159" s="76">
        <f t="shared" si="19"/>
        <v>67451.898190557913</v>
      </c>
      <c r="K159" s="76">
        <v>8363.7756000000008</v>
      </c>
      <c r="L159" s="76">
        <f t="shared" si="27"/>
        <v>75815.673790557921</v>
      </c>
      <c r="M159" s="109">
        <f t="shared" si="20"/>
        <v>1730425.4865028609</v>
      </c>
      <c r="N159" s="50">
        <f t="shared" si="23"/>
        <v>379078.36895278952</v>
      </c>
      <c r="O159" s="50">
        <f t="shared" si="28"/>
        <v>682341.06411502138</v>
      </c>
    </row>
    <row r="160" spans="1:15" ht="15.75" x14ac:dyDescent="0.25">
      <c r="A160" s="143"/>
      <c r="B160" s="44" t="s">
        <v>38</v>
      </c>
      <c r="C160" s="76">
        <v>65908923.07692308</v>
      </c>
      <c r="D160" s="46">
        <f t="shared" si="25"/>
        <v>1E-3</v>
      </c>
      <c r="E160" s="76">
        <f t="shared" si="18"/>
        <v>65908.923076923078</v>
      </c>
      <c r="F160" s="119">
        <f t="shared" si="21"/>
        <v>4099.158645168417</v>
      </c>
      <c r="G160" s="48">
        <f t="shared" si="26"/>
        <v>14.75</v>
      </c>
      <c r="H160" s="120">
        <f t="shared" si="22"/>
        <v>291.22117393015662</v>
      </c>
      <c r="I160" s="48">
        <f t="shared" si="24"/>
        <v>24</v>
      </c>
      <c r="J160" s="76">
        <f t="shared" si="19"/>
        <v>67451.898190557913</v>
      </c>
      <c r="K160" s="76">
        <v>8363.7756000000008</v>
      </c>
      <c r="L160" s="76">
        <f t="shared" si="27"/>
        <v>75815.673790557921</v>
      </c>
      <c r="M160" s="109">
        <f t="shared" si="20"/>
        <v>1720518.7357892259</v>
      </c>
      <c r="N160" s="50">
        <f t="shared" si="23"/>
        <v>379078.36895278952</v>
      </c>
      <c r="O160" s="50">
        <f t="shared" si="28"/>
        <v>682341.06411502138</v>
      </c>
    </row>
    <row r="161" spans="1:15" ht="16.5" thickBot="1" x14ac:dyDescent="0.3">
      <c r="A161" s="144"/>
      <c r="B161" s="123" t="s">
        <v>39</v>
      </c>
      <c r="C161" s="82">
        <v>65908923.07692308</v>
      </c>
      <c r="D161" s="58">
        <f t="shared" si="25"/>
        <v>1E-3</v>
      </c>
      <c r="E161" s="82">
        <f t="shared" si="18"/>
        <v>65908.923076923078</v>
      </c>
      <c r="F161" s="133">
        <f t="shared" si="21"/>
        <v>4099.158645168417</v>
      </c>
      <c r="G161" s="69">
        <f t="shared" si="26"/>
        <v>14.75</v>
      </c>
      <c r="H161" s="84">
        <f t="shared" si="22"/>
        <v>291.22117393015662</v>
      </c>
      <c r="I161" s="69">
        <f t="shared" si="24"/>
        <v>24</v>
      </c>
      <c r="J161" s="82">
        <f t="shared" si="19"/>
        <v>67451.898190557913</v>
      </c>
      <c r="K161" s="82">
        <v>8363.7756000000008</v>
      </c>
      <c r="L161" s="82">
        <f t="shared" si="27"/>
        <v>75815.673790557921</v>
      </c>
      <c r="M161" s="134">
        <f t="shared" si="20"/>
        <v>1710611.9850755909</v>
      </c>
      <c r="N161" s="64">
        <f t="shared" si="23"/>
        <v>379078.36895278952</v>
      </c>
      <c r="O161" s="64">
        <f t="shared" si="28"/>
        <v>682341.06411502138</v>
      </c>
    </row>
    <row r="162" spans="1:15" ht="16.5" thickTop="1" x14ac:dyDescent="0.25">
      <c r="A162" s="142">
        <v>2029</v>
      </c>
      <c r="B162" s="66" t="s">
        <v>28</v>
      </c>
      <c r="C162" s="77">
        <v>65908923.07692308</v>
      </c>
      <c r="D162" s="67">
        <f t="shared" si="25"/>
        <v>1E-3</v>
      </c>
      <c r="E162" s="77">
        <f t="shared" si="18"/>
        <v>65908.923076923078</v>
      </c>
      <c r="F162" s="121">
        <f t="shared" si="21"/>
        <v>4099.158645168417</v>
      </c>
      <c r="G162" s="39">
        <f t="shared" si="26"/>
        <v>14.75</v>
      </c>
      <c r="H162" s="74">
        <f t="shared" si="22"/>
        <v>291.22117393015662</v>
      </c>
      <c r="I162" s="39">
        <f t="shared" si="24"/>
        <v>24</v>
      </c>
      <c r="J162" s="77">
        <f t="shared" si="19"/>
        <v>67451.898190557913</v>
      </c>
      <c r="K162" s="77">
        <v>8363.7756000000008</v>
      </c>
      <c r="L162" s="77">
        <f t="shared" si="27"/>
        <v>75815.673790557921</v>
      </c>
      <c r="M162" s="122">
        <f t="shared" si="20"/>
        <v>1700705.2343619559</v>
      </c>
      <c r="N162" s="42">
        <f t="shared" si="23"/>
        <v>379078.36895278952</v>
      </c>
      <c r="O162" s="42">
        <f t="shared" si="28"/>
        <v>682341.06411502138</v>
      </c>
    </row>
    <row r="163" spans="1:15" ht="15.75" x14ac:dyDescent="0.25">
      <c r="A163" s="143"/>
      <c r="B163" s="44" t="s">
        <v>29</v>
      </c>
      <c r="C163" s="76">
        <v>65908923.07692308</v>
      </c>
      <c r="D163" s="46">
        <f t="shared" si="25"/>
        <v>1E-3</v>
      </c>
      <c r="E163" s="76">
        <f t="shared" si="18"/>
        <v>65908.923076923078</v>
      </c>
      <c r="F163" s="119">
        <f t="shared" si="21"/>
        <v>4099.158645168417</v>
      </c>
      <c r="G163" s="48">
        <f t="shared" si="26"/>
        <v>14.75</v>
      </c>
      <c r="H163" s="120">
        <f t="shared" si="22"/>
        <v>291.22117393015662</v>
      </c>
      <c r="I163" s="48">
        <f t="shared" si="24"/>
        <v>24</v>
      </c>
      <c r="J163" s="76">
        <f t="shared" si="19"/>
        <v>67451.898190557913</v>
      </c>
      <c r="K163" s="76">
        <v>8363.7756000000008</v>
      </c>
      <c r="L163" s="76">
        <f t="shared" si="27"/>
        <v>75815.673790557921</v>
      </c>
      <c r="M163" s="109">
        <f t="shared" si="20"/>
        <v>1690798.4836483209</v>
      </c>
      <c r="N163" s="50">
        <f t="shared" si="23"/>
        <v>379078.36895278952</v>
      </c>
      <c r="O163" s="50">
        <f t="shared" si="28"/>
        <v>682341.06411502138</v>
      </c>
    </row>
    <row r="164" spans="1:15" ht="15.75" x14ac:dyDescent="0.25">
      <c r="A164" s="143"/>
      <c r="B164" s="44" t="s">
        <v>30</v>
      </c>
      <c r="C164" s="76">
        <v>65908923.07692308</v>
      </c>
      <c r="D164" s="46">
        <f t="shared" si="25"/>
        <v>1E-3</v>
      </c>
      <c r="E164" s="76">
        <f t="shared" si="18"/>
        <v>65908.923076923078</v>
      </c>
      <c r="F164" s="119">
        <f t="shared" si="21"/>
        <v>4099.158645168417</v>
      </c>
      <c r="G164" s="48">
        <f t="shared" si="26"/>
        <v>14.75</v>
      </c>
      <c r="H164" s="120">
        <f t="shared" si="22"/>
        <v>291.22117393015662</v>
      </c>
      <c r="I164" s="48">
        <f t="shared" si="24"/>
        <v>24</v>
      </c>
      <c r="J164" s="76">
        <f t="shared" si="19"/>
        <v>67451.898190557913</v>
      </c>
      <c r="K164" s="76">
        <v>8363.7756000000008</v>
      </c>
      <c r="L164" s="76">
        <f t="shared" si="27"/>
        <v>75815.673790557921</v>
      </c>
      <c r="M164" s="109">
        <f t="shared" si="20"/>
        <v>1680891.7329346859</v>
      </c>
      <c r="N164" s="50">
        <f t="shared" si="23"/>
        <v>379078.36895278952</v>
      </c>
      <c r="O164" s="50">
        <f t="shared" si="28"/>
        <v>682341.06411502138</v>
      </c>
    </row>
    <row r="165" spans="1:15" ht="15.75" x14ac:dyDescent="0.25">
      <c r="A165" s="143"/>
      <c r="B165" s="44" t="s">
        <v>31</v>
      </c>
      <c r="C165" s="76">
        <v>65908923.07692308</v>
      </c>
      <c r="D165" s="46">
        <f t="shared" si="25"/>
        <v>1E-3</v>
      </c>
      <c r="E165" s="76">
        <f t="shared" si="18"/>
        <v>65908.923076923078</v>
      </c>
      <c r="F165" s="119">
        <f t="shared" si="21"/>
        <v>4099.158645168417</v>
      </c>
      <c r="G165" s="48">
        <f t="shared" si="26"/>
        <v>14.75</v>
      </c>
      <c r="H165" s="120">
        <f t="shared" si="22"/>
        <v>291.22117393015662</v>
      </c>
      <c r="I165" s="48">
        <f t="shared" si="24"/>
        <v>24</v>
      </c>
      <c r="J165" s="76">
        <f t="shared" si="19"/>
        <v>67451.898190557913</v>
      </c>
      <c r="K165" s="76">
        <v>8363.7756000000008</v>
      </c>
      <c r="L165" s="76">
        <f t="shared" si="27"/>
        <v>75815.673790557921</v>
      </c>
      <c r="M165" s="109">
        <f t="shared" si="20"/>
        <v>1670984.9822210509</v>
      </c>
      <c r="N165" s="50">
        <f t="shared" si="23"/>
        <v>379078.36895278952</v>
      </c>
      <c r="O165" s="50">
        <f t="shared" si="28"/>
        <v>682341.06411502138</v>
      </c>
    </row>
    <row r="166" spans="1:15" ht="15.75" x14ac:dyDescent="0.25">
      <c r="A166" s="143"/>
      <c r="B166" s="44" t="s">
        <v>32</v>
      </c>
      <c r="C166" s="76">
        <v>65908923.07692308</v>
      </c>
      <c r="D166" s="46">
        <f t="shared" si="25"/>
        <v>1E-3</v>
      </c>
      <c r="E166" s="76">
        <f t="shared" si="18"/>
        <v>65908.923076923078</v>
      </c>
      <c r="F166" s="119">
        <f t="shared" si="21"/>
        <v>4099.158645168417</v>
      </c>
      <c r="G166" s="48">
        <f t="shared" si="26"/>
        <v>14.75</v>
      </c>
      <c r="H166" s="120">
        <f t="shared" si="22"/>
        <v>291.22117393015662</v>
      </c>
      <c r="I166" s="48">
        <f t="shared" si="24"/>
        <v>24</v>
      </c>
      <c r="J166" s="76">
        <f t="shared" si="19"/>
        <v>67451.898190557913</v>
      </c>
      <c r="K166" s="76">
        <v>8363.7756000000008</v>
      </c>
      <c r="L166" s="76">
        <f t="shared" si="27"/>
        <v>75815.673790557921</v>
      </c>
      <c r="M166" s="109">
        <f t="shared" si="20"/>
        <v>1661078.2315074159</v>
      </c>
      <c r="N166" s="50">
        <f t="shared" si="23"/>
        <v>379078.36895278952</v>
      </c>
      <c r="O166" s="50">
        <f t="shared" si="28"/>
        <v>682341.06411502138</v>
      </c>
    </row>
    <row r="167" spans="1:15" ht="15.75" x14ac:dyDescent="0.25">
      <c r="A167" s="143"/>
      <c r="B167" s="44" t="s">
        <v>33</v>
      </c>
      <c r="C167" s="76">
        <v>65908923.07692308</v>
      </c>
      <c r="D167" s="46">
        <f t="shared" si="25"/>
        <v>1E-3</v>
      </c>
      <c r="E167" s="76">
        <f t="shared" si="18"/>
        <v>65908.923076923078</v>
      </c>
      <c r="F167" s="119">
        <f t="shared" si="21"/>
        <v>4099.158645168417</v>
      </c>
      <c r="G167" s="48">
        <f t="shared" si="26"/>
        <v>14.75</v>
      </c>
      <c r="H167" s="120">
        <f t="shared" si="22"/>
        <v>291.22117393015662</v>
      </c>
      <c r="I167" s="48">
        <f t="shared" si="24"/>
        <v>24</v>
      </c>
      <c r="J167" s="76">
        <f t="shared" si="19"/>
        <v>67451.898190557913</v>
      </c>
      <c r="K167" s="76">
        <v>8363.7756000000008</v>
      </c>
      <c r="L167" s="76">
        <f t="shared" si="27"/>
        <v>75815.673790557921</v>
      </c>
      <c r="M167" s="109">
        <f t="shared" si="20"/>
        <v>1651171.4807937809</v>
      </c>
      <c r="N167" s="50">
        <f t="shared" si="23"/>
        <v>379078.36895278952</v>
      </c>
      <c r="O167" s="50">
        <f t="shared" si="28"/>
        <v>682341.06411502138</v>
      </c>
    </row>
    <row r="168" spans="1:15" ht="15.75" x14ac:dyDescent="0.25">
      <c r="A168" s="143"/>
      <c r="B168" s="44" t="s">
        <v>34</v>
      </c>
      <c r="C168" s="76">
        <v>65908923.07692308</v>
      </c>
      <c r="D168" s="46">
        <f t="shared" si="25"/>
        <v>1E-3</v>
      </c>
      <c r="E168" s="76">
        <f t="shared" si="18"/>
        <v>65908.923076923078</v>
      </c>
      <c r="F168" s="119">
        <f t="shared" si="21"/>
        <v>4099.158645168417</v>
      </c>
      <c r="G168" s="48">
        <f t="shared" si="26"/>
        <v>14.75</v>
      </c>
      <c r="H168" s="120">
        <f t="shared" si="22"/>
        <v>291.22117393015662</v>
      </c>
      <c r="I168" s="48">
        <f t="shared" si="24"/>
        <v>24</v>
      </c>
      <c r="J168" s="76">
        <f t="shared" si="19"/>
        <v>67451.898190557913</v>
      </c>
      <c r="K168" s="76">
        <v>8363.7756000000008</v>
      </c>
      <c r="L168" s="76">
        <f t="shared" si="27"/>
        <v>75815.673790557921</v>
      </c>
      <c r="M168" s="109">
        <f t="shared" si="20"/>
        <v>1641264.7300801459</v>
      </c>
      <c r="N168" s="50">
        <f t="shared" si="23"/>
        <v>379078.36895278952</v>
      </c>
      <c r="O168" s="50">
        <f t="shared" si="28"/>
        <v>682341.06411502138</v>
      </c>
    </row>
    <row r="169" spans="1:15" ht="15.75" x14ac:dyDescent="0.25">
      <c r="A169" s="143"/>
      <c r="B169" s="44" t="s">
        <v>35</v>
      </c>
      <c r="C169" s="76">
        <v>65908923.07692308</v>
      </c>
      <c r="D169" s="46">
        <f t="shared" si="25"/>
        <v>1E-3</v>
      </c>
      <c r="E169" s="76">
        <f t="shared" si="18"/>
        <v>65908.923076923078</v>
      </c>
      <c r="F169" s="119">
        <f t="shared" si="21"/>
        <v>4099.158645168417</v>
      </c>
      <c r="G169" s="48">
        <f t="shared" si="26"/>
        <v>14.75</v>
      </c>
      <c r="H169" s="120">
        <f t="shared" si="22"/>
        <v>291.22117393015662</v>
      </c>
      <c r="I169" s="48">
        <f t="shared" si="24"/>
        <v>24</v>
      </c>
      <c r="J169" s="76">
        <f t="shared" si="19"/>
        <v>67451.898190557913</v>
      </c>
      <c r="K169" s="76">
        <v>8363.7756000000008</v>
      </c>
      <c r="L169" s="76">
        <f t="shared" si="27"/>
        <v>75815.673790557921</v>
      </c>
      <c r="M169" s="109">
        <f t="shared" si="20"/>
        <v>1631357.9793665109</v>
      </c>
      <c r="N169" s="50">
        <f t="shared" si="23"/>
        <v>379078.36895278952</v>
      </c>
      <c r="O169" s="50">
        <f t="shared" si="28"/>
        <v>682341.06411502138</v>
      </c>
    </row>
    <row r="170" spans="1:15" ht="15.75" x14ac:dyDescent="0.25">
      <c r="A170" s="143"/>
      <c r="B170" s="44" t="s">
        <v>36</v>
      </c>
      <c r="C170" s="76">
        <v>65908923.07692308</v>
      </c>
      <c r="D170" s="46">
        <f t="shared" si="25"/>
        <v>1E-3</v>
      </c>
      <c r="E170" s="76">
        <f t="shared" si="18"/>
        <v>65908.923076923078</v>
      </c>
      <c r="F170" s="119">
        <f t="shared" si="21"/>
        <v>4099.158645168417</v>
      </c>
      <c r="G170" s="48">
        <f t="shared" si="26"/>
        <v>14.75</v>
      </c>
      <c r="H170" s="120">
        <f t="shared" si="22"/>
        <v>291.22117393015662</v>
      </c>
      <c r="I170" s="48">
        <f t="shared" si="24"/>
        <v>24</v>
      </c>
      <c r="J170" s="76">
        <f t="shared" si="19"/>
        <v>67451.898190557913</v>
      </c>
      <c r="K170" s="76">
        <v>8363.7756000000008</v>
      </c>
      <c r="L170" s="76">
        <f t="shared" si="27"/>
        <v>75815.673790557921</v>
      </c>
      <c r="M170" s="109">
        <f t="shared" si="20"/>
        <v>1621451.2286528759</v>
      </c>
      <c r="N170" s="50">
        <f t="shared" si="23"/>
        <v>379078.36895278952</v>
      </c>
      <c r="O170" s="50">
        <f t="shared" si="28"/>
        <v>682341.06411502138</v>
      </c>
    </row>
    <row r="171" spans="1:15" ht="15.75" x14ac:dyDescent="0.25">
      <c r="A171" s="143"/>
      <c r="B171" s="44" t="s">
        <v>37</v>
      </c>
      <c r="C171" s="76">
        <v>65908923.07692308</v>
      </c>
      <c r="D171" s="46">
        <f t="shared" si="25"/>
        <v>1E-3</v>
      </c>
      <c r="E171" s="76">
        <f t="shared" si="18"/>
        <v>65908.923076923078</v>
      </c>
      <c r="F171" s="119">
        <f t="shared" si="21"/>
        <v>4099.158645168417</v>
      </c>
      <c r="G171" s="48">
        <f t="shared" si="26"/>
        <v>14.75</v>
      </c>
      <c r="H171" s="120">
        <f t="shared" si="22"/>
        <v>291.22117393015662</v>
      </c>
      <c r="I171" s="48">
        <f t="shared" si="24"/>
        <v>24</v>
      </c>
      <c r="J171" s="76">
        <f t="shared" si="19"/>
        <v>67451.898190557913</v>
      </c>
      <c r="K171" s="76">
        <v>8363.7756000000008</v>
      </c>
      <c r="L171" s="76">
        <f t="shared" si="27"/>
        <v>75815.673790557921</v>
      </c>
      <c r="M171" s="109">
        <f t="shared" si="20"/>
        <v>1611544.4779392409</v>
      </c>
      <c r="N171" s="50">
        <f t="shared" si="23"/>
        <v>379078.36895278952</v>
      </c>
      <c r="O171" s="50">
        <f t="shared" si="28"/>
        <v>682341.06411502138</v>
      </c>
    </row>
    <row r="172" spans="1:15" ht="15.75" x14ac:dyDescent="0.25">
      <c r="A172" s="143"/>
      <c r="B172" s="44" t="s">
        <v>38</v>
      </c>
      <c r="C172" s="76">
        <v>65908923.07692308</v>
      </c>
      <c r="D172" s="46">
        <f t="shared" si="25"/>
        <v>1E-3</v>
      </c>
      <c r="E172" s="76">
        <f t="shared" ref="E172:E235" si="29">+C172*D172</f>
        <v>65908.923076923078</v>
      </c>
      <c r="F172" s="119">
        <f t="shared" si="21"/>
        <v>4099.158645168417</v>
      </c>
      <c r="G172" s="48">
        <f t="shared" si="26"/>
        <v>14.75</v>
      </c>
      <c r="H172" s="120">
        <f t="shared" si="22"/>
        <v>291.22117393015662</v>
      </c>
      <c r="I172" s="48">
        <f t="shared" si="24"/>
        <v>24</v>
      </c>
      <c r="J172" s="76">
        <f t="shared" ref="J172:J235" si="30">(G172*F172)+(H172*I172)</f>
        <v>67451.898190557913</v>
      </c>
      <c r="K172" s="76">
        <v>8363.7756000000008</v>
      </c>
      <c r="L172" s="76">
        <f t="shared" si="27"/>
        <v>75815.673790557921</v>
      </c>
      <c r="M172" s="109">
        <f t="shared" si="20"/>
        <v>1601637.7272256059</v>
      </c>
      <c r="N172" s="50">
        <f t="shared" si="23"/>
        <v>379078.36895278952</v>
      </c>
      <c r="O172" s="50">
        <f t="shared" si="28"/>
        <v>682341.06411502138</v>
      </c>
    </row>
    <row r="173" spans="1:15" ht="16.5" thickBot="1" x14ac:dyDescent="0.3">
      <c r="A173" s="144"/>
      <c r="B173" s="123" t="s">
        <v>39</v>
      </c>
      <c r="C173" s="82">
        <v>65908923.07692308</v>
      </c>
      <c r="D173" s="58">
        <f t="shared" si="25"/>
        <v>1E-3</v>
      </c>
      <c r="E173" s="82">
        <f t="shared" si="29"/>
        <v>65908.923076923078</v>
      </c>
      <c r="F173" s="133">
        <f t="shared" si="21"/>
        <v>4099.158645168417</v>
      </c>
      <c r="G173" s="69">
        <f t="shared" si="26"/>
        <v>14.75</v>
      </c>
      <c r="H173" s="84">
        <f t="shared" si="22"/>
        <v>291.22117393015662</v>
      </c>
      <c r="I173" s="69">
        <f t="shared" si="24"/>
        <v>24</v>
      </c>
      <c r="J173" s="82">
        <f t="shared" si="30"/>
        <v>67451.898190557913</v>
      </c>
      <c r="K173" s="82">
        <v>8363.7756000000008</v>
      </c>
      <c r="L173" s="82">
        <f t="shared" si="27"/>
        <v>75815.673790557921</v>
      </c>
      <c r="M173" s="134">
        <f t="shared" ref="M173:M236" si="31">+M172+E173-J173-K173</f>
        <v>1591730.9765119709</v>
      </c>
      <c r="N173" s="64">
        <f t="shared" si="23"/>
        <v>379078.36895278952</v>
      </c>
      <c r="O173" s="64">
        <f t="shared" si="28"/>
        <v>682341.06411502138</v>
      </c>
    </row>
    <row r="174" spans="1:15" ht="16.5" thickTop="1" x14ac:dyDescent="0.25">
      <c r="A174" s="142">
        <v>2030</v>
      </c>
      <c r="B174" s="66" t="s">
        <v>28</v>
      </c>
      <c r="C174" s="77">
        <v>65908923.07692308</v>
      </c>
      <c r="D174" s="67">
        <f t="shared" si="25"/>
        <v>1E-3</v>
      </c>
      <c r="E174" s="77">
        <f t="shared" si="29"/>
        <v>65908.923076923078</v>
      </c>
      <c r="F174" s="121">
        <f t="shared" si="21"/>
        <v>4099.158645168417</v>
      </c>
      <c r="G174" s="39">
        <f t="shared" si="26"/>
        <v>14.75</v>
      </c>
      <c r="H174" s="74">
        <f t="shared" si="22"/>
        <v>291.22117393015662</v>
      </c>
      <c r="I174" s="39">
        <f t="shared" si="24"/>
        <v>24</v>
      </c>
      <c r="J174" s="77">
        <f t="shared" si="30"/>
        <v>67451.898190557913</v>
      </c>
      <c r="K174" s="77">
        <v>8363.7756000000008</v>
      </c>
      <c r="L174" s="77">
        <f t="shared" si="27"/>
        <v>75815.673790557921</v>
      </c>
      <c r="M174" s="122">
        <f t="shared" si="31"/>
        <v>1581824.2257983359</v>
      </c>
      <c r="N174" s="42">
        <f t="shared" si="23"/>
        <v>379078.36895278952</v>
      </c>
      <c r="O174" s="42">
        <f t="shared" si="28"/>
        <v>682341.06411502138</v>
      </c>
    </row>
    <row r="175" spans="1:15" ht="15.75" x14ac:dyDescent="0.25">
      <c r="A175" s="143"/>
      <c r="B175" s="44" t="s">
        <v>29</v>
      </c>
      <c r="C175" s="76">
        <v>65908923.07692308</v>
      </c>
      <c r="D175" s="46">
        <f t="shared" si="25"/>
        <v>1E-3</v>
      </c>
      <c r="E175" s="76">
        <f t="shared" si="29"/>
        <v>65908.923076923078</v>
      </c>
      <c r="F175" s="119">
        <f t="shared" si="21"/>
        <v>4099.158645168417</v>
      </c>
      <c r="G175" s="48">
        <f t="shared" si="26"/>
        <v>14.75</v>
      </c>
      <c r="H175" s="120">
        <f t="shared" si="22"/>
        <v>291.22117393015662</v>
      </c>
      <c r="I175" s="48">
        <f t="shared" si="24"/>
        <v>24</v>
      </c>
      <c r="J175" s="76">
        <f t="shared" si="30"/>
        <v>67451.898190557913</v>
      </c>
      <c r="K175" s="76">
        <v>8363.7756000000008</v>
      </c>
      <c r="L175" s="76">
        <f t="shared" si="27"/>
        <v>75815.673790557921</v>
      </c>
      <c r="M175" s="109">
        <f t="shared" si="31"/>
        <v>1571917.4750847009</v>
      </c>
      <c r="N175" s="50">
        <f t="shared" si="23"/>
        <v>379078.36895278952</v>
      </c>
      <c r="O175" s="50">
        <f t="shared" si="28"/>
        <v>682341.06411502138</v>
      </c>
    </row>
    <row r="176" spans="1:15" ht="15.75" x14ac:dyDescent="0.25">
      <c r="A176" s="143"/>
      <c r="B176" s="44" t="s">
        <v>30</v>
      </c>
      <c r="C176" s="76">
        <v>65908923.07692308</v>
      </c>
      <c r="D176" s="46">
        <f t="shared" si="25"/>
        <v>1E-3</v>
      </c>
      <c r="E176" s="76">
        <f t="shared" si="29"/>
        <v>65908.923076923078</v>
      </c>
      <c r="F176" s="119">
        <f t="shared" si="21"/>
        <v>4099.158645168417</v>
      </c>
      <c r="G176" s="48">
        <f t="shared" si="26"/>
        <v>14.75</v>
      </c>
      <c r="H176" s="120">
        <f t="shared" si="22"/>
        <v>291.22117393015662</v>
      </c>
      <c r="I176" s="48">
        <f t="shared" si="24"/>
        <v>24</v>
      </c>
      <c r="J176" s="76">
        <f t="shared" si="30"/>
        <v>67451.898190557913</v>
      </c>
      <c r="K176" s="76">
        <v>8363.7756000000008</v>
      </c>
      <c r="L176" s="76">
        <f t="shared" si="27"/>
        <v>75815.673790557921</v>
      </c>
      <c r="M176" s="109">
        <f t="shared" si="31"/>
        <v>1562010.7243710659</v>
      </c>
      <c r="N176" s="50">
        <f t="shared" si="23"/>
        <v>379078.36895278952</v>
      </c>
      <c r="O176" s="50">
        <f t="shared" si="28"/>
        <v>682341.06411502138</v>
      </c>
    </row>
    <row r="177" spans="1:15" ht="15.75" x14ac:dyDescent="0.25">
      <c r="A177" s="143"/>
      <c r="B177" s="44" t="s">
        <v>31</v>
      </c>
      <c r="C177" s="76">
        <v>65908923.07692308</v>
      </c>
      <c r="D177" s="46">
        <f t="shared" si="25"/>
        <v>1E-3</v>
      </c>
      <c r="E177" s="76">
        <f t="shared" si="29"/>
        <v>65908.923076923078</v>
      </c>
      <c r="F177" s="119">
        <f t="shared" si="21"/>
        <v>4099.158645168417</v>
      </c>
      <c r="G177" s="48">
        <f t="shared" si="26"/>
        <v>14.75</v>
      </c>
      <c r="H177" s="120">
        <f t="shared" si="22"/>
        <v>291.22117393015662</v>
      </c>
      <c r="I177" s="48">
        <f t="shared" si="24"/>
        <v>24</v>
      </c>
      <c r="J177" s="76">
        <f t="shared" si="30"/>
        <v>67451.898190557913</v>
      </c>
      <c r="K177" s="76">
        <v>8363.7756000000008</v>
      </c>
      <c r="L177" s="76">
        <f t="shared" si="27"/>
        <v>75815.673790557921</v>
      </c>
      <c r="M177" s="109">
        <f t="shared" si="31"/>
        <v>1552103.9736574308</v>
      </c>
      <c r="N177" s="50">
        <f t="shared" si="23"/>
        <v>379078.36895278952</v>
      </c>
      <c r="O177" s="50">
        <f t="shared" si="28"/>
        <v>682341.06411502138</v>
      </c>
    </row>
    <row r="178" spans="1:15" ht="15.75" x14ac:dyDescent="0.25">
      <c r="A178" s="143"/>
      <c r="B178" s="44" t="s">
        <v>32</v>
      </c>
      <c r="C178" s="76">
        <v>65908923.07692308</v>
      </c>
      <c r="D178" s="46">
        <f t="shared" si="25"/>
        <v>1E-3</v>
      </c>
      <c r="E178" s="76">
        <f t="shared" si="29"/>
        <v>65908.923076923078</v>
      </c>
      <c r="F178" s="119">
        <f t="shared" ref="F178:F241" si="32">(+F177*$C$12)+F177</f>
        <v>4099.158645168417</v>
      </c>
      <c r="G178" s="48">
        <f t="shared" si="26"/>
        <v>14.75</v>
      </c>
      <c r="H178" s="120">
        <f t="shared" ref="H178:H241" si="33">(+H177*$C$12)+H177</f>
        <v>291.22117393015662</v>
      </c>
      <c r="I178" s="48">
        <f t="shared" si="24"/>
        <v>24</v>
      </c>
      <c r="J178" s="76">
        <f t="shared" si="30"/>
        <v>67451.898190557913</v>
      </c>
      <c r="K178" s="76">
        <v>8363.7756000000008</v>
      </c>
      <c r="L178" s="76">
        <f t="shared" si="27"/>
        <v>75815.673790557921</v>
      </c>
      <c r="M178" s="109">
        <f t="shared" si="31"/>
        <v>1542197.2229437958</v>
      </c>
      <c r="N178" s="50">
        <f t="shared" ref="N178:N241" si="34">SUM(J174:K178)</f>
        <v>379078.36895278952</v>
      </c>
      <c r="O178" s="50">
        <f t="shared" si="28"/>
        <v>682341.06411502138</v>
      </c>
    </row>
    <row r="179" spans="1:15" ht="15.75" x14ac:dyDescent="0.25">
      <c r="A179" s="143"/>
      <c r="B179" s="44" t="s">
        <v>33</v>
      </c>
      <c r="C179" s="76">
        <v>65908923.07692308</v>
      </c>
      <c r="D179" s="46">
        <f t="shared" si="25"/>
        <v>1E-3</v>
      </c>
      <c r="E179" s="76">
        <f t="shared" si="29"/>
        <v>65908.923076923078</v>
      </c>
      <c r="F179" s="119">
        <f t="shared" si="32"/>
        <v>4099.158645168417</v>
      </c>
      <c r="G179" s="48">
        <f t="shared" si="26"/>
        <v>14.75</v>
      </c>
      <c r="H179" s="120">
        <f t="shared" si="33"/>
        <v>291.22117393015662</v>
      </c>
      <c r="I179" s="48">
        <f t="shared" ref="I179:I242" si="35">$E$6</f>
        <v>24</v>
      </c>
      <c r="J179" s="76">
        <f t="shared" si="30"/>
        <v>67451.898190557913</v>
      </c>
      <c r="K179" s="76">
        <v>8363.7756000000008</v>
      </c>
      <c r="L179" s="76">
        <f t="shared" si="27"/>
        <v>75815.673790557921</v>
      </c>
      <c r="M179" s="109">
        <f t="shared" si="31"/>
        <v>1532290.4722301608</v>
      </c>
      <c r="N179" s="50">
        <f t="shared" si="34"/>
        <v>379078.36895278952</v>
      </c>
      <c r="O179" s="50">
        <f t="shared" si="28"/>
        <v>682341.06411502138</v>
      </c>
    </row>
    <row r="180" spans="1:15" ht="15.75" x14ac:dyDescent="0.25">
      <c r="A180" s="143"/>
      <c r="B180" s="44" t="s">
        <v>34</v>
      </c>
      <c r="C180" s="76">
        <v>65908923.07692308</v>
      </c>
      <c r="D180" s="46">
        <f t="shared" si="25"/>
        <v>1E-3</v>
      </c>
      <c r="E180" s="76">
        <f t="shared" si="29"/>
        <v>65908.923076923078</v>
      </c>
      <c r="F180" s="119">
        <f t="shared" si="32"/>
        <v>4099.158645168417</v>
      </c>
      <c r="G180" s="48">
        <f t="shared" si="26"/>
        <v>14.75</v>
      </c>
      <c r="H180" s="120">
        <f t="shared" si="33"/>
        <v>291.22117393015662</v>
      </c>
      <c r="I180" s="48">
        <f t="shared" si="35"/>
        <v>24</v>
      </c>
      <c r="J180" s="76">
        <f t="shared" si="30"/>
        <v>67451.898190557913</v>
      </c>
      <c r="K180" s="76">
        <v>8363.7756000000008</v>
      </c>
      <c r="L180" s="76">
        <f t="shared" si="27"/>
        <v>75815.673790557921</v>
      </c>
      <c r="M180" s="109">
        <f t="shared" si="31"/>
        <v>1522383.7215165258</v>
      </c>
      <c r="N180" s="50">
        <f t="shared" si="34"/>
        <v>379078.36895278952</v>
      </c>
      <c r="O180" s="50">
        <f t="shared" si="28"/>
        <v>682341.06411502138</v>
      </c>
    </row>
    <row r="181" spans="1:15" ht="15.75" x14ac:dyDescent="0.25">
      <c r="A181" s="143"/>
      <c r="B181" s="44" t="s">
        <v>35</v>
      </c>
      <c r="C181" s="76">
        <v>65908923.07692308</v>
      </c>
      <c r="D181" s="46">
        <f t="shared" si="25"/>
        <v>1E-3</v>
      </c>
      <c r="E181" s="76">
        <f t="shared" si="29"/>
        <v>65908.923076923078</v>
      </c>
      <c r="F181" s="119">
        <f t="shared" si="32"/>
        <v>4099.158645168417</v>
      </c>
      <c r="G181" s="48">
        <f t="shared" si="26"/>
        <v>14.75</v>
      </c>
      <c r="H181" s="120">
        <f t="shared" si="33"/>
        <v>291.22117393015662</v>
      </c>
      <c r="I181" s="48">
        <f t="shared" si="35"/>
        <v>24</v>
      </c>
      <c r="J181" s="76">
        <f t="shared" si="30"/>
        <v>67451.898190557913</v>
      </c>
      <c r="K181" s="76">
        <v>8363.7756000000008</v>
      </c>
      <c r="L181" s="76">
        <f t="shared" si="27"/>
        <v>75815.673790557921</v>
      </c>
      <c r="M181" s="109">
        <f t="shared" si="31"/>
        <v>1512476.9708028908</v>
      </c>
      <c r="N181" s="50">
        <f t="shared" si="34"/>
        <v>379078.36895278952</v>
      </c>
      <c r="O181" s="50">
        <f t="shared" si="28"/>
        <v>682341.06411502138</v>
      </c>
    </row>
    <row r="182" spans="1:15" ht="15.75" x14ac:dyDescent="0.25">
      <c r="A182" s="143"/>
      <c r="B182" s="44" t="s">
        <v>36</v>
      </c>
      <c r="C182" s="76">
        <v>65908923.07692308</v>
      </c>
      <c r="D182" s="46">
        <f t="shared" si="25"/>
        <v>1E-3</v>
      </c>
      <c r="E182" s="76">
        <f t="shared" si="29"/>
        <v>65908.923076923078</v>
      </c>
      <c r="F182" s="119">
        <f t="shared" si="32"/>
        <v>4099.158645168417</v>
      </c>
      <c r="G182" s="48">
        <f t="shared" si="26"/>
        <v>14.75</v>
      </c>
      <c r="H182" s="120">
        <f t="shared" si="33"/>
        <v>291.22117393015662</v>
      </c>
      <c r="I182" s="48">
        <f t="shared" si="35"/>
        <v>24</v>
      </c>
      <c r="J182" s="76">
        <f t="shared" si="30"/>
        <v>67451.898190557913</v>
      </c>
      <c r="K182" s="76">
        <v>8363.7756000000008</v>
      </c>
      <c r="L182" s="76">
        <f t="shared" si="27"/>
        <v>75815.673790557921</v>
      </c>
      <c r="M182" s="109">
        <f t="shared" si="31"/>
        <v>1502570.2200892558</v>
      </c>
      <c r="N182" s="50">
        <f t="shared" si="34"/>
        <v>379078.36895278952</v>
      </c>
      <c r="O182" s="50">
        <f t="shared" si="28"/>
        <v>682341.06411502138</v>
      </c>
    </row>
    <row r="183" spans="1:15" ht="15.75" x14ac:dyDescent="0.25">
      <c r="A183" s="143"/>
      <c r="B183" s="44" t="s">
        <v>37</v>
      </c>
      <c r="C183" s="76">
        <v>65908923.07692308</v>
      </c>
      <c r="D183" s="46">
        <f t="shared" si="25"/>
        <v>1E-3</v>
      </c>
      <c r="E183" s="76">
        <f t="shared" si="29"/>
        <v>65908.923076923078</v>
      </c>
      <c r="F183" s="119">
        <f t="shared" si="32"/>
        <v>4099.158645168417</v>
      </c>
      <c r="G183" s="48">
        <f t="shared" si="26"/>
        <v>14.75</v>
      </c>
      <c r="H183" s="120">
        <f t="shared" si="33"/>
        <v>291.22117393015662</v>
      </c>
      <c r="I183" s="48">
        <f t="shared" si="35"/>
        <v>24</v>
      </c>
      <c r="J183" s="76">
        <f t="shared" si="30"/>
        <v>67451.898190557913</v>
      </c>
      <c r="K183" s="76">
        <v>8363.7756000000008</v>
      </c>
      <c r="L183" s="76">
        <f t="shared" si="27"/>
        <v>75815.673790557921</v>
      </c>
      <c r="M183" s="109">
        <f t="shared" si="31"/>
        <v>1492663.4693756208</v>
      </c>
      <c r="N183" s="50">
        <f t="shared" si="34"/>
        <v>379078.36895278952</v>
      </c>
      <c r="O183" s="50">
        <f t="shared" si="28"/>
        <v>682341.06411502138</v>
      </c>
    </row>
    <row r="184" spans="1:15" ht="15.75" x14ac:dyDescent="0.25">
      <c r="A184" s="143"/>
      <c r="B184" s="44" t="s">
        <v>38</v>
      </c>
      <c r="C184" s="76">
        <v>65908923.07692308</v>
      </c>
      <c r="D184" s="46">
        <f t="shared" ref="D184:D247" si="36">+$D$3</f>
        <v>1E-3</v>
      </c>
      <c r="E184" s="76">
        <f t="shared" si="29"/>
        <v>65908.923076923078</v>
      </c>
      <c r="F184" s="119">
        <f t="shared" si="32"/>
        <v>4099.158645168417</v>
      </c>
      <c r="G184" s="48">
        <f t="shared" si="26"/>
        <v>14.75</v>
      </c>
      <c r="H184" s="120">
        <f t="shared" si="33"/>
        <v>291.22117393015662</v>
      </c>
      <c r="I184" s="48">
        <f t="shared" si="35"/>
        <v>24</v>
      </c>
      <c r="J184" s="76">
        <f t="shared" si="30"/>
        <v>67451.898190557913</v>
      </c>
      <c r="K184" s="76">
        <v>8363.7756000000008</v>
      </c>
      <c r="L184" s="76">
        <f t="shared" si="27"/>
        <v>75815.673790557921</v>
      </c>
      <c r="M184" s="109">
        <f t="shared" si="31"/>
        <v>1482756.7186619858</v>
      </c>
      <c r="N184" s="50">
        <f t="shared" si="34"/>
        <v>379078.36895278952</v>
      </c>
      <c r="O184" s="50">
        <f t="shared" si="28"/>
        <v>682341.06411502138</v>
      </c>
    </row>
    <row r="185" spans="1:15" ht="16.5" thickBot="1" x14ac:dyDescent="0.3">
      <c r="A185" s="144"/>
      <c r="B185" s="123" t="s">
        <v>39</v>
      </c>
      <c r="C185" s="82">
        <v>65908923.07692308</v>
      </c>
      <c r="D185" s="58">
        <f t="shared" si="36"/>
        <v>1E-3</v>
      </c>
      <c r="E185" s="82">
        <f t="shared" si="29"/>
        <v>65908.923076923078</v>
      </c>
      <c r="F185" s="133">
        <f t="shared" si="32"/>
        <v>4099.158645168417</v>
      </c>
      <c r="G185" s="69">
        <f t="shared" si="26"/>
        <v>14.75</v>
      </c>
      <c r="H185" s="84">
        <f t="shared" si="33"/>
        <v>291.22117393015662</v>
      </c>
      <c r="I185" s="69">
        <f t="shared" si="35"/>
        <v>24</v>
      </c>
      <c r="J185" s="82">
        <f t="shared" si="30"/>
        <v>67451.898190557913</v>
      </c>
      <c r="K185" s="82">
        <v>8363.7756000000008</v>
      </c>
      <c r="L185" s="82">
        <f t="shared" si="27"/>
        <v>75815.673790557921</v>
      </c>
      <c r="M185" s="134">
        <f t="shared" si="31"/>
        <v>1472849.9679483508</v>
      </c>
      <c r="N185" s="64">
        <f t="shared" si="34"/>
        <v>379078.36895278952</v>
      </c>
      <c r="O185" s="64">
        <f t="shared" si="28"/>
        <v>682341.06411502138</v>
      </c>
    </row>
    <row r="186" spans="1:15" ht="16.5" thickTop="1" x14ac:dyDescent="0.25">
      <c r="A186" s="142">
        <v>2031</v>
      </c>
      <c r="B186" s="66" t="s">
        <v>28</v>
      </c>
      <c r="C186" s="77">
        <v>65908923.07692308</v>
      </c>
      <c r="D186" s="67">
        <f t="shared" si="36"/>
        <v>1E-3</v>
      </c>
      <c r="E186" s="77">
        <f t="shared" si="29"/>
        <v>65908.923076923078</v>
      </c>
      <c r="F186" s="121">
        <f t="shared" si="32"/>
        <v>4099.158645168417</v>
      </c>
      <c r="G186" s="39">
        <f t="shared" si="26"/>
        <v>14.75</v>
      </c>
      <c r="H186" s="74">
        <f t="shared" si="33"/>
        <v>291.22117393015662</v>
      </c>
      <c r="I186" s="39">
        <f t="shared" si="35"/>
        <v>24</v>
      </c>
      <c r="J186" s="77">
        <f t="shared" si="30"/>
        <v>67451.898190557913</v>
      </c>
      <c r="K186" s="77">
        <v>8363.7756000000008</v>
      </c>
      <c r="L186" s="77">
        <f t="shared" si="27"/>
        <v>75815.673790557921</v>
      </c>
      <c r="M186" s="122">
        <f t="shared" si="31"/>
        <v>1462943.2172347158</v>
      </c>
      <c r="N186" s="42">
        <f t="shared" si="34"/>
        <v>379078.36895278952</v>
      </c>
      <c r="O186" s="42">
        <f t="shared" si="28"/>
        <v>682341.06411502138</v>
      </c>
    </row>
    <row r="187" spans="1:15" ht="15.75" x14ac:dyDescent="0.25">
      <c r="A187" s="143"/>
      <c r="B187" s="44" t="s">
        <v>29</v>
      </c>
      <c r="C187" s="76">
        <v>65908923.07692308</v>
      </c>
      <c r="D187" s="46">
        <f t="shared" si="36"/>
        <v>1E-3</v>
      </c>
      <c r="E187" s="76">
        <f t="shared" si="29"/>
        <v>65908.923076923078</v>
      </c>
      <c r="F187" s="119">
        <f t="shared" si="32"/>
        <v>4099.158645168417</v>
      </c>
      <c r="G187" s="48">
        <f t="shared" si="26"/>
        <v>14.75</v>
      </c>
      <c r="H187" s="120">
        <f t="shared" si="33"/>
        <v>291.22117393015662</v>
      </c>
      <c r="I187" s="48">
        <f t="shared" si="35"/>
        <v>24</v>
      </c>
      <c r="J187" s="76">
        <f t="shared" si="30"/>
        <v>67451.898190557913</v>
      </c>
      <c r="K187" s="76">
        <v>8363.7756000000008</v>
      </c>
      <c r="L187" s="76">
        <f t="shared" si="27"/>
        <v>75815.673790557921</v>
      </c>
      <c r="M187" s="109">
        <f t="shared" si="31"/>
        <v>1453036.4665210808</v>
      </c>
      <c r="N187" s="50">
        <f t="shared" si="34"/>
        <v>379078.36895278952</v>
      </c>
      <c r="O187" s="50">
        <f t="shared" si="28"/>
        <v>682341.06411502138</v>
      </c>
    </row>
    <row r="188" spans="1:15" ht="15.75" x14ac:dyDescent="0.25">
      <c r="A188" s="143"/>
      <c r="B188" s="44" t="s">
        <v>30</v>
      </c>
      <c r="C188" s="76">
        <v>65908923.07692308</v>
      </c>
      <c r="D188" s="46">
        <f t="shared" si="36"/>
        <v>1E-3</v>
      </c>
      <c r="E188" s="76">
        <f t="shared" si="29"/>
        <v>65908.923076923078</v>
      </c>
      <c r="F188" s="119">
        <f t="shared" si="32"/>
        <v>4099.158645168417</v>
      </c>
      <c r="G188" s="48">
        <f t="shared" si="26"/>
        <v>14.75</v>
      </c>
      <c r="H188" s="120">
        <f t="shared" si="33"/>
        <v>291.22117393015662</v>
      </c>
      <c r="I188" s="48">
        <f t="shared" si="35"/>
        <v>24</v>
      </c>
      <c r="J188" s="76">
        <f t="shared" si="30"/>
        <v>67451.898190557913</v>
      </c>
      <c r="K188" s="76">
        <v>8363.7756000000008</v>
      </c>
      <c r="L188" s="76">
        <f t="shared" si="27"/>
        <v>75815.673790557921</v>
      </c>
      <c r="M188" s="109">
        <f t="shared" si="31"/>
        <v>1443129.7158074458</v>
      </c>
      <c r="N188" s="50">
        <f t="shared" si="34"/>
        <v>379078.36895278952</v>
      </c>
      <c r="O188" s="50">
        <f t="shared" si="28"/>
        <v>682341.06411502138</v>
      </c>
    </row>
    <row r="189" spans="1:15" ht="15.75" x14ac:dyDescent="0.25">
      <c r="A189" s="143"/>
      <c r="B189" s="44" t="s">
        <v>31</v>
      </c>
      <c r="C189" s="76">
        <v>65908923.07692308</v>
      </c>
      <c r="D189" s="46">
        <f t="shared" si="36"/>
        <v>1E-3</v>
      </c>
      <c r="E189" s="76">
        <f t="shared" si="29"/>
        <v>65908.923076923078</v>
      </c>
      <c r="F189" s="119">
        <f t="shared" si="32"/>
        <v>4099.158645168417</v>
      </c>
      <c r="G189" s="48">
        <f t="shared" si="26"/>
        <v>14.75</v>
      </c>
      <c r="H189" s="120">
        <f t="shared" si="33"/>
        <v>291.22117393015662</v>
      </c>
      <c r="I189" s="48">
        <f t="shared" si="35"/>
        <v>24</v>
      </c>
      <c r="J189" s="76">
        <f t="shared" si="30"/>
        <v>67451.898190557913</v>
      </c>
      <c r="K189" s="76">
        <v>8363.7756000000008</v>
      </c>
      <c r="L189" s="76">
        <f t="shared" si="27"/>
        <v>75815.673790557921</v>
      </c>
      <c r="M189" s="109">
        <f t="shared" si="31"/>
        <v>1433222.9650938108</v>
      </c>
      <c r="N189" s="50">
        <f t="shared" si="34"/>
        <v>379078.36895278952</v>
      </c>
      <c r="O189" s="50">
        <f t="shared" si="28"/>
        <v>682341.06411502138</v>
      </c>
    </row>
    <row r="190" spans="1:15" ht="15.75" x14ac:dyDescent="0.25">
      <c r="A190" s="143"/>
      <c r="B190" s="44" t="s">
        <v>32</v>
      </c>
      <c r="C190" s="76">
        <v>65908923.07692308</v>
      </c>
      <c r="D190" s="46">
        <f t="shared" si="36"/>
        <v>1E-3</v>
      </c>
      <c r="E190" s="76">
        <f t="shared" si="29"/>
        <v>65908.923076923078</v>
      </c>
      <c r="F190" s="119">
        <f t="shared" si="32"/>
        <v>4099.158645168417</v>
      </c>
      <c r="G190" s="48">
        <f t="shared" si="26"/>
        <v>14.75</v>
      </c>
      <c r="H190" s="120">
        <f t="shared" si="33"/>
        <v>291.22117393015662</v>
      </c>
      <c r="I190" s="48">
        <f t="shared" si="35"/>
        <v>24</v>
      </c>
      <c r="J190" s="76">
        <f t="shared" si="30"/>
        <v>67451.898190557913</v>
      </c>
      <c r="K190" s="76">
        <v>8363.7756000000008</v>
      </c>
      <c r="L190" s="76">
        <f t="shared" si="27"/>
        <v>75815.673790557921</v>
      </c>
      <c r="M190" s="109">
        <f t="shared" si="31"/>
        <v>1423316.2143801758</v>
      </c>
      <c r="N190" s="50">
        <f t="shared" si="34"/>
        <v>379078.36895278952</v>
      </c>
      <c r="O190" s="50">
        <f t="shared" si="28"/>
        <v>682341.06411502138</v>
      </c>
    </row>
    <row r="191" spans="1:15" ht="15.75" x14ac:dyDescent="0.25">
      <c r="A191" s="143"/>
      <c r="B191" s="44" t="s">
        <v>33</v>
      </c>
      <c r="C191" s="76">
        <v>65908923.07692308</v>
      </c>
      <c r="D191" s="46">
        <f t="shared" si="36"/>
        <v>1E-3</v>
      </c>
      <c r="E191" s="76">
        <f t="shared" si="29"/>
        <v>65908.923076923078</v>
      </c>
      <c r="F191" s="119">
        <f t="shared" si="32"/>
        <v>4099.158645168417</v>
      </c>
      <c r="G191" s="48">
        <f t="shared" si="26"/>
        <v>14.75</v>
      </c>
      <c r="H191" s="120">
        <f t="shared" si="33"/>
        <v>291.22117393015662</v>
      </c>
      <c r="I191" s="48">
        <f t="shared" si="35"/>
        <v>24</v>
      </c>
      <c r="J191" s="76">
        <f t="shared" si="30"/>
        <v>67451.898190557913</v>
      </c>
      <c r="K191" s="76">
        <v>8363.7756000000008</v>
      </c>
      <c r="L191" s="76">
        <f t="shared" si="27"/>
        <v>75815.673790557921</v>
      </c>
      <c r="M191" s="109">
        <f t="shared" si="31"/>
        <v>1413409.4636665408</v>
      </c>
      <c r="N191" s="50">
        <f t="shared" si="34"/>
        <v>379078.36895278952</v>
      </c>
      <c r="O191" s="50">
        <f t="shared" si="28"/>
        <v>682341.06411502138</v>
      </c>
    </row>
    <row r="192" spans="1:15" ht="15.75" x14ac:dyDescent="0.25">
      <c r="A192" s="143"/>
      <c r="B192" s="44" t="s">
        <v>34</v>
      </c>
      <c r="C192" s="76">
        <v>65908923.07692308</v>
      </c>
      <c r="D192" s="46">
        <f t="shared" si="36"/>
        <v>1E-3</v>
      </c>
      <c r="E192" s="76">
        <f t="shared" si="29"/>
        <v>65908.923076923078</v>
      </c>
      <c r="F192" s="119">
        <f t="shared" si="32"/>
        <v>4099.158645168417</v>
      </c>
      <c r="G192" s="48">
        <f t="shared" si="26"/>
        <v>14.75</v>
      </c>
      <c r="H192" s="120">
        <f t="shared" si="33"/>
        <v>291.22117393015662</v>
      </c>
      <c r="I192" s="48">
        <f t="shared" si="35"/>
        <v>24</v>
      </c>
      <c r="J192" s="76">
        <f t="shared" si="30"/>
        <v>67451.898190557913</v>
      </c>
      <c r="K192" s="76">
        <v>8363.7756000000008</v>
      </c>
      <c r="L192" s="76">
        <f t="shared" si="27"/>
        <v>75815.673790557921</v>
      </c>
      <c r="M192" s="109">
        <f t="shared" si="31"/>
        <v>1403502.7129529058</v>
      </c>
      <c r="N192" s="50">
        <f t="shared" si="34"/>
        <v>379078.36895278952</v>
      </c>
      <c r="O192" s="50">
        <f t="shared" si="28"/>
        <v>682341.06411502138</v>
      </c>
    </row>
    <row r="193" spans="1:15" ht="15.75" x14ac:dyDescent="0.25">
      <c r="A193" s="143"/>
      <c r="B193" s="44" t="s">
        <v>35</v>
      </c>
      <c r="C193" s="76">
        <v>65908923.07692308</v>
      </c>
      <c r="D193" s="46">
        <f t="shared" si="36"/>
        <v>1E-3</v>
      </c>
      <c r="E193" s="76">
        <f t="shared" si="29"/>
        <v>65908.923076923078</v>
      </c>
      <c r="F193" s="119">
        <f t="shared" si="32"/>
        <v>4099.158645168417</v>
      </c>
      <c r="G193" s="48">
        <f t="shared" si="26"/>
        <v>14.75</v>
      </c>
      <c r="H193" s="120">
        <f t="shared" si="33"/>
        <v>291.22117393015662</v>
      </c>
      <c r="I193" s="48">
        <f t="shared" si="35"/>
        <v>24</v>
      </c>
      <c r="J193" s="76">
        <f t="shared" si="30"/>
        <v>67451.898190557913</v>
      </c>
      <c r="K193" s="76">
        <v>8363.7756000000008</v>
      </c>
      <c r="L193" s="76">
        <f t="shared" si="27"/>
        <v>75815.673790557921</v>
      </c>
      <c r="M193" s="109">
        <f t="shared" si="31"/>
        <v>1393595.9622392708</v>
      </c>
      <c r="N193" s="50">
        <f t="shared" si="34"/>
        <v>379078.36895278952</v>
      </c>
      <c r="O193" s="50">
        <f t="shared" si="28"/>
        <v>682341.06411502138</v>
      </c>
    </row>
    <row r="194" spans="1:15" ht="15.75" x14ac:dyDescent="0.25">
      <c r="A194" s="143"/>
      <c r="B194" s="44" t="s">
        <v>36</v>
      </c>
      <c r="C194" s="76">
        <v>65908923.07692308</v>
      </c>
      <c r="D194" s="46">
        <f t="shared" si="36"/>
        <v>1E-3</v>
      </c>
      <c r="E194" s="76">
        <f t="shared" si="29"/>
        <v>65908.923076923078</v>
      </c>
      <c r="F194" s="119">
        <f t="shared" si="32"/>
        <v>4099.158645168417</v>
      </c>
      <c r="G194" s="48">
        <f t="shared" si="26"/>
        <v>14.75</v>
      </c>
      <c r="H194" s="120">
        <f t="shared" si="33"/>
        <v>291.22117393015662</v>
      </c>
      <c r="I194" s="48">
        <f t="shared" si="35"/>
        <v>24</v>
      </c>
      <c r="J194" s="76">
        <f t="shared" si="30"/>
        <v>67451.898190557913</v>
      </c>
      <c r="K194" s="76">
        <v>8363.7756000000008</v>
      </c>
      <c r="L194" s="76">
        <f t="shared" si="27"/>
        <v>75815.673790557921</v>
      </c>
      <c r="M194" s="109">
        <f t="shared" si="31"/>
        <v>1383689.2115256358</v>
      </c>
      <c r="N194" s="50">
        <f t="shared" si="34"/>
        <v>379078.36895278952</v>
      </c>
      <c r="O194" s="50">
        <f t="shared" si="28"/>
        <v>682341.06411502138</v>
      </c>
    </row>
    <row r="195" spans="1:15" ht="15.75" x14ac:dyDescent="0.25">
      <c r="A195" s="143"/>
      <c r="B195" s="44" t="s">
        <v>37</v>
      </c>
      <c r="C195" s="76">
        <v>65908923.07692308</v>
      </c>
      <c r="D195" s="46">
        <f t="shared" si="36"/>
        <v>1E-3</v>
      </c>
      <c r="E195" s="76">
        <f t="shared" si="29"/>
        <v>65908.923076923078</v>
      </c>
      <c r="F195" s="119">
        <f t="shared" si="32"/>
        <v>4099.158645168417</v>
      </c>
      <c r="G195" s="48">
        <f t="shared" si="26"/>
        <v>14.75</v>
      </c>
      <c r="H195" s="120">
        <f t="shared" si="33"/>
        <v>291.22117393015662</v>
      </c>
      <c r="I195" s="48">
        <f t="shared" si="35"/>
        <v>24</v>
      </c>
      <c r="J195" s="76">
        <f t="shared" si="30"/>
        <v>67451.898190557913</v>
      </c>
      <c r="K195" s="76">
        <v>8363.7756000000008</v>
      </c>
      <c r="L195" s="76">
        <f t="shared" si="27"/>
        <v>75815.673790557921</v>
      </c>
      <c r="M195" s="109">
        <f t="shared" si="31"/>
        <v>1373782.4608120008</v>
      </c>
      <c r="N195" s="50">
        <f t="shared" si="34"/>
        <v>379078.36895278952</v>
      </c>
      <c r="O195" s="50">
        <f t="shared" si="28"/>
        <v>682341.06411502138</v>
      </c>
    </row>
    <row r="196" spans="1:15" ht="15.75" x14ac:dyDescent="0.25">
      <c r="A196" s="143"/>
      <c r="B196" s="44" t="s">
        <v>38</v>
      </c>
      <c r="C196" s="76">
        <v>65908923.07692308</v>
      </c>
      <c r="D196" s="46">
        <f t="shared" si="36"/>
        <v>1E-3</v>
      </c>
      <c r="E196" s="76">
        <f t="shared" si="29"/>
        <v>65908.923076923078</v>
      </c>
      <c r="F196" s="119">
        <f t="shared" si="32"/>
        <v>4099.158645168417</v>
      </c>
      <c r="G196" s="48">
        <f t="shared" si="26"/>
        <v>14.75</v>
      </c>
      <c r="H196" s="120">
        <f t="shared" si="33"/>
        <v>291.22117393015662</v>
      </c>
      <c r="I196" s="48">
        <f t="shared" si="35"/>
        <v>24</v>
      </c>
      <c r="J196" s="76">
        <f t="shared" si="30"/>
        <v>67451.898190557913</v>
      </c>
      <c r="K196" s="76">
        <v>8363.7756000000008</v>
      </c>
      <c r="L196" s="76">
        <f t="shared" si="27"/>
        <v>75815.673790557921</v>
      </c>
      <c r="M196" s="109">
        <f t="shared" si="31"/>
        <v>1363875.7100983658</v>
      </c>
      <c r="N196" s="50">
        <f t="shared" si="34"/>
        <v>379078.36895278952</v>
      </c>
      <c r="O196" s="50">
        <f t="shared" si="28"/>
        <v>682341.06411502138</v>
      </c>
    </row>
    <row r="197" spans="1:15" ht="16.5" thickBot="1" x14ac:dyDescent="0.3">
      <c r="A197" s="144"/>
      <c r="B197" s="123" t="s">
        <v>39</v>
      </c>
      <c r="C197" s="82">
        <v>65908923.07692308</v>
      </c>
      <c r="D197" s="58">
        <f t="shared" si="36"/>
        <v>1E-3</v>
      </c>
      <c r="E197" s="82">
        <f t="shared" si="29"/>
        <v>65908.923076923078</v>
      </c>
      <c r="F197" s="133">
        <f t="shared" si="32"/>
        <v>4099.158645168417</v>
      </c>
      <c r="G197" s="69">
        <f t="shared" si="26"/>
        <v>14.75</v>
      </c>
      <c r="H197" s="84">
        <f t="shared" si="33"/>
        <v>291.22117393015662</v>
      </c>
      <c r="I197" s="69">
        <f t="shared" si="35"/>
        <v>24</v>
      </c>
      <c r="J197" s="82">
        <f t="shared" si="30"/>
        <v>67451.898190557913</v>
      </c>
      <c r="K197" s="82">
        <v>8363.7756000000008</v>
      </c>
      <c r="L197" s="82">
        <f t="shared" si="27"/>
        <v>75815.673790557921</v>
      </c>
      <c r="M197" s="134">
        <f t="shared" si="31"/>
        <v>1353968.9593847308</v>
      </c>
      <c r="N197" s="64">
        <f t="shared" si="34"/>
        <v>379078.36895278952</v>
      </c>
      <c r="O197" s="64">
        <f t="shared" si="28"/>
        <v>682341.06411502138</v>
      </c>
    </row>
    <row r="198" spans="1:15" ht="16.5" thickTop="1" x14ac:dyDescent="0.25">
      <c r="A198" s="142">
        <v>2032</v>
      </c>
      <c r="B198" s="66" t="s">
        <v>28</v>
      </c>
      <c r="C198" s="77">
        <v>65908923.07692308</v>
      </c>
      <c r="D198" s="67">
        <f t="shared" si="36"/>
        <v>1E-3</v>
      </c>
      <c r="E198" s="77">
        <f t="shared" si="29"/>
        <v>65908.923076923078</v>
      </c>
      <c r="F198" s="121">
        <f t="shared" si="32"/>
        <v>4099.158645168417</v>
      </c>
      <c r="G198" s="39">
        <f t="shared" si="26"/>
        <v>14.75</v>
      </c>
      <c r="H198" s="74">
        <f t="shared" si="33"/>
        <v>291.22117393015662</v>
      </c>
      <c r="I198" s="39">
        <f t="shared" si="35"/>
        <v>24</v>
      </c>
      <c r="J198" s="77">
        <f t="shared" si="30"/>
        <v>67451.898190557913</v>
      </c>
      <c r="K198" s="77">
        <v>8363.7756000000008</v>
      </c>
      <c r="L198" s="77">
        <f t="shared" si="27"/>
        <v>75815.673790557921</v>
      </c>
      <c r="M198" s="122">
        <f t="shared" si="31"/>
        <v>1344062.2086710958</v>
      </c>
      <c r="N198" s="42">
        <f t="shared" si="34"/>
        <v>379078.36895278952</v>
      </c>
      <c r="O198" s="42">
        <f t="shared" si="28"/>
        <v>682341.06411502138</v>
      </c>
    </row>
    <row r="199" spans="1:15" ht="15.75" x14ac:dyDescent="0.25">
      <c r="A199" s="143"/>
      <c r="B199" s="44" t="s">
        <v>29</v>
      </c>
      <c r="C199" s="76">
        <v>65908923.07692308</v>
      </c>
      <c r="D199" s="46">
        <f t="shared" si="36"/>
        <v>1E-3</v>
      </c>
      <c r="E199" s="76">
        <f t="shared" si="29"/>
        <v>65908.923076923078</v>
      </c>
      <c r="F199" s="119">
        <f t="shared" si="32"/>
        <v>4099.158645168417</v>
      </c>
      <c r="G199" s="48">
        <f t="shared" si="26"/>
        <v>14.75</v>
      </c>
      <c r="H199" s="120">
        <f t="shared" si="33"/>
        <v>291.22117393015662</v>
      </c>
      <c r="I199" s="48">
        <f t="shared" si="35"/>
        <v>24</v>
      </c>
      <c r="J199" s="76">
        <f t="shared" si="30"/>
        <v>67451.898190557913</v>
      </c>
      <c r="K199" s="76">
        <v>8363.7756000000008</v>
      </c>
      <c r="L199" s="76">
        <f t="shared" si="27"/>
        <v>75815.673790557921</v>
      </c>
      <c r="M199" s="109">
        <f t="shared" si="31"/>
        <v>1334155.4579574608</v>
      </c>
      <c r="N199" s="50">
        <f t="shared" si="34"/>
        <v>379078.36895278952</v>
      </c>
      <c r="O199" s="50">
        <f t="shared" si="28"/>
        <v>682341.06411502138</v>
      </c>
    </row>
    <row r="200" spans="1:15" ht="15.75" x14ac:dyDescent="0.25">
      <c r="A200" s="143"/>
      <c r="B200" s="44" t="s">
        <v>30</v>
      </c>
      <c r="C200" s="76">
        <v>65908923.07692308</v>
      </c>
      <c r="D200" s="46">
        <f t="shared" si="36"/>
        <v>1E-3</v>
      </c>
      <c r="E200" s="76">
        <f t="shared" si="29"/>
        <v>65908.923076923078</v>
      </c>
      <c r="F200" s="119">
        <f t="shared" si="32"/>
        <v>4099.158645168417</v>
      </c>
      <c r="G200" s="48">
        <f t="shared" si="26"/>
        <v>14.75</v>
      </c>
      <c r="H200" s="120">
        <f t="shared" si="33"/>
        <v>291.22117393015662</v>
      </c>
      <c r="I200" s="48">
        <f t="shared" si="35"/>
        <v>24</v>
      </c>
      <c r="J200" s="76">
        <f t="shared" si="30"/>
        <v>67451.898190557913</v>
      </c>
      <c r="K200" s="76">
        <v>8363.7756000000008</v>
      </c>
      <c r="L200" s="76">
        <f t="shared" si="27"/>
        <v>75815.673790557921</v>
      </c>
      <c r="M200" s="109">
        <f t="shared" si="31"/>
        <v>1324248.7072438258</v>
      </c>
      <c r="N200" s="50">
        <f t="shared" si="34"/>
        <v>379078.36895278952</v>
      </c>
      <c r="O200" s="50">
        <f t="shared" si="28"/>
        <v>682341.06411502138</v>
      </c>
    </row>
    <row r="201" spans="1:15" ht="15.75" x14ac:dyDescent="0.25">
      <c r="A201" s="143"/>
      <c r="B201" s="44" t="s">
        <v>31</v>
      </c>
      <c r="C201" s="76">
        <v>65908923.07692308</v>
      </c>
      <c r="D201" s="46">
        <f t="shared" si="36"/>
        <v>1E-3</v>
      </c>
      <c r="E201" s="76">
        <f t="shared" si="29"/>
        <v>65908.923076923078</v>
      </c>
      <c r="F201" s="119">
        <f t="shared" si="32"/>
        <v>4099.158645168417</v>
      </c>
      <c r="G201" s="48">
        <f t="shared" si="26"/>
        <v>14.75</v>
      </c>
      <c r="H201" s="120">
        <f t="shared" si="33"/>
        <v>291.22117393015662</v>
      </c>
      <c r="I201" s="48">
        <f t="shared" si="35"/>
        <v>24</v>
      </c>
      <c r="J201" s="76">
        <f t="shared" si="30"/>
        <v>67451.898190557913</v>
      </c>
      <c r="K201" s="76">
        <v>8363.7756000000008</v>
      </c>
      <c r="L201" s="76">
        <f t="shared" si="27"/>
        <v>75815.673790557921</v>
      </c>
      <c r="M201" s="109">
        <f t="shared" si="31"/>
        <v>1314341.9565301908</v>
      </c>
      <c r="N201" s="50">
        <f t="shared" si="34"/>
        <v>379078.36895278952</v>
      </c>
      <c r="O201" s="50">
        <f t="shared" si="28"/>
        <v>682341.06411502138</v>
      </c>
    </row>
    <row r="202" spans="1:15" ht="15.75" x14ac:dyDescent="0.25">
      <c r="A202" s="143"/>
      <c r="B202" s="44" t="s">
        <v>32</v>
      </c>
      <c r="C202" s="76">
        <v>65908923.07692308</v>
      </c>
      <c r="D202" s="46">
        <f t="shared" si="36"/>
        <v>1E-3</v>
      </c>
      <c r="E202" s="76">
        <f t="shared" si="29"/>
        <v>65908.923076923078</v>
      </c>
      <c r="F202" s="119">
        <f t="shared" si="32"/>
        <v>4099.158645168417</v>
      </c>
      <c r="G202" s="48">
        <f t="shared" si="26"/>
        <v>14.75</v>
      </c>
      <c r="H202" s="120">
        <f t="shared" si="33"/>
        <v>291.22117393015662</v>
      </c>
      <c r="I202" s="48">
        <f t="shared" si="35"/>
        <v>24</v>
      </c>
      <c r="J202" s="76">
        <f t="shared" si="30"/>
        <v>67451.898190557913</v>
      </c>
      <c r="K202" s="76">
        <v>8363.7756000000008</v>
      </c>
      <c r="L202" s="76">
        <f t="shared" si="27"/>
        <v>75815.673790557921</v>
      </c>
      <c r="M202" s="109">
        <f t="shared" si="31"/>
        <v>1304435.2058165558</v>
      </c>
      <c r="N202" s="50">
        <f t="shared" si="34"/>
        <v>379078.36895278952</v>
      </c>
      <c r="O202" s="50">
        <f t="shared" si="28"/>
        <v>682341.06411502138</v>
      </c>
    </row>
    <row r="203" spans="1:15" ht="15.75" x14ac:dyDescent="0.25">
      <c r="A203" s="143"/>
      <c r="B203" s="44" t="s">
        <v>33</v>
      </c>
      <c r="C203" s="76">
        <v>65908923.07692308</v>
      </c>
      <c r="D203" s="46">
        <f t="shared" si="36"/>
        <v>1E-3</v>
      </c>
      <c r="E203" s="76">
        <f t="shared" si="29"/>
        <v>65908.923076923078</v>
      </c>
      <c r="F203" s="119">
        <f t="shared" si="32"/>
        <v>4099.158645168417</v>
      </c>
      <c r="G203" s="48">
        <f t="shared" si="26"/>
        <v>14.75</v>
      </c>
      <c r="H203" s="120">
        <f t="shared" si="33"/>
        <v>291.22117393015662</v>
      </c>
      <c r="I203" s="48">
        <f t="shared" si="35"/>
        <v>24</v>
      </c>
      <c r="J203" s="76">
        <f t="shared" si="30"/>
        <v>67451.898190557913</v>
      </c>
      <c r="K203" s="76">
        <v>8363.7756000000008</v>
      </c>
      <c r="L203" s="76">
        <f t="shared" si="27"/>
        <v>75815.673790557921</v>
      </c>
      <c r="M203" s="109">
        <f t="shared" si="31"/>
        <v>1294528.4551029208</v>
      </c>
      <c r="N203" s="50">
        <f t="shared" si="34"/>
        <v>379078.36895278952</v>
      </c>
      <c r="O203" s="50">
        <f t="shared" si="28"/>
        <v>682341.06411502138</v>
      </c>
    </row>
    <row r="204" spans="1:15" ht="15.75" x14ac:dyDescent="0.25">
      <c r="A204" s="143"/>
      <c r="B204" s="44" t="s">
        <v>34</v>
      </c>
      <c r="C204" s="76">
        <v>65908923.07692308</v>
      </c>
      <c r="D204" s="46">
        <f t="shared" si="36"/>
        <v>1E-3</v>
      </c>
      <c r="E204" s="76">
        <f t="shared" si="29"/>
        <v>65908.923076923078</v>
      </c>
      <c r="F204" s="119">
        <f t="shared" si="32"/>
        <v>4099.158645168417</v>
      </c>
      <c r="G204" s="48">
        <f t="shared" si="26"/>
        <v>14.75</v>
      </c>
      <c r="H204" s="120">
        <f t="shared" si="33"/>
        <v>291.22117393015662</v>
      </c>
      <c r="I204" s="48">
        <f t="shared" si="35"/>
        <v>24</v>
      </c>
      <c r="J204" s="76">
        <f t="shared" si="30"/>
        <v>67451.898190557913</v>
      </c>
      <c r="K204" s="76">
        <v>8363.7756000000008</v>
      </c>
      <c r="L204" s="76">
        <f t="shared" si="27"/>
        <v>75815.673790557921</v>
      </c>
      <c r="M204" s="109">
        <f t="shared" si="31"/>
        <v>1284621.7043892858</v>
      </c>
      <c r="N204" s="50">
        <f t="shared" si="34"/>
        <v>379078.36895278952</v>
      </c>
      <c r="O204" s="50">
        <f t="shared" si="28"/>
        <v>682341.06411502138</v>
      </c>
    </row>
    <row r="205" spans="1:15" ht="15.75" x14ac:dyDescent="0.25">
      <c r="A205" s="143"/>
      <c r="B205" s="44" t="s">
        <v>35</v>
      </c>
      <c r="C205" s="76">
        <v>65908923.07692308</v>
      </c>
      <c r="D205" s="46">
        <f t="shared" si="36"/>
        <v>1E-3</v>
      </c>
      <c r="E205" s="76">
        <f t="shared" si="29"/>
        <v>65908.923076923078</v>
      </c>
      <c r="F205" s="119">
        <f t="shared" si="32"/>
        <v>4099.158645168417</v>
      </c>
      <c r="G205" s="48">
        <f t="shared" si="26"/>
        <v>14.75</v>
      </c>
      <c r="H205" s="120">
        <f t="shared" si="33"/>
        <v>291.22117393015662</v>
      </c>
      <c r="I205" s="48">
        <f t="shared" si="35"/>
        <v>24</v>
      </c>
      <c r="J205" s="76">
        <f t="shared" si="30"/>
        <v>67451.898190557913</v>
      </c>
      <c r="K205" s="76">
        <v>8363.7756000000008</v>
      </c>
      <c r="L205" s="76">
        <f t="shared" si="27"/>
        <v>75815.673790557921</v>
      </c>
      <c r="M205" s="109">
        <f t="shared" si="31"/>
        <v>1274714.9536756508</v>
      </c>
      <c r="N205" s="50">
        <f t="shared" si="34"/>
        <v>379078.36895278952</v>
      </c>
      <c r="O205" s="50">
        <f t="shared" si="28"/>
        <v>682341.06411502138</v>
      </c>
    </row>
    <row r="206" spans="1:15" ht="15.75" x14ac:dyDescent="0.25">
      <c r="A206" s="143"/>
      <c r="B206" s="44" t="s">
        <v>36</v>
      </c>
      <c r="C206" s="76">
        <v>65908923.07692308</v>
      </c>
      <c r="D206" s="46">
        <f t="shared" si="36"/>
        <v>1E-3</v>
      </c>
      <c r="E206" s="76">
        <f t="shared" si="29"/>
        <v>65908.923076923078</v>
      </c>
      <c r="F206" s="119">
        <f t="shared" si="32"/>
        <v>4099.158645168417</v>
      </c>
      <c r="G206" s="48">
        <f t="shared" si="26"/>
        <v>14.75</v>
      </c>
      <c r="H206" s="120">
        <f t="shared" si="33"/>
        <v>291.22117393015662</v>
      </c>
      <c r="I206" s="48">
        <f t="shared" si="35"/>
        <v>24</v>
      </c>
      <c r="J206" s="76">
        <f t="shared" si="30"/>
        <v>67451.898190557913</v>
      </c>
      <c r="K206" s="76">
        <v>8363.7756000000008</v>
      </c>
      <c r="L206" s="76">
        <f t="shared" si="27"/>
        <v>75815.673790557921</v>
      </c>
      <c r="M206" s="109">
        <f t="shared" si="31"/>
        <v>1264808.2029620158</v>
      </c>
      <c r="N206" s="50">
        <f t="shared" si="34"/>
        <v>379078.36895278952</v>
      </c>
      <c r="O206" s="50">
        <f t="shared" si="28"/>
        <v>682341.06411502138</v>
      </c>
    </row>
    <row r="207" spans="1:15" ht="15.75" x14ac:dyDescent="0.25">
      <c r="A207" s="143"/>
      <c r="B207" s="44" t="s">
        <v>37</v>
      </c>
      <c r="C207" s="76">
        <v>65908923.07692308</v>
      </c>
      <c r="D207" s="46">
        <f t="shared" si="36"/>
        <v>1E-3</v>
      </c>
      <c r="E207" s="76">
        <f t="shared" si="29"/>
        <v>65908.923076923078</v>
      </c>
      <c r="F207" s="119">
        <f t="shared" si="32"/>
        <v>4099.158645168417</v>
      </c>
      <c r="G207" s="48">
        <f t="shared" si="26"/>
        <v>14.75</v>
      </c>
      <c r="H207" s="120">
        <f t="shared" si="33"/>
        <v>291.22117393015662</v>
      </c>
      <c r="I207" s="48">
        <f t="shared" si="35"/>
        <v>24</v>
      </c>
      <c r="J207" s="76">
        <f t="shared" si="30"/>
        <v>67451.898190557913</v>
      </c>
      <c r="K207" s="76">
        <v>8363.7756000000008</v>
      </c>
      <c r="L207" s="76">
        <f t="shared" si="27"/>
        <v>75815.673790557921</v>
      </c>
      <c r="M207" s="109">
        <f t="shared" si="31"/>
        <v>1254901.4522483808</v>
      </c>
      <c r="N207" s="50">
        <f t="shared" si="34"/>
        <v>379078.36895278952</v>
      </c>
      <c r="O207" s="50">
        <f t="shared" si="28"/>
        <v>682341.06411502138</v>
      </c>
    </row>
    <row r="208" spans="1:15" ht="15.75" x14ac:dyDescent="0.25">
      <c r="A208" s="143"/>
      <c r="B208" s="44" t="s">
        <v>38</v>
      </c>
      <c r="C208" s="76">
        <v>65908923.07692308</v>
      </c>
      <c r="D208" s="46">
        <f t="shared" si="36"/>
        <v>1E-3</v>
      </c>
      <c r="E208" s="76">
        <f t="shared" si="29"/>
        <v>65908.923076923078</v>
      </c>
      <c r="F208" s="119">
        <f t="shared" si="32"/>
        <v>4099.158645168417</v>
      </c>
      <c r="G208" s="48">
        <f t="shared" ref="G208:G271" si="37">$D$9</f>
        <v>14.75</v>
      </c>
      <c r="H208" s="120">
        <f t="shared" si="33"/>
        <v>291.22117393015662</v>
      </c>
      <c r="I208" s="48">
        <f t="shared" si="35"/>
        <v>24</v>
      </c>
      <c r="J208" s="76">
        <f t="shared" si="30"/>
        <v>67451.898190557913</v>
      </c>
      <c r="K208" s="76">
        <v>8363.7756000000008</v>
      </c>
      <c r="L208" s="76">
        <f t="shared" si="27"/>
        <v>75815.673790557921</v>
      </c>
      <c r="M208" s="109">
        <f t="shared" si="31"/>
        <v>1244994.7015347457</v>
      </c>
      <c r="N208" s="50">
        <f t="shared" si="34"/>
        <v>379078.36895278952</v>
      </c>
      <c r="O208" s="50">
        <f t="shared" si="28"/>
        <v>682341.06411502138</v>
      </c>
    </row>
    <row r="209" spans="1:15" ht="16.5" thickBot="1" x14ac:dyDescent="0.3">
      <c r="A209" s="144"/>
      <c r="B209" s="123" t="s">
        <v>39</v>
      </c>
      <c r="C209" s="82">
        <v>65908923.07692308</v>
      </c>
      <c r="D209" s="58">
        <f t="shared" si="36"/>
        <v>1E-3</v>
      </c>
      <c r="E209" s="82">
        <f t="shared" si="29"/>
        <v>65908.923076923078</v>
      </c>
      <c r="F209" s="133">
        <f t="shared" si="32"/>
        <v>4099.158645168417</v>
      </c>
      <c r="G209" s="69">
        <f t="shared" si="37"/>
        <v>14.75</v>
      </c>
      <c r="H209" s="84">
        <f t="shared" si="33"/>
        <v>291.22117393015662</v>
      </c>
      <c r="I209" s="69">
        <f t="shared" si="35"/>
        <v>24</v>
      </c>
      <c r="J209" s="82">
        <f t="shared" si="30"/>
        <v>67451.898190557913</v>
      </c>
      <c r="K209" s="82">
        <v>8363.7756000000008</v>
      </c>
      <c r="L209" s="82">
        <f t="shared" si="27"/>
        <v>75815.673790557921</v>
      </c>
      <c r="M209" s="134">
        <f t="shared" si="31"/>
        <v>1235087.9508211107</v>
      </c>
      <c r="N209" s="64">
        <f t="shared" si="34"/>
        <v>379078.36895278952</v>
      </c>
      <c r="O209" s="64">
        <f t="shared" si="28"/>
        <v>682341.06411502138</v>
      </c>
    </row>
    <row r="210" spans="1:15" ht="16.5" thickTop="1" x14ac:dyDescent="0.25">
      <c r="A210" s="142">
        <v>2033</v>
      </c>
      <c r="B210" s="66" t="s">
        <v>28</v>
      </c>
      <c r="C210" s="77">
        <v>65908923.07692308</v>
      </c>
      <c r="D210" s="67">
        <f t="shared" si="36"/>
        <v>1E-3</v>
      </c>
      <c r="E210" s="77">
        <f t="shared" si="29"/>
        <v>65908.923076923078</v>
      </c>
      <c r="F210" s="121">
        <f t="shared" si="32"/>
        <v>4099.158645168417</v>
      </c>
      <c r="G210" s="39">
        <f t="shared" si="37"/>
        <v>14.75</v>
      </c>
      <c r="H210" s="74">
        <f t="shared" si="33"/>
        <v>291.22117393015662</v>
      </c>
      <c r="I210" s="39">
        <f t="shared" si="35"/>
        <v>24</v>
      </c>
      <c r="J210" s="77">
        <f t="shared" si="30"/>
        <v>67451.898190557913</v>
      </c>
      <c r="K210" s="77">
        <v>8363.7756000000008</v>
      </c>
      <c r="L210" s="77">
        <f t="shared" si="27"/>
        <v>75815.673790557921</v>
      </c>
      <c r="M210" s="122">
        <f t="shared" si="31"/>
        <v>1225181.2001074757</v>
      </c>
      <c r="N210" s="42">
        <f t="shared" si="34"/>
        <v>379078.36895278952</v>
      </c>
      <c r="O210" s="42">
        <f t="shared" si="28"/>
        <v>682341.06411502138</v>
      </c>
    </row>
    <row r="211" spans="1:15" ht="15.75" x14ac:dyDescent="0.25">
      <c r="A211" s="143"/>
      <c r="B211" s="44" t="s">
        <v>29</v>
      </c>
      <c r="C211" s="76">
        <v>65908923.07692308</v>
      </c>
      <c r="D211" s="46">
        <f t="shared" si="36"/>
        <v>1E-3</v>
      </c>
      <c r="E211" s="76">
        <f t="shared" si="29"/>
        <v>65908.923076923078</v>
      </c>
      <c r="F211" s="119">
        <f t="shared" si="32"/>
        <v>4099.158645168417</v>
      </c>
      <c r="G211" s="48">
        <f t="shared" si="37"/>
        <v>14.75</v>
      </c>
      <c r="H211" s="120">
        <f t="shared" si="33"/>
        <v>291.22117393015662</v>
      </c>
      <c r="I211" s="48">
        <f t="shared" si="35"/>
        <v>24</v>
      </c>
      <c r="J211" s="76">
        <f t="shared" si="30"/>
        <v>67451.898190557913</v>
      </c>
      <c r="K211" s="76">
        <v>8363.7756000000008</v>
      </c>
      <c r="L211" s="76">
        <f t="shared" ref="L211:L274" si="38">J211+K211</f>
        <v>75815.673790557921</v>
      </c>
      <c r="M211" s="109">
        <f t="shared" si="31"/>
        <v>1215274.4493938407</v>
      </c>
      <c r="N211" s="50">
        <f t="shared" si="34"/>
        <v>379078.36895278952</v>
      </c>
      <c r="O211" s="50">
        <f t="shared" si="28"/>
        <v>682341.06411502138</v>
      </c>
    </row>
    <row r="212" spans="1:15" ht="15.75" x14ac:dyDescent="0.25">
      <c r="A212" s="143"/>
      <c r="B212" s="44" t="s">
        <v>30</v>
      </c>
      <c r="C212" s="76">
        <v>65908923.07692308</v>
      </c>
      <c r="D212" s="46">
        <f t="shared" si="36"/>
        <v>1E-3</v>
      </c>
      <c r="E212" s="76">
        <f t="shared" si="29"/>
        <v>65908.923076923078</v>
      </c>
      <c r="F212" s="119">
        <f t="shared" si="32"/>
        <v>4099.158645168417</v>
      </c>
      <c r="G212" s="48">
        <f t="shared" si="37"/>
        <v>14.75</v>
      </c>
      <c r="H212" s="120">
        <f t="shared" si="33"/>
        <v>291.22117393015662</v>
      </c>
      <c r="I212" s="48">
        <f t="shared" si="35"/>
        <v>24</v>
      </c>
      <c r="J212" s="76">
        <f t="shared" si="30"/>
        <v>67451.898190557913</v>
      </c>
      <c r="K212" s="76">
        <v>8363.7756000000008</v>
      </c>
      <c r="L212" s="76">
        <f t="shared" si="38"/>
        <v>75815.673790557921</v>
      </c>
      <c r="M212" s="109">
        <f t="shared" si="31"/>
        <v>1205367.6986802057</v>
      </c>
      <c r="N212" s="50">
        <f t="shared" si="34"/>
        <v>379078.36895278952</v>
      </c>
      <c r="O212" s="50">
        <f t="shared" si="28"/>
        <v>682341.06411502138</v>
      </c>
    </row>
    <row r="213" spans="1:15" ht="15.75" x14ac:dyDescent="0.25">
      <c r="A213" s="143"/>
      <c r="B213" s="44" t="s">
        <v>31</v>
      </c>
      <c r="C213" s="76">
        <v>65908923.07692308</v>
      </c>
      <c r="D213" s="46">
        <f t="shared" si="36"/>
        <v>1E-3</v>
      </c>
      <c r="E213" s="76">
        <f t="shared" si="29"/>
        <v>65908.923076923078</v>
      </c>
      <c r="F213" s="119">
        <f t="shared" si="32"/>
        <v>4099.158645168417</v>
      </c>
      <c r="G213" s="48">
        <f t="shared" si="37"/>
        <v>14.75</v>
      </c>
      <c r="H213" s="120">
        <f t="shared" si="33"/>
        <v>291.22117393015662</v>
      </c>
      <c r="I213" s="48">
        <f t="shared" si="35"/>
        <v>24</v>
      </c>
      <c r="J213" s="76">
        <f t="shared" si="30"/>
        <v>67451.898190557913</v>
      </c>
      <c r="K213" s="76">
        <v>8363.7756000000008</v>
      </c>
      <c r="L213" s="76">
        <f t="shared" si="38"/>
        <v>75815.673790557921</v>
      </c>
      <c r="M213" s="109">
        <f t="shared" si="31"/>
        <v>1195460.9479665707</v>
      </c>
      <c r="N213" s="50">
        <f t="shared" si="34"/>
        <v>379078.36895278952</v>
      </c>
      <c r="O213" s="50">
        <f t="shared" si="28"/>
        <v>682341.06411502138</v>
      </c>
    </row>
    <row r="214" spans="1:15" ht="15.75" x14ac:dyDescent="0.25">
      <c r="A214" s="143"/>
      <c r="B214" s="44" t="s">
        <v>32</v>
      </c>
      <c r="C214" s="76">
        <v>65908923.07692308</v>
      </c>
      <c r="D214" s="46">
        <f t="shared" si="36"/>
        <v>1E-3</v>
      </c>
      <c r="E214" s="76">
        <f t="shared" si="29"/>
        <v>65908.923076923078</v>
      </c>
      <c r="F214" s="119">
        <f t="shared" si="32"/>
        <v>4099.158645168417</v>
      </c>
      <c r="G214" s="48">
        <f t="shared" si="37"/>
        <v>14.75</v>
      </c>
      <c r="H214" s="120">
        <f t="shared" si="33"/>
        <v>291.22117393015662</v>
      </c>
      <c r="I214" s="48">
        <f t="shared" si="35"/>
        <v>24</v>
      </c>
      <c r="J214" s="76">
        <f t="shared" si="30"/>
        <v>67451.898190557913</v>
      </c>
      <c r="K214" s="76">
        <v>8363.7756000000008</v>
      </c>
      <c r="L214" s="76">
        <f t="shared" si="38"/>
        <v>75815.673790557921</v>
      </c>
      <c r="M214" s="109">
        <f t="shared" si="31"/>
        <v>1185554.1972529357</v>
      </c>
      <c r="N214" s="50">
        <f t="shared" si="34"/>
        <v>379078.36895278952</v>
      </c>
      <c r="O214" s="50">
        <f t="shared" si="28"/>
        <v>682341.06411502138</v>
      </c>
    </row>
    <row r="215" spans="1:15" ht="15.75" x14ac:dyDescent="0.25">
      <c r="A215" s="143"/>
      <c r="B215" s="44" t="s">
        <v>33</v>
      </c>
      <c r="C215" s="76">
        <v>65908923.07692308</v>
      </c>
      <c r="D215" s="46">
        <f t="shared" si="36"/>
        <v>1E-3</v>
      </c>
      <c r="E215" s="76">
        <f t="shared" si="29"/>
        <v>65908.923076923078</v>
      </c>
      <c r="F215" s="119">
        <f t="shared" si="32"/>
        <v>4099.158645168417</v>
      </c>
      <c r="G215" s="48">
        <f t="shared" si="37"/>
        <v>14.75</v>
      </c>
      <c r="H215" s="120">
        <f t="shared" si="33"/>
        <v>291.22117393015662</v>
      </c>
      <c r="I215" s="48">
        <f t="shared" si="35"/>
        <v>24</v>
      </c>
      <c r="J215" s="76">
        <f t="shared" si="30"/>
        <v>67451.898190557913</v>
      </c>
      <c r="K215" s="76">
        <v>8363.7756000000008</v>
      </c>
      <c r="L215" s="76">
        <f t="shared" si="38"/>
        <v>75815.673790557921</v>
      </c>
      <c r="M215" s="109">
        <f t="shared" si="31"/>
        <v>1175647.4465393007</v>
      </c>
      <c r="N215" s="50">
        <f t="shared" si="34"/>
        <v>379078.36895278952</v>
      </c>
      <c r="O215" s="50">
        <f t="shared" si="28"/>
        <v>682341.06411502138</v>
      </c>
    </row>
    <row r="216" spans="1:15" ht="15.75" x14ac:dyDescent="0.25">
      <c r="A216" s="143"/>
      <c r="B216" s="44" t="s">
        <v>34</v>
      </c>
      <c r="C216" s="76">
        <v>65908923.07692308</v>
      </c>
      <c r="D216" s="46">
        <f t="shared" si="36"/>
        <v>1E-3</v>
      </c>
      <c r="E216" s="76">
        <f t="shared" si="29"/>
        <v>65908.923076923078</v>
      </c>
      <c r="F216" s="119">
        <f t="shared" si="32"/>
        <v>4099.158645168417</v>
      </c>
      <c r="G216" s="48">
        <f t="shared" si="37"/>
        <v>14.75</v>
      </c>
      <c r="H216" s="120">
        <f t="shared" si="33"/>
        <v>291.22117393015662</v>
      </c>
      <c r="I216" s="48">
        <f t="shared" si="35"/>
        <v>24</v>
      </c>
      <c r="J216" s="76">
        <f t="shared" si="30"/>
        <v>67451.898190557913</v>
      </c>
      <c r="K216" s="76">
        <v>8363.7756000000008</v>
      </c>
      <c r="L216" s="76">
        <f t="shared" si="38"/>
        <v>75815.673790557921</v>
      </c>
      <c r="M216" s="109">
        <f t="shared" si="31"/>
        <v>1165740.6958256657</v>
      </c>
      <c r="N216" s="50">
        <f t="shared" si="34"/>
        <v>379078.36895278952</v>
      </c>
      <c r="O216" s="50">
        <f t="shared" si="28"/>
        <v>682341.06411502138</v>
      </c>
    </row>
    <row r="217" spans="1:15" ht="15.75" x14ac:dyDescent="0.25">
      <c r="A217" s="143"/>
      <c r="B217" s="44" t="s">
        <v>35</v>
      </c>
      <c r="C217" s="76">
        <v>65908923.07692308</v>
      </c>
      <c r="D217" s="46">
        <f t="shared" si="36"/>
        <v>1E-3</v>
      </c>
      <c r="E217" s="76">
        <f t="shared" si="29"/>
        <v>65908.923076923078</v>
      </c>
      <c r="F217" s="119">
        <f t="shared" si="32"/>
        <v>4099.158645168417</v>
      </c>
      <c r="G217" s="48">
        <f t="shared" si="37"/>
        <v>14.75</v>
      </c>
      <c r="H217" s="120">
        <f t="shared" si="33"/>
        <v>291.22117393015662</v>
      </c>
      <c r="I217" s="48">
        <f t="shared" si="35"/>
        <v>24</v>
      </c>
      <c r="J217" s="76">
        <f t="shared" si="30"/>
        <v>67451.898190557913</v>
      </c>
      <c r="K217" s="76">
        <v>8363.7756000000008</v>
      </c>
      <c r="L217" s="76">
        <f t="shared" si="38"/>
        <v>75815.673790557921</v>
      </c>
      <c r="M217" s="109">
        <f t="shared" si="31"/>
        <v>1155833.9451120307</v>
      </c>
      <c r="N217" s="50">
        <f t="shared" si="34"/>
        <v>379078.36895278952</v>
      </c>
      <c r="O217" s="50">
        <f t="shared" si="28"/>
        <v>682341.06411502138</v>
      </c>
    </row>
    <row r="218" spans="1:15" ht="15.75" x14ac:dyDescent="0.25">
      <c r="A218" s="143"/>
      <c r="B218" s="44" t="s">
        <v>36</v>
      </c>
      <c r="C218" s="76">
        <v>65908923.07692308</v>
      </c>
      <c r="D218" s="46">
        <f t="shared" si="36"/>
        <v>1E-3</v>
      </c>
      <c r="E218" s="76">
        <f t="shared" si="29"/>
        <v>65908.923076923078</v>
      </c>
      <c r="F218" s="119">
        <f t="shared" si="32"/>
        <v>4099.158645168417</v>
      </c>
      <c r="G218" s="48">
        <f t="shared" si="37"/>
        <v>14.75</v>
      </c>
      <c r="H218" s="120">
        <f t="shared" si="33"/>
        <v>291.22117393015662</v>
      </c>
      <c r="I218" s="48">
        <f t="shared" si="35"/>
        <v>24</v>
      </c>
      <c r="J218" s="76">
        <f t="shared" si="30"/>
        <v>67451.898190557913</v>
      </c>
      <c r="K218" s="76">
        <v>8363.7756000000008</v>
      </c>
      <c r="L218" s="76">
        <f t="shared" si="38"/>
        <v>75815.673790557921</v>
      </c>
      <c r="M218" s="109">
        <f t="shared" si="31"/>
        <v>1145927.1943983957</v>
      </c>
      <c r="N218" s="50">
        <f t="shared" si="34"/>
        <v>379078.36895278952</v>
      </c>
      <c r="O218" s="50">
        <f t="shared" si="28"/>
        <v>682341.06411502138</v>
      </c>
    </row>
    <row r="219" spans="1:15" ht="15.75" x14ac:dyDescent="0.25">
      <c r="A219" s="143"/>
      <c r="B219" s="44" t="s">
        <v>37</v>
      </c>
      <c r="C219" s="76">
        <v>65908923.07692308</v>
      </c>
      <c r="D219" s="46">
        <f t="shared" si="36"/>
        <v>1E-3</v>
      </c>
      <c r="E219" s="76">
        <f t="shared" si="29"/>
        <v>65908.923076923078</v>
      </c>
      <c r="F219" s="119">
        <f t="shared" si="32"/>
        <v>4099.158645168417</v>
      </c>
      <c r="G219" s="48">
        <f t="shared" si="37"/>
        <v>14.75</v>
      </c>
      <c r="H219" s="120">
        <f t="shared" si="33"/>
        <v>291.22117393015662</v>
      </c>
      <c r="I219" s="48">
        <f t="shared" si="35"/>
        <v>24</v>
      </c>
      <c r="J219" s="76">
        <f t="shared" si="30"/>
        <v>67451.898190557913</v>
      </c>
      <c r="K219" s="76">
        <v>8363.7756000000008</v>
      </c>
      <c r="L219" s="76">
        <f t="shared" si="38"/>
        <v>75815.673790557921</v>
      </c>
      <c r="M219" s="109">
        <f t="shared" si="31"/>
        <v>1136020.4436847607</v>
      </c>
      <c r="N219" s="50">
        <f t="shared" si="34"/>
        <v>379078.36895278952</v>
      </c>
      <c r="O219" s="50">
        <f t="shared" si="28"/>
        <v>682341.06411502138</v>
      </c>
    </row>
    <row r="220" spans="1:15" ht="15.75" x14ac:dyDescent="0.25">
      <c r="A220" s="143"/>
      <c r="B220" s="44" t="s">
        <v>38</v>
      </c>
      <c r="C220" s="76">
        <v>65908923.07692308</v>
      </c>
      <c r="D220" s="46">
        <f t="shared" si="36"/>
        <v>1E-3</v>
      </c>
      <c r="E220" s="76">
        <f t="shared" si="29"/>
        <v>65908.923076923078</v>
      </c>
      <c r="F220" s="119">
        <f t="shared" si="32"/>
        <v>4099.158645168417</v>
      </c>
      <c r="G220" s="48">
        <f t="shared" si="37"/>
        <v>14.75</v>
      </c>
      <c r="H220" s="120">
        <f t="shared" si="33"/>
        <v>291.22117393015662</v>
      </c>
      <c r="I220" s="48">
        <f t="shared" si="35"/>
        <v>24</v>
      </c>
      <c r="J220" s="76">
        <f t="shared" si="30"/>
        <v>67451.898190557913</v>
      </c>
      <c r="K220" s="76">
        <v>8363.7756000000008</v>
      </c>
      <c r="L220" s="76">
        <f t="shared" si="38"/>
        <v>75815.673790557921</v>
      </c>
      <c r="M220" s="109">
        <f t="shared" si="31"/>
        <v>1126113.6929711257</v>
      </c>
      <c r="N220" s="50">
        <f t="shared" si="34"/>
        <v>379078.36895278952</v>
      </c>
      <c r="O220" s="50">
        <f t="shared" si="28"/>
        <v>682341.06411502138</v>
      </c>
    </row>
    <row r="221" spans="1:15" ht="16.5" thickBot="1" x14ac:dyDescent="0.3">
      <c r="A221" s="144"/>
      <c r="B221" s="123" t="s">
        <v>39</v>
      </c>
      <c r="C221" s="82">
        <v>65908923.07692308</v>
      </c>
      <c r="D221" s="58">
        <f t="shared" si="36"/>
        <v>1E-3</v>
      </c>
      <c r="E221" s="82">
        <f t="shared" si="29"/>
        <v>65908.923076923078</v>
      </c>
      <c r="F221" s="133">
        <f t="shared" si="32"/>
        <v>4099.158645168417</v>
      </c>
      <c r="G221" s="69">
        <f t="shared" si="37"/>
        <v>14.75</v>
      </c>
      <c r="H221" s="84">
        <f t="shared" si="33"/>
        <v>291.22117393015662</v>
      </c>
      <c r="I221" s="69">
        <f t="shared" si="35"/>
        <v>24</v>
      </c>
      <c r="J221" s="82">
        <f t="shared" si="30"/>
        <v>67451.898190557913</v>
      </c>
      <c r="K221" s="82">
        <v>8363.7756000000008</v>
      </c>
      <c r="L221" s="82">
        <f t="shared" si="38"/>
        <v>75815.673790557921</v>
      </c>
      <c r="M221" s="134">
        <f t="shared" si="31"/>
        <v>1116206.9422574907</v>
      </c>
      <c r="N221" s="64">
        <f t="shared" si="34"/>
        <v>379078.36895278952</v>
      </c>
      <c r="O221" s="64">
        <f t="shared" si="28"/>
        <v>682341.06411502138</v>
      </c>
    </row>
    <row r="222" spans="1:15" ht="16.5" thickTop="1" x14ac:dyDescent="0.25">
      <c r="A222" s="142">
        <v>2034</v>
      </c>
      <c r="B222" s="66" t="s">
        <v>28</v>
      </c>
      <c r="C222" s="77">
        <v>65908923.07692308</v>
      </c>
      <c r="D222" s="67">
        <f t="shared" si="36"/>
        <v>1E-3</v>
      </c>
      <c r="E222" s="77">
        <f t="shared" si="29"/>
        <v>65908.923076923078</v>
      </c>
      <c r="F222" s="121">
        <f t="shared" si="32"/>
        <v>4099.158645168417</v>
      </c>
      <c r="G222" s="39">
        <f t="shared" si="37"/>
        <v>14.75</v>
      </c>
      <c r="H222" s="74">
        <f t="shared" si="33"/>
        <v>291.22117393015662</v>
      </c>
      <c r="I222" s="39">
        <f t="shared" si="35"/>
        <v>24</v>
      </c>
      <c r="J222" s="77">
        <f t="shared" si="30"/>
        <v>67451.898190557913</v>
      </c>
      <c r="K222" s="77">
        <v>8363.7756000000008</v>
      </c>
      <c r="L222" s="77">
        <f t="shared" si="38"/>
        <v>75815.673790557921</v>
      </c>
      <c r="M222" s="122">
        <f t="shared" si="31"/>
        <v>1106300.1915438557</v>
      </c>
      <c r="N222" s="42">
        <f t="shared" si="34"/>
        <v>379078.36895278952</v>
      </c>
      <c r="O222" s="42">
        <f t="shared" ref="O222:O285" si="39">SUM(J214:K222)</f>
        <v>682341.06411502138</v>
      </c>
    </row>
    <row r="223" spans="1:15" ht="15.75" x14ac:dyDescent="0.25">
      <c r="A223" s="143"/>
      <c r="B223" s="44" t="s">
        <v>29</v>
      </c>
      <c r="C223" s="76">
        <v>65908923.07692308</v>
      </c>
      <c r="D223" s="46">
        <f t="shared" si="36"/>
        <v>1E-3</v>
      </c>
      <c r="E223" s="76">
        <f t="shared" si="29"/>
        <v>65908.923076923078</v>
      </c>
      <c r="F223" s="119">
        <f t="shared" si="32"/>
        <v>4099.158645168417</v>
      </c>
      <c r="G223" s="48">
        <f t="shared" si="37"/>
        <v>14.75</v>
      </c>
      <c r="H223" s="120">
        <f t="shared" si="33"/>
        <v>291.22117393015662</v>
      </c>
      <c r="I223" s="48">
        <f t="shared" si="35"/>
        <v>24</v>
      </c>
      <c r="J223" s="76">
        <f t="shared" si="30"/>
        <v>67451.898190557913</v>
      </c>
      <c r="K223" s="76">
        <v>8363.7756000000008</v>
      </c>
      <c r="L223" s="76">
        <f t="shared" si="38"/>
        <v>75815.673790557921</v>
      </c>
      <c r="M223" s="109">
        <f t="shared" si="31"/>
        <v>1096393.4408302207</v>
      </c>
      <c r="N223" s="50">
        <f t="shared" si="34"/>
        <v>379078.36895278952</v>
      </c>
      <c r="O223" s="50">
        <f t="shared" si="39"/>
        <v>682341.06411502138</v>
      </c>
    </row>
    <row r="224" spans="1:15" ht="15.75" x14ac:dyDescent="0.25">
      <c r="A224" s="143"/>
      <c r="B224" s="44" t="s">
        <v>30</v>
      </c>
      <c r="C224" s="76">
        <v>65908923.07692308</v>
      </c>
      <c r="D224" s="46">
        <f t="shared" si="36"/>
        <v>1E-3</v>
      </c>
      <c r="E224" s="76">
        <f t="shared" si="29"/>
        <v>65908.923076923078</v>
      </c>
      <c r="F224" s="119">
        <f t="shared" si="32"/>
        <v>4099.158645168417</v>
      </c>
      <c r="G224" s="48">
        <f t="shared" si="37"/>
        <v>14.75</v>
      </c>
      <c r="H224" s="120">
        <f t="shared" si="33"/>
        <v>291.22117393015662</v>
      </c>
      <c r="I224" s="48">
        <f t="shared" si="35"/>
        <v>24</v>
      </c>
      <c r="J224" s="76">
        <f t="shared" si="30"/>
        <v>67451.898190557913</v>
      </c>
      <c r="K224" s="76">
        <v>8363.7756000000008</v>
      </c>
      <c r="L224" s="76">
        <f t="shared" si="38"/>
        <v>75815.673790557921</v>
      </c>
      <c r="M224" s="109">
        <f t="shared" si="31"/>
        <v>1086486.6901165857</v>
      </c>
      <c r="N224" s="50">
        <f t="shared" si="34"/>
        <v>379078.36895278952</v>
      </c>
      <c r="O224" s="50">
        <f t="shared" si="39"/>
        <v>682341.06411502138</v>
      </c>
    </row>
    <row r="225" spans="1:15" ht="15.75" x14ac:dyDescent="0.25">
      <c r="A225" s="143"/>
      <c r="B225" s="44" t="s">
        <v>31</v>
      </c>
      <c r="C225" s="76">
        <v>65908923.07692308</v>
      </c>
      <c r="D225" s="46">
        <f t="shared" si="36"/>
        <v>1E-3</v>
      </c>
      <c r="E225" s="76">
        <f t="shared" si="29"/>
        <v>65908.923076923078</v>
      </c>
      <c r="F225" s="119">
        <f t="shared" si="32"/>
        <v>4099.158645168417</v>
      </c>
      <c r="G225" s="48">
        <f t="shared" si="37"/>
        <v>14.75</v>
      </c>
      <c r="H225" s="120">
        <f t="shared" si="33"/>
        <v>291.22117393015662</v>
      </c>
      <c r="I225" s="48">
        <f t="shared" si="35"/>
        <v>24</v>
      </c>
      <c r="J225" s="76">
        <f t="shared" si="30"/>
        <v>67451.898190557913</v>
      </c>
      <c r="K225" s="76">
        <v>8363.7756000000008</v>
      </c>
      <c r="L225" s="76">
        <f t="shared" si="38"/>
        <v>75815.673790557921</v>
      </c>
      <c r="M225" s="109">
        <f t="shared" si="31"/>
        <v>1076579.9394029507</v>
      </c>
      <c r="N225" s="50">
        <f t="shared" si="34"/>
        <v>379078.36895278952</v>
      </c>
      <c r="O225" s="50">
        <f t="shared" si="39"/>
        <v>682341.06411502138</v>
      </c>
    </row>
    <row r="226" spans="1:15" ht="15.75" x14ac:dyDescent="0.25">
      <c r="A226" s="143"/>
      <c r="B226" s="44" t="s">
        <v>32</v>
      </c>
      <c r="C226" s="76">
        <v>65908923.07692308</v>
      </c>
      <c r="D226" s="46">
        <f t="shared" si="36"/>
        <v>1E-3</v>
      </c>
      <c r="E226" s="76">
        <f t="shared" si="29"/>
        <v>65908.923076923078</v>
      </c>
      <c r="F226" s="119">
        <f t="shared" si="32"/>
        <v>4099.158645168417</v>
      </c>
      <c r="G226" s="48">
        <f t="shared" si="37"/>
        <v>14.75</v>
      </c>
      <c r="H226" s="120">
        <f t="shared" si="33"/>
        <v>291.22117393015662</v>
      </c>
      <c r="I226" s="48">
        <f t="shared" si="35"/>
        <v>24</v>
      </c>
      <c r="J226" s="76">
        <f t="shared" si="30"/>
        <v>67451.898190557913</v>
      </c>
      <c r="K226" s="76">
        <v>8363.7756000000008</v>
      </c>
      <c r="L226" s="76">
        <f t="shared" si="38"/>
        <v>75815.673790557921</v>
      </c>
      <c r="M226" s="109">
        <f t="shared" si="31"/>
        <v>1066673.1886893157</v>
      </c>
      <c r="N226" s="50">
        <f t="shared" si="34"/>
        <v>379078.36895278952</v>
      </c>
      <c r="O226" s="50">
        <f t="shared" si="39"/>
        <v>682341.06411502138</v>
      </c>
    </row>
    <row r="227" spans="1:15" ht="15.75" x14ac:dyDescent="0.25">
      <c r="A227" s="143"/>
      <c r="B227" s="44" t="s">
        <v>33</v>
      </c>
      <c r="C227" s="76">
        <v>65908923.07692308</v>
      </c>
      <c r="D227" s="46">
        <f t="shared" si="36"/>
        <v>1E-3</v>
      </c>
      <c r="E227" s="76">
        <f t="shared" si="29"/>
        <v>65908.923076923078</v>
      </c>
      <c r="F227" s="119">
        <f t="shared" si="32"/>
        <v>4099.158645168417</v>
      </c>
      <c r="G227" s="48">
        <f t="shared" si="37"/>
        <v>14.75</v>
      </c>
      <c r="H227" s="120">
        <f t="shared" si="33"/>
        <v>291.22117393015662</v>
      </c>
      <c r="I227" s="48">
        <f t="shared" si="35"/>
        <v>24</v>
      </c>
      <c r="J227" s="76">
        <f t="shared" si="30"/>
        <v>67451.898190557913</v>
      </c>
      <c r="K227" s="76">
        <v>8363.7756000000008</v>
      </c>
      <c r="L227" s="76">
        <f t="shared" si="38"/>
        <v>75815.673790557921</v>
      </c>
      <c r="M227" s="109">
        <f t="shared" si="31"/>
        <v>1056766.4379756807</v>
      </c>
      <c r="N227" s="50">
        <f t="shared" si="34"/>
        <v>379078.36895278952</v>
      </c>
      <c r="O227" s="50">
        <f t="shared" si="39"/>
        <v>682341.06411502138</v>
      </c>
    </row>
    <row r="228" spans="1:15" ht="15.75" x14ac:dyDescent="0.25">
      <c r="A228" s="143"/>
      <c r="B228" s="44" t="s">
        <v>34</v>
      </c>
      <c r="C228" s="76">
        <v>65908923.07692308</v>
      </c>
      <c r="D228" s="46">
        <f t="shared" si="36"/>
        <v>1E-3</v>
      </c>
      <c r="E228" s="76">
        <f t="shared" si="29"/>
        <v>65908.923076923078</v>
      </c>
      <c r="F228" s="119">
        <f t="shared" si="32"/>
        <v>4099.158645168417</v>
      </c>
      <c r="G228" s="48">
        <f t="shared" si="37"/>
        <v>14.75</v>
      </c>
      <c r="H228" s="120">
        <f t="shared" si="33"/>
        <v>291.22117393015662</v>
      </c>
      <c r="I228" s="48">
        <f t="shared" si="35"/>
        <v>24</v>
      </c>
      <c r="J228" s="76">
        <f t="shared" si="30"/>
        <v>67451.898190557913</v>
      </c>
      <c r="K228" s="76">
        <v>8363.7756000000008</v>
      </c>
      <c r="L228" s="76">
        <f t="shared" si="38"/>
        <v>75815.673790557921</v>
      </c>
      <c r="M228" s="109">
        <f t="shared" si="31"/>
        <v>1046859.6872620457</v>
      </c>
      <c r="N228" s="50">
        <f t="shared" si="34"/>
        <v>379078.36895278952</v>
      </c>
      <c r="O228" s="50">
        <f t="shared" si="39"/>
        <v>682341.06411502138</v>
      </c>
    </row>
    <row r="229" spans="1:15" ht="15.75" x14ac:dyDescent="0.25">
      <c r="A229" s="143"/>
      <c r="B229" s="44" t="s">
        <v>35</v>
      </c>
      <c r="C229" s="76">
        <v>65908923.07692308</v>
      </c>
      <c r="D229" s="46">
        <f t="shared" si="36"/>
        <v>1E-3</v>
      </c>
      <c r="E229" s="76">
        <f t="shared" si="29"/>
        <v>65908.923076923078</v>
      </c>
      <c r="F229" s="119">
        <f t="shared" si="32"/>
        <v>4099.158645168417</v>
      </c>
      <c r="G229" s="48">
        <f t="shared" si="37"/>
        <v>14.75</v>
      </c>
      <c r="H229" s="120">
        <f t="shared" si="33"/>
        <v>291.22117393015662</v>
      </c>
      <c r="I229" s="48">
        <f t="shared" si="35"/>
        <v>24</v>
      </c>
      <c r="J229" s="76">
        <f t="shared" si="30"/>
        <v>67451.898190557913</v>
      </c>
      <c r="K229" s="76">
        <v>8363.7756000000008</v>
      </c>
      <c r="L229" s="76">
        <f t="shared" si="38"/>
        <v>75815.673790557921</v>
      </c>
      <c r="M229" s="109">
        <f t="shared" si="31"/>
        <v>1036952.9365484107</v>
      </c>
      <c r="N229" s="50">
        <f t="shared" si="34"/>
        <v>379078.36895278952</v>
      </c>
      <c r="O229" s="50">
        <f t="shared" si="39"/>
        <v>682341.06411502138</v>
      </c>
    </row>
    <row r="230" spans="1:15" ht="15.75" x14ac:dyDescent="0.25">
      <c r="A230" s="143"/>
      <c r="B230" s="44" t="s">
        <v>36</v>
      </c>
      <c r="C230" s="76">
        <v>65908923.07692308</v>
      </c>
      <c r="D230" s="46">
        <f t="shared" si="36"/>
        <v>1E-3</v>
      </c>
      <c r="E230" s="76">
        <f t="shared" si="29"/>
        <v>65908.923076923078</v>
      </c>
      <c r="F230" s="119">
        <f t="shared" si="32"/>
        <v>4099.158645168417</v>
      </c>
      <c r="G230" s="48">
        <f t="shared" si="37"/>
        <v>14.75</v>
      </c>
      <c r="H230" s="120">
        <f t="shared" si="33"/>
        <v>291.22117393015662</v>
      </c>
      <c r="I230" s="48">
        <f t="shared" si="35"/>
        <v>24</v>
      </c>
      <c r="J230" s="76">
        <f t="shared" si="30"/>
        <v>67451.898190557913</v>
      </c>
      <c r="K230" s="76">
        <v>8363.7756000000008</v>
      </c>
      <c r="L230" s="76">
        <f t="shared" si="38"/>
        <v>75815.673790557921</v>
      </c>
      <c r="M230" s="109">
        <f t="shared" si="31"/>
        <v>1027046.1858347757</v>
      </c>
      <c r="N230" s="50">
        <f t="shared" si="34"/>
        <v>379078.36895278952</v>
      </c>
      <c r="O230" s="50">
        <f t="shared" si="39"/>
        <v>682341.06411502138</v>
      </c>
    </row>
    <row r="231" spans="1:15" ht="15.75" x14ac:dyDescent="0.25">
      <c r="A231" s="143"/>
      <c r="B231" s="44" t="s">
        <v>37</v>
      </c>
      <c r="C231" s="76">
        <v>65908923.07692308</v>
      </c>
      <c r="D231" s="46">
        <f t="shared" si="36"/>
        <v>1E-3</v>
      </c>
      <c r="E231" s="76">
        <f t="shared" si="29"/>
        <v>65908.923076923078</v>
      </c>
      <c r="F231" s="119">
        <f t="shared" si="32"/>
        <v>4099.158645168417</v>
      </c>
      <c r="G231" s="48">
        <f t="shared" si="37"/>
        <v>14.75</v>
      </c>
      <c r="H231" s="120">
        <f t="shared" si="33"/>
        <v>291.22117393015662</v>
      </c>
      <c r="I231" s="48">
        <f t="shared" si="35"/>
        <v>24</v>
      </c>
      <c r="J231" s="76">
        <f t="shared" si="30"/>
        <v>67451.898190557913</v>
      </c>
      <c r="K231" s="76">
        <v>8363.7756000000008</v>
      </c>
      <c r="L231" s="76">
        <f t="shared" si="38"/>
        <v>75815.673790557921</v>
      </c>
      <c r="M231" s="109">
        <f t="shared" si="31"/>
        <v>1017139.4351211407</v>
      </c>
      <c r="N231" s="50">
        <f t="shared" si="34"/>
        <v>379078.36895278952</v>
      </c>
      <c r="O231" s="50">
        <f t="shared" si="39"/>
        <v>682341.06411502138</v>
      </c>
    </row>
    <row r="232" spans="1:15" ht="15.75" x14ac:dyDescent="0.25">
      <c r="A232" s="143"/>
      <c r="B232" s="44" t="s">
        <v>38</v>
      </c>
      <c r="C232" s="76">
        <v>65908923.07692308</v>
      </c>
      <c r="D232" s="46">
        <f t="shared" si="36"/>
        <v>1E-3</v>
      </c>
      <c r="E232" s="76">
        <f t="shared" si="29"/>
        <v>65908.923076923078</v>
      </c>
      <c r="F232" s="119">
        <f t="shared" si="32"/>
        <v>4099.158645168417</v>
      </c>
      <c r="G232" s="48">
        <f t="shared" si="37"/>
        <v>14.75</v>
      </c>
      <c r="H232" s="120">
        <f t="shared" si="33"/>
        <v>291.22117393015662</v>
      </c>
      <c r="I232" s="48">
        <f t="shared" si="35"/>
        <v>24</v>
      </c>
      <c r="J232" s="76">
        <f t="shared" si="30"/>
        <v>67451.898190557913</v>
      </c>
      <c r="K232" s="76">
        <v>8363.7756000000008</v>
      </c>
      <c r="L232" s="76">
        <f t="shared" si="38"/>
        <v>75815.673790557921</v>
      </c>
      <c r="M232" s="109">
        <f>+M231+E232-J257-K232</f>
        <v>1007232.6844075057</v>
      </c>
      <c r="N232" s="50">
        <f t="shared" si="34"/>
        <v>379078.36895278952</v>
      </c>
      <c r="O232" s="50">
        <f t="shared" si="39"/>
        <v>682341.06411502138</v>
      </c>
    </row>
    <row r="233" spans="1:15" ht="16.5" thickBot="1" x14ac:dyDescent="0.3">
      <c r="A233" s="144"/>
      <c r="B233" s="123" t="s">
        <v>39</v>
      </c>
      <c r="C233" s="82">
        <v>65908923.07692308</v>
      </c>
      <c r="D233" s="58">
        <f t="shared" si="36"/>
        <v>1E-3</v>
      </c>
      <c r="E233" s="82">
        <f t="shared" si="29"/>
        <v>65908.923076923078</v>
      </c>
      <c r="F233" s="133">
        <f t="shared" si="32"/>
        <v>4099.158645168417</v>
      </c>
      <c r="G233" s="69">
        <f t="shared" si="37"/>
        <v>14.75</v>
      </c>
      <c r="H233" s="84">
        <f t="shared" si="33"/>
        <v>291.22117393015662</v>
      </c>
      <c r="I233" s="69">
        <f t="shared" si="35"/>
        <v>24</v>
      </c>
      <c r="J233" s="82">
        <f t="shared" si="30"/>
        <v>67451.898190557913</v>
      </c>
      <c r="K233" s="82">
        <v>8363.7756000000008</v>
      </c>
      <c r="L233" s="82">
        <f t="shared" si="38"/>
        <v>75815.673790557921</v>
      </c>
      <c r="M233" s="134">
        <f t="shared" si="31"/>
        <v>997325.93369387067</v>
      </c>
      <c r="N233" s="64">
        <f t="shared" si="34"/>
        <v>379078.36895278952</v>
      </c>
      <c r="O233" s="64">
        <f t="shared" si="39"/>
        <v>682341.06411502138</v>
      </c>
    </row>
    <row r="234" spans="1:15" ht="16.5" thickTop="1" x14ac:dyDescent="0.25">
      <c r="A234" s="142">
        <v>2035</v>
      </c>
      <c r="B234" s="66" t="s">
        <v>28</v>
      </c>
      <c r="C234" s="77">
        <v>65908923.07692308</v>
      </c>
      <c r="D234" s="67">
        <f t="shared" si="36"/>
        <v>1E-3</v>
      </c>
      <c r="E234" s="77">
        <f t="shared" si="29"/>
        <v>65908.923076923078</v>
      </c>
      <c r="F234" s="121">
        <f t="shared" si="32"/>
        <v>4099.158645168417</v>
      </c>
      <c r="G234" s="39">
        <f t="shared" si="37"/>
        <v>14.75</v>
      </c>
      <c r="H234" s="74">
        <f t="shared" si="33"/>
        <v>291.22117393015662</v>
      </c>
      <c r="I234" s="39">
        <f t="shared" si="35"/>
        <v>24</v>
      </c>
      <c r="J234" s="77">
        <f t="shared" si="30"/>
        <v>67451.898190557913</v>
      </c>
      <c r="K234" s="77">
        <v>8363.7756000000008</v>
      </c>
      <c r="L234" s="77">
        <f t="shared" si="38"/>
        <v>75815.673790557921</v>
      </c>
      <c r="M234" s="122">
        <f t="shared" si="31"/>
        <v>987419.18298023567</v>
      </c>
      <c r="N234" s="42">
        <f t="shared" si="34"/>
        <v>379078.36895278952</v>
      </c>
      <c r="O234" s="42">
        <f t="shared" si="39"/>
        <v>682341.06411502138</v>
      </c>
    </row>
    <row r="235" spans="1:15" ht="15.75" x14ac:dyDescent="0.25">
      <c r="A235" s="143"/>
      <c r="B235" s="44" t="s">
        <v>29</v>
      </c>
      <c r="C235" s="76">
        <v>65908923.07692308</v>
      </c>
      <c r="D235" s="46">
        <f t="shared" si="36"/>
        <v>1E-3</v>
      </c>
      <c r="E235" s="76">
        <f t="shared" si="29"/>
        <v>65908.923076923078</v>
      </c>
      <c r="F235" s="119">
        <f t="shared" si="32"/>
        <v>4099.158645168417</v>
      </c>
      <c r="G235" s="48">
        <f t="shared" si="37"/>
        <v>14.75</v>
      </c>
      <c r="H235" s="120">
        <f t="shared" si="33"/>
        <v>291.22117393015662</v>
      </c>
      <c r="I235" s="48">
        <f t="shared" si="35"/>
        <v>24</v>
      </c>
      <c r="J235" s="76">
        <f t="shared" si="30"/>
        <v>67451.898190557913</v>
      </c>
      <c r="K235" s="76">
        <v>8363.7756000000008</v>
      </c>
      <c r="L235" s="76">
        <f t="shared" si="38"/>
        <v>75815.673790557921</v>
      </c>
      <c r="M235" s="109">
        <f t="shared" si="31"/>
        <v>977512.43226660066</v>
      </c>
      <c r="N235" s="50">
        <f t="shared" si="34"/>
        <v>379078.36895278952</v>
      </c>
      <c r="O235" s="50">
        <f t="shared" si="39"/>
        <v>682341.06411502138</v>
      </c>
    </row>
    <row r="236" spans="1:15" ht="15.75" x14ac:dyDescent="0.25">
      <c r="A236" s="143"/>
      <c r="B236" s="44" t="s">
        <v>30</v>
      </c>
      <c r="C236" s="76">
        <v>65908923.07692308</v>
      </c>
      <c r="D236" s="46">
        <f t="shared" si="36"/>
        <v>1E-3</v>
      </c>
      <c r="E236" s="76">
        <f t="shared" ref="E236:E299" si="40">+C236*D236</f>
        <v>65908.923076923078</v>
      </c>
      <c r="F236" s="119">
        <f t="shared" si="32"/>
        <v>4099.158645168417</v>
      </c>
      <c r="G236" s="48">
        <f t="shared" si="37"/>
        <v>14.75</v>
      </c>
      <c r="H236" s="120">
        <f t="shared" si="33"/>
        <v>291.22117393015662</v>
      </c>
      <c r="I236" s="48">
        <f t="shared" si="35"/>
        <v>24</v>
      </c>
      <c r="J236" s="76">
        <f t="shared" ref="J236:J299" si="41">(G236*F236)+(H236*I236)</f>
        <v>67451.898190557913</v>
      </c>
      <c r="K236" s="76">
        <v>8363.7756000000008</v>
      </c>
      <c r="L236" s="76">
        <f t="shared" si="38"/>
        <v>75815.673790557921</v>
      </c>
      <c r="M236" s="109">
        <f t="shared" si="31"/>
        <v>967605.68155296578</v>
      </c>
      <c r="N236" s="50">
        <f t="shared" si="34"/>
        <v>379078.36895278952</v>
      </c>
      <c r="O236" s="50">
        <f t="shared" si="39"/>
        <v>682341.06411502138</v>
      </c>
    </row>
    <row r="237" spans="1:15" ht="15.75" x14ac:dyDescent="0.25">
      <c r="A237" s="143"/>
      <c r="B237" s="44" t="s">
        <v>31</v>
      </c>
      <c r="C237" s="76">
        <v>65908923.07692308</v>
      </c>
      <c r="D237" s="46">
        <f t="shared" si="36"/>
        <v>1E-3</v>
      </c>
      <c r="E237" s="76">
        <f t="shared" si="40"/>
        <v>65908.923076923078</v>
      </c>
      <c r="F237" s="119">
        <f t="shared" si="32"/>
        <v>4099.158645168417</v>
      </c>
      <c r="G237" s="48">
        <f t="shared" si="37"/>
        <v>14.75</v>
      </c>
      <c r="H237" s="120">
        <f t="shared" si="33"/>
        <v>291.22117393015662</v>
      </c>
      <c r="I237" s="48">
        <f t="shared" si="35"/>
        <v>24</v>
      </c>
      <c r="J237" s="76">
        <f t="shared" si="41"/>
        <v>67451.898190557913</v>
      </c>
      <c r="K237" s="76">
        <v>8363.7756000000008</v>
      </c>
      <c r="L237" s="76">
        <f t="shared" si="38"/>
        <v>75815.673790557921</v>
      </c>
      <c r="M237" s="109">
        <f t="shared" ref="M237:M300" si="42">+M236+E237-J237-K237</f>
        <v>957698.93083933089</v>
      </c>
      <c r="N237" s="50">
        <f t="shared" si="34"/>
        <v>379078.36895278952</v>
      </c>
      <c r="O237" s="50">
        <f t="shared" si="39"/>
        <v>682341.06411502138</v>
      </c>
    </row>
    <row r="238" spans="1:15" ht="15.75" x14ac:dyDescent="0.25">
      <c r="A238" s="143"/>
      <c r="B238" s="44" t="s">
        <v>32</v>
      </c>
      <c r="C238" s="76">
        <v>65908923.07692308</v>
      </c>
      <c r="D238" s="46">
        <f t="shared" si="36"/>
        <v>1E-3</v>
      </c>
      <c r="E238" s="76">
        <f t="shared" si="40"/>
        <v>65908.923076923078</v>
      </c>
      <c r="F238" s="119">
        <f t="shared" si="32"/>
        <v>4099.158645168417</v>
      </c>
      <c r="G238" s="48">
        <f t="shared" si="37"/>
        <v>14.75</v>
      </c>
      <c r="H238" s="120">
        <f t="shared" si="33"/>
        <v>291.22117393015662</v>
      </c>
      <c r="I238" s="48">
        <f t="shared" si="35"/>
        <v>24</v>
      </c>
      <c r="J238" s="76">
        <f t="shared" si="41"/>
        <v>67451.898190557913</v>
      </c>
      <c r="K238" s="76">
        <v>8363.7756000000008</v>
      </c>
      <c r="L238" s="76">
        <f t="shared" si="38"/>
        <v>75815.673790557921</v>
      </c>
      <c r="M238" s="109">
        <f t="shared" si="42"/>
        <v>947792.180125696</v>
      </c>
      <c r="N238" s="50">
        <f t="shared" si="34"/>
        <v>379078.36895278952</v>
      </c>
      <c r="O238" s="50">
        <f t="shared" si="39"/>
        <v>682341.06411502138</v>
      </c>
    </row>
    <row r="239" spans="1:15" ht="15.75" x14ac:dyDescent="0.25">
      <c r="A239" s="143"/>
      <c r="B239" s="44" t="s">
        <v>33</v>
      </c>
      <c r="C239" s="76">
        <v>65908923.07692308</v>
      </c>
      <c r="D239" s="46">
        <f t="shared" si="36"/>
        <v>1E-3</v>
      </c>
      <c r="E239" s="76">
        <f t="shared" si="40"/>
        <v>65908.923076923078</v>
      </c>
      <c r="F239" s="119">
        <f t="shared" si="32"/>
        <v>4099.158645168417</v>
      </c>
      <c r="G239" s="48">
        <f t="shared" si="37"/>
        <v>14.75</v>
      </c>
      <c r="H239" s="120">
        <f t="shared" si="33"/>
        <v>291.22117393015662</v>
      </c>
      <c r="I239" s="48">
        <f t="shared" si="35"/>
        <v>24</v>
      </c>
      <c r="J239" s="76">
        <f t="shared" si="41"/>
        <v>67451.898190557913</v>
      </c>
      <c r="K239" s="76">
        <v>8363.7756000000008</v>
      </c>
      <c r="L239" s="76">
        <f t="shared" si="38"/>
        <v>75815.673790557921</v>
      </c>
      <c r="M239" s="109">
        <f t="shared" si="42"/>
        <v>937885.42941206112</v>
      </c>
      <c r="N239" s="50">
        <f t="shared" si="34"/>
        <v>379078.36895278952</v>
      </c>
      <c r="O239" s="50">
        <f t="shared" si="39"/>
        <v>682341.06411502138</v>
      </c>
    </row>
    <row r="240" spans="1:15" ht="15.75" x14ac:dyDescent="0.25">
      <c r="A240" s="143"/>
      <c r="B240" s="44" t="s">
        <v>34</v>
      </c>
      <c r="C240" s="76">
        <v>65908923.07692308</v>
      </c>
      <c r="D240" s="46">
        <f t="shared" si="36"/>
        <v>1E-3</v>
      </c>
      <c r="E240" s="76">
        <f t="shared" si="40"/>
        <v>65908.923076923078</v>
      </c>
      <c r="F240" s="119">
        <f t="shared" si="32"/>
        <v>4099.158645168417</v>
      </c>
      <c r="G240" s="48">
        <f t="shared" si="37"/>
        <v>14.75</v>
      </c>
      <c r="H240" s="120">
        <f t="shared" si="33"/>
        <v>291.22117393015662</v>
      </c>
      <c r="I240" s="48">
        <f t="shared" si="35"/>
        <v>24</v>
      </c>
      <c r="J240" s="76">
        <f t="shared" si="41"/>
        <v>67451.898190557913</v>
      </c>
      <c r="K240" s="76">
        <v>8363.7756000000008</v>
      </c>
      <c r="L240" s="76">
        <f t="shared" si="38"/>
        <v>75815.673790557921</v>
      </c>
      <c r="M240" s="109">
        <f t="shared" si="42"/>
        <v>927978.67869842623</v>
      </c>
      <c r="N240" s="50">
        <f t="shared" si="34"/>
        <v>379078.36895278952</v>
      </c>
      <c r="O240" s="50">
        <f t="shared" si="39"/>
        <v>682341.06411502138</v>
      </c>
    </row>
    <row r="241" spans="1:15" ht="15.75" x14ac:dyDescent="0.25">
      <c r="A241" s="143"/>
      <c r="B241" s="44" t="s">
        <v>35</v>
      </c>
      <c r="C241" s="76">
        <v>65908923.07692308</v>
      </c>
      <c r="D241" s="46">
        <f t="shared" si="36"/>
        <v>1E-3</v>
      </c>
      <c r="E241" s="76">
        <f t="shared" si="40"/>
        <v>65908.923076923078</v>
      </c>
      <c r="F241" s="119">
        <f t="shared" si="32"/>
        <v>4099.158645168417</v>
      </c>
      <c r="G241" s="48">
        <f t="shared" si="37"/>
        <v>14.75</v>
      </c>
      <c r="H241" s="120">
        <f t="shared" si="33"/>
        <v>291.22117393015662</v>
      </c>
      <c r="I241" s="48">
        <f t="shared" si="35"/>
        <v>24</v>
      </c>
      <c r="J241" s="76">
        <f t="shared" si="41"/>
        <v>67451.898190557913</v>
      </c>
      <c r="K241" s="76">
        <v>8363.7756000000008</v>
      </c>
      <c r="L241" s="76">
        <f t="shared" si="38"/>
        <v>75815.673790557921</v>
      </c>
      <c r="M241" s="109">
        <f t="shared" si="42"/>
        <v>918071.92798479134</v>
      </c>
      <c r="N241" s="50">
        <f t="shared" si="34"/>
        <v>379078.36895278952</v>
      </c>
      <c r="O241" s="50">
        <f t="shared" si="39"/>
        <v>682341.06411502138</v>
      </c>
    </row>
    <row r="242" spans="1:15" ht="15.75" x14ac:dyDescent="0.25">
      <c r="A242" s="143"/>
      <c r="B242" s="44" t="s">
        <v>36</v>
      </c>
      <c r="C242" s="76">
        <v>65908923.07692308</v>
      </c>
      <c r="D242" s="46">
        <f t="shared" si="36"/>
        <v>1E-3</v>
      </c>
      <c r="E242" s="76">
        <f t="shared" si="40"/>
        <v>65908.923076923078</v>
      </c>
      <c r="F242" s="119">
        <f t="shared" ref="F242:F305" si="43">(+F241*$C$12)+F241</f>
        <v>4099.158645168417</v>
      </c>
      <c r="G242" s="48">
        <f t="shared" si="37"/>
        <v>14.75</v>
      </c>
      <c r="H242" s="120">
        <f t="shared" ref="H242:H305" si="44">(+H241*$C$12)+H241</f>
        <v>291.22117393015662</v>
      </c>
      <c r="I242" s="48">
        <f t="shared" si="35"/>
        <v>24</v>
      </c>
      <c r="J242" s="76">
        <f t="shared" si="41"/>
        <v>67451.898190557913</v>
      </c>
      <c r="K242" s="76">
        <v>8363.7756000000008</v>
      </c>
      <c r="L242" s="76">
        <f t="shared" si="38"/>
        <v>75815.673790557921</v>
      </c>
      <c r="M242" s="109">
        <f t="shared" si="42"/>
        <v>908165.17727115646</v>
      </c>
      <c r="N242" s="50">
        <f t="shared" ref="N242:N305" si="45">SUM(J238:K242)</f>
        <v>379078.36895278952</v>
      </c>
      <c r="O242" s="50">
        <f t="shared" si="39"/>
        <v>682341.06411502138</v>
      </c>
    </row>
    <row r="243" spans="1:15" ht="15.75" x14ac:dyDescent="0.25">
      <c r="A243" s="143"/>
      <c r="B243" s="44" t="s">
        <v>37</v>
      </c>
      <c r="C243" s="76">
        <v>65908923.07692308</v>
      </c>
      <c r="D243" s="46">
        <f t="shared" si="36"/>
        <v>1E-3</v>
      </c>
      <c r="E243" s="76">
        <f t="shared" si="40"/>
        <v>65908.923076923078</v>
      </c>
      <c r="F243" s="119">
        <f t="shared" si="43"/>
        <v>4099.158645168417</v>
      </c>
      <c r="G243" s="48">
        <f t="shared" si="37"/>
        <v>14.75</v>
      </c>
      <c r="H243" s="120">
        <f t="shared" si="44"/>
        <v>291.22117393015662</v>
      </c>
      <c r="I243" s="48">
        <f t="shared" ref="I243:I306" si="46">$E$6</f>
        <v>24</v>
      </c>
      <c r="J243" s="76">
        <f t="shared" si="41"/>
        <v>67451.898190557913</v>
      </c>
      <c r="K243" s="76">
        <v>8363.7756000000008</v>
      </c>
      <c r="L243" s="76">
        <f t="shared" si="38"/>
        <v>75815.673790557921</v>
      </c>
      <c r="M243" s="109">
        <f t="shared" si="42"/>
        <v>898258.42655752157</v>
      </c>
      <c r="N243" s="50">
        <f t="shared" si="45"/>
        <v>379078.36895278952</v>
      </c>
      <c r="O243" s="50">
        <f t="shared" si="39"/>
        <v>682341.06411502138</v>
      </c>
    </row>
    <row r="244" spans="1:15" ht="15.75" x14ac:dyDescent="0.25">
      <c r="A244" s="143"/>
      <c r="B244" s="44" t="s">
        <v>38</v>
      </c>
      <c r="C244" s="76">
        <v>65908923.07692308</v>
      </c>
      <c r="D244" s="46">
        <f t="shared" si="36"/>
        <v>1E-3</v>
      </c>
      <c r="E244" s="76">
        <f t="shared" si="40"/>
        <v>65908.923076923078</v>
      </c>
      <c r="F244" s="119">
        <f t="shared" si="43"/>
        <v>4099.158645168417</v>
      </c>
      <c r="G244" s="48">
        <f t="shared" si="37"/>
        <v>14.75</v>
      </c>
      <c r="H244" s="120">
        <f t="shared" si="44"/>
        <v>291.22117393015662</v>
      </c>
      <c r="I244" s="48">
        <f t="shared" si="46"/>
        <v>24</v>
      </c>
      <c r="J244" s="76">
        <f t="shared" si="41"/>
        <v>67451.898190557913</v>
      </c>
      <c r="K244" s="76">
        <v>8363.7756000000008</v>
      </c>
      <c r="L244" s="76">
        <f t="shared" si="38"/>
        <v>75815.673790557921</v>
      </c>
      <c r="M244" s="109">
        <f t="shared" si="42"/>
        <v>888351.67584388668</v>
      </c>
      <c r="N244" s="50">
        <f t="shared" si="45"/>
        <v>379078.36895278952</v>
      </c>
      <c r="O244" s="50">
        <f t="shared" si="39"/>
        <v>682341.06411502138</v>
      </c>
    </row>
    <row r="245" spans="1:15" ht="16.5" thickBot="1" x14ac:dyDescent="0.3">
      <c r="A245" s="144"/>
      <c r="B245" s="123" t="s">
        <v>39</v>
      </c>
      <c r="C245" s="82">
        <v>65908923.07692308</v>
      </c>
      <c r="D245" s="58">
        <f t="shared" si="36"/>
        <v>1E-3</v>
      </c>
      <c r="E245" s="82">
        <f t="shared" si="40"/>
        <v>65908.923076923078</v>
      </c>
      <c r="F245" s="133">
        <f t="shared" si="43"/>
        <v>4099.158645168417</v>
      </c>
      <c r="G245" s="69">
        <f t="shared" si="37"/>
        <v>14.75</v>
      </c>
      <c r="H245" s="84">
        <f t="shared" si="44"/>
        <v>291.22117393015662</v>
      </c>
      <c r="I245" s="69">
        <f t="shared" si="46"/>
        <v>24</v>
      </c>
      <c r="J245" s="82">
        <f t="shared" si="41"/>
        <v>67451.898190557913</v>
      </c>
      <c r="K245" s="82">
        <v>8363.7756000000008</v>
      </c>
      <c r="L245" s="82">
        <f t="shared" si="38"/>
        <v>75815.673790557921</v>
      </c>
      <c r="M245" s="134">
        <f t="shared" si="42"/>
        <v>878444.9251302518</v>
      </c>
      <c r="N245" s="64">
        <f t="shared" si="45"/>
        <v>379078.36895278952</v>
      </c>
      <c r="O245" s="64">
        <f t="shared" si="39"/>
        <v>682341.06411502138</v>
      </c>
    </row>
    <row r="246" spans="1:15" ht="16.5" thickTop="1" x14ac:dyDescent="0.25">
      <c r="A246" s="142">
        <v>2036</v>
      </c>
      <c r="B246" s="66" t="s">
        <v>28</v>
      </c>
      <c r="C246" s="77">
        <v>65908923.07692308</v>
      </c>
      <c r="D246" s="67">
        <f t="shared" si="36"/>
        <v>1E-3</v>
      </c>
      <c r="E246" s="77">
        <f t="shared" si="40"/>
        <v>65908.923076923078</v>
      </c>
      <c r="F246" s="121">
        <f t="shared" si="43"/>
        <v>4099.158645168417</v>
      </c>
      <c r="G246" s="39">
        <f t="shared" si="37"/>
        <v>14.75</v>
      </c>
      <c r="H246" s="74">
        <f t="shared" si="44"/>
        <v>291.22117393015662</v>
      </c>
      <c r="I246" s="39">
        <f t="shared" si="46"/>
        <v>24</v>
      </c>
      <c r="J246" s="77">
        <f t="shared" si="41"/>
        <v>67451.898190557913</v>
      </c>
      <c r="K246" s="77">
        <v>8363.7756000000008</v>
      </c>
      <c r="L246" s="77">
        <f t="shared" si="38"/>
        <v>75815.673790557921</v>
      </c>
      <c r="M246" s="122">
        <f t="shared" si="42"/>
        <v>868538.17441661691</v>
      </c>
      <c r="N246" s="42">
        <f t="shared" si="45"/>
        <v>379078.36895278952</v>
      </c>
      <c r="O246" s="42">
        <f t="shared" si="39"/>
        <v>682341.06411502138</v>
      </c>
    </row>
    <row r="247" spans="1:15" ht="15.75" x14ac:dyDescent="0.25">
      <c r="A247" s="143"/>
      <c r="B247" s="44" t="s">
        <v>29</v>
      </c>
      <c r="C247" s="76">
        <v>65908923.07692308</v>
      </c>
      <c r="D247" s="46">
        <f t="shared" si="36"/>
        <v>1E-3</v>
      </c>
      <c r="E247" s="76">
        <f t="shared" si="40"/>
        <v>65908.923076923078</v>
      </c>
      <c r="F247" s="119">
        <f t="shared" si="43"/>
        <v>4099.158645168417</v>
      </c>
      <c r="G247" s="48">
        <f t="shared" si="37"/>
        <v>14.75</v>
      </c>
      <c r="H247" s="120">
        <f t="shared" si="44"/>
        <v>291.22117393015662</v>
      </c>
      <c r="I247" s="48">
        <f t="shared" si="46"/>
        <v>24</v>
      </c>
      <c r="J247" s="76">
        <f t="shared" si="41"/>
        <v>67451.898190557913</v>
      </c>
      <c r="K247" s="76">
        <v>8363.7756000000008</v>
      </c>
      <c r="L247" s="76">
        <f t="shared" si="38"/>
        <v>75815.673790557921</v>
      </c>
      <c r="M247" s="109">
        <f t="shared" si="42"/>
        <v>858631.42370298202</v>
      </c>
      <c r="N247" s="50">
        <f t="shared" si="45"/>
        <v>379078.36895278952</v>
      </c>
      <c r="O247" s="50">
        <f t="shared" si="39"/>
        <v>682341.06411502138</v>
      </c>
    </row>
    <row r="248" spans="1:15" ht="15.75" x14ac:dyDescent="0.25">
      <c r="A248" s="143"/>
      <c r="B248" s="44" t="s">
        <v>30</v>
      </c>
      <c r="C248" s="76">
        <v>65908923.07692308</v>
      </c>
      <c r="D248" s="46">
        <f t="shared" ref="D248:D311" si="47">+$D$3</f>
        <v>1E-3</v>
      </c>
      <c r="E248" s="76">
        <f t="shared" si="40"/>
        <v>65908.923076923078</v>
      </c>
      <c r="F248" s="119">
        <f t="shared" si="43"/>
        <v>4099.158645168417</v>
      </c>
      <c r="G248" s="48">
        <f t="shared" si="37"/>
        <v>14.75</v>
      </c>
      <c r="H248" s="120">
        <f t="shared" si="44"/>
        <v>291.22117393015662</v>
      </c>
      <c r="I248" s="48">
        <f t="shared" si="46"/>
        <v>24</v>
      </c>
      <c r="J248" s="76">
        <f t="shared" si="41"/>
        <v>67451.898190557913</v>
      </c>
      <c r="K248" s="76">
        <v>8363.7756000000008</v>
      </c>
      <c r="L248" s="76">
        <f t="shared" si="38"/>
        <v>75815.673790557921</v>
      </c>
      <c r="M248" s="109">
        <f t="shared" si="42"/>
        <v>848724.67298934713</v>
      </c>
      <c r="N248" s="50">
        <f t="shared" si="45"/>
        <v>379078.36895278952</v>
      </c>
      <c r="O248" s="50">
        <f t="shared" si="39"/>
        <v>682341.06411502138</v>
      </c>
    </row>
    <row r="249" spans="1:15" ht="15.75" x14ac:dyDescent="0.25">
      <c r="A249" s="143"/>
      <c r="B249" s="44" t="s">
        <v>31</v>
      </c>
      <c r="C249" s="76">
        <v>65908923.07692308</v>
      </c>
      <c r="D249" s="46">
        <f t="shared" si="47"/>
        <v>1E-3</v>
      </c>
      <c r="E249" s="76">
        <f t="shared" si="40"/>
        <v>65908.923076923078</v>
      </c>
      <c r="F249" s="119">
        <f t="shared" si="43"/>
        <v>4099.158645168417</v>
      </c>
      <c r="G249" s="48">
        <f t="shared" si="37"/>
        <v>14.75</v>
      </c>
      <c r="H249" s="120">
        <f t="shared" si="44"/>
        <v>291.22117393015662</v>
      </c>
      <c r="I249" s="48">
        <f t="shared" si="46"/>
        <v>24</v>
      </c>
      <c r="J249" s="76">
        <f t="shared" si="41"/>
        <v>67451.898190557913</v>
      </c>
      <c r="K249" s="76">
        <v>8363.7756000000008</v>
      </c>
      <c r="L249" s="76">
        <f t="shared" si="38"/>
        <v>75815.673790557921</v>
      </c>
      <c r="M249" s="109">
        <f t="shared" si="42"/>
        <v>838817.92227571225</v>
      </c>
      <c r="N249" s="50">
        <f t="shared" si="45"/>
        <v>379078.36895278952</v>
      </c>
      <c r="O249" s="50">
        <f t="shared" si="39"/>
        <v>682341.06411502138</v>
      </c>
    </row>
    <row r="250" spans="1:15" ht="15.75" x14ac:dyDescent="0.25">
      <c r="A250" s="143"/>
      <c r="B250" s="44" t="s">
        <v>32</v>
      </c>
      <c r="C250" s="76">
        <v>65908923.07692308</v>
      </c>
      <c r="D250" s="46">
        <f t="shared" si="47"/>
        <v>1E-3</v>
      </c>
      <c r="E250" s="76">
        <f t="shared" si="40"/>
        <v>65908.923076923078</v>
      </c>
      <c r="F250" s="119">
        <f t="shared" si="43"/>
        <v>4099.158645168417</v>
      </c>
      <c r="G250" s="48">
        <f t="shared" si="37"/>
        <v>14.75</v>
      </c>
      <c r="H250" s="120">
        <f t="shared" si="44"/>
        <v>291.22117393015662</v>
      </c>
      <c r="I250" s="48">
        <f t="shared" si="46"/>
        <v>24</v>
      </c>
      <c r="J250" s="76">
        <f t="shared" si="41"/>
        <v>67451.898190557913</v>
      </c>
      <c r="K250" s="76">
        <v>8363.7756000000008</v>
      </c>
      <c r="L250" s="76">
        <f t="shared" si="38"/>
        <v>75815.673790557921</v>
      </c>
      <c r="M250" s="109">
        <f t="shared" si="42"/>
        <v>828911.17156207736</v>
      </c>
      <c r="N250" s="50">
        <f t="shared" si="45"/>
        <v>379078.36895278952</v>
      </c>
      <c r="O250" s="50">
        <f t="shared" si="39"/>
        <v>682341.06411502138</v>
      </c>
    </row>
    <row r="251" spans="1:15" ht="15.75" x14ac:dyDescent="0.25">
      <c r="A251" s="143"/>
      <c r="B251" s="44" t="s">
        <v>33</v>
      </c>
      <c r="C251" s="76">
        <v>65908923.07692308</v>
      </c>
      <c r="D251" s="46">
        <f t="shared" si="47"/>
        <v>1E-3</v>
      </c>
      <c r="E251" s="76">
        <f t="shared" si="40"/>
        <v>65908.923076923078</v>
      </c>
      <c r="F251" s="119">
        <f t="shared" si="43"/>
        <v>4099.158645168417</v>
      </c>
      <c r="G251" s="48">
        <f t="shared" si="37"/>
        <v>14.75</v>
      </c>
      <c r="H251" s="120">
        <f t="shared" si="44"/>
        <v>291.22117393015662</v>
      </c>
      <c r="I251" s="48">
        <f t="shared" si="46"/>
        <v>24</v>
      </c>
      <c r="J251" s="76">
        <f t="shared" si="41"/>
        <v>67451.898190557913</v>
      </c>
      <c r="K251" s="76">
        <v>8363.7756000000008</v>
      </c>
      <c r="L251" s="76">
        <f t="shared" si="38"/>
        <v>75815.673790557921</v>
      </c>
      <c r="M251" s="109">
        <f t="shared" si="42"/>
        <v>819004.42084844247</v>
      </c>
      <c r="N251" s="50">
        <f t="shared" si="45"/>
        <v>379078.36895278952</v>
      </c>
      <c r="O251" s="50">
        <f t="shared" si="39"/>
        <v>682341.06411502138</v>
      </c>
    </row>
    <row r="252" spans="1:15" ht="15.75" x14ac:dyDescent="0.25">
      <c r="A252" s="143"/>
      <c r="B252" s="44" t="s">
        <v>34</v>
      </c>
      <c r="C252" s="76">
        <v>65908923.07692308</v>
      </c>
      <c r="D252" s="46">
        <f t="shared" si="47"/>
        <v>1E-3</v>
      </c>
      <c r="E252" s="76">
        <f t="shared" si="40"/>
        <v>65908.923076923078</v>
      </c>
      <c r="F252" s="119">
        <f t="shared" si="43"/>
        <v>4099.158645168417</v>
      </c>
      <c r="G252" s="48">
        <f t="shared" si="37"/>
        <v>14.75</v>
      </c>
      <c r="H252" s="120">
        <f t="shared" si="44"/>
        <v>291.22117393015662</v>
      </c>
      <c r="I252" s="48">
        <f t="shared" si="46"/>
        <v>24</v>
      </c>
      <c r="J252" s="76">
        <f t="shared" si="41"/>
        <v>67451.898190557913</v>
      </c>
      <c r="K252" s="76">
        <v>8363.7756000000008</v>
      </c>
      <c r="L252" s="76">
        <f t="shared" si="38"/>
        <v>75815.673790557921</v>
      </c>
      <c r="M252" s="109">
        <f t="shared" si="42"/>
        <v>809097.67013480759</v>
      </c>
      <c r="N252" s="50">
        <f t="shared" si="45"/>
        <v>379078.36895278952</v>
      </c>
      <c r="O252" s="50">
        <f t="shared" si="39"/>
        <v>682341.06411502138</v>
      </c>
    </row>
    <row r="253" spans="1:15" ht="15.75" x14ac:dyDescent="0.25">
      <c r="A253" s="143"/>
      <c r="B253" s="44" t="s">
        <v>35</v>
      </c>
      <c r="C253" s="76">
        <v>65908923.07692308</v>
      </c>
      <c r="D253" s="46">
        <f t="shared" si="47"/>
        <v>1E-3</v>
      </c>
      <c r="E253" s="76">
        <f t="shared" si="40"/>
        <v>65908.923076923078</v>
      </c>
      <c r="F253" s="119">
        <f t="shared" si="43"/>
        <v>4099.158645168417</v>
      </c>
      <c r="G253" s="48">
        <f t="shared" si="37"/>
        <v>14.75</v>
      </c>
      <c r="H253" s="120">
        <f t="shared" si="44"/>
        <v>291.22117393015662</v>
      </c>
      <c r="I253" s="48">
        <f t="shared" si="46"/>
        <v>24</v>
      </c>
      <c r="J253" s="76">
        <f t="shared" si="41"/>
        <v>67451.898190557913</v>
      </c>
      <c r="K253" s="76">
        <v>8363.7756000000008</v>
      </c>
      <c r="L253" s="76">
        <f t="shared" si="38"/>
        <v>75815.673790557921</v>
      </c>
      <c r="M253" s="109">
        <f t="shared" si="42"/>
        <v>799190.9194211727</v>
      </c>
      <c r="N253" s="50">
        <f t="shared" si="45"/>
        <v>379078.36895278952</v>
      </c>
      <c r="O253" s="50">
        <f t="shared" si="39"/>
        <v>682341.06411502138</v>
      </c>
    </row>
    <row r="254" spans="1:15" ht="15.75" x14ac:dyDescent="0.25">
      <c r="A254" s="143"/>
      <c r="B254" s="44" t="s">
        <v>36</v>
      </c>
      <c r="C254" s="76">
        <v>65908923.07692308</v>
      </c>
      <c r="D254" s="46">
        <f t="shared" si="47"/>
        <v>1E-3</v>
      </c>
      <c r="E254" s="76">
        <f t="shared" si="40"/>
        <v>65908.923076923078</v>
      </c>
      <c r="F254" s="119">
        <f t="shared" si="43"/>
        <v>4099.158645168417</v>
      </c>
      <c r="G254" s="48">
        <f t="shared" si="37"/>
        <v>14.75</v>
      </c>
      <c r="H254" s="120">
        <f t="shared" si="44"/>
        <v>291.22117393015662</v>
      </c>
      <c r="I254" s="48">
        <f t="shared" si="46"/>
        <v>24</v>
      </c>
      <c r="J254" s="76">
        <f t="shared" si="41"/>
        <v>67451.898190557913</v>
      </c>
      <c r="K254" s="76">
        <v>8363.7756000000008</v>
      </c>
      <c r="L254" s="76">
        <f t="shared" si="38"/>
        <v>75815.673790557921</v>
      </c>
      <c r="M254" s="109">
        <f t="shared" si="42"/>
        <v>789284.16870753781</v>
      </c>
      <c r="N254" s="50">
        <f t="shared" si="45"/>
        <v>379078.36895278952</v>
      </c>
      <c r="O254" s="50">
        <f t="shared" si="39"/>
        <v>682341.06411502138</v>
      </c>
    </row>
    <row r="255" spans="1:15" ht="15.75" x14ac:dyDescent="0.25">
      <c r="A255" s="143"/>
      <c r="B255" s="44" t="s">
        <v>37</v>
      </c>
      <c r="C255" s="76">
        <v>65908923.07692308</v>
      </c>
      <c r="D255" s="46">
        <f t="shared" si="47"/>
        <v>1E-3</v>
      </c>
      <c r="E255" s="76">
        <f t="shared" si="40"/>
        <v>65908.923076923078</v>
      </c>
      <c r="F255" s="119">
        <f t="shared" si="43"/>
        <v>4099.158645168417</v>
      </c>
      <c r="G255" s="48">
        <f t="shared" si="37"/>
        <v>14.75</v>
      </c>
      <c r="H255" s="120">
        <f t="shared" si="44"/>
        <v>291.22117393015662</v>
      </c>
      <c r="I255" s="48">
        <f t="shared" si="46"/>
        <v>24</v>
      </c>
      <c r="J255" s="76">
        <f t="shared" si="41"/>
        <v>67451.898190557913</v>
      </c>
      <c r="K255" s="76">
        <v>8363.7756000000008</v>
      </c>
      <c r="L255" s="76">
        <f t="shared" si="38"/>
        <v>75815.673790557921</v>
      </c>
      <c r="M255" s="109">
        <f t="shared" si="42"/>
        <v>779377.41799390293</v>
      </c>
      <c r="N255" s="50">
        <f t="shared" si="45"/>
        <v>379078.36895278952</v>
      </c>
      <c r="O255" s="50">
        <f t="shared" si="39"/>
        <v>682341.06411502138</v>
      </c>
    </row>
    <row r="256" spans="1:15" ht="15.75" x14ac:dyDescent="0.25">
      <c r="A256" s="143"/>
      <c r="B256" s="44" t="s">
        <v>38</v>
      </c>
      <c r="C256" s="76">
        <v>65908923.07692308</v>
      </c>
      <c r="D256" s="46">
        <f t="shared" si="47"/>
        <v>1E-3</v>
      </c>
      <c r="E256" s="76">
        <f t="shared" si="40"/>
        <v>65908.923076923078</v>
      </c>
      <c r="F256" s="119">
        <f t="shared" si="43"/>
        <v>4099.158645168417</v>
      </c>
      <c r="G256" s="48">
        <f t="shared" si="37"/>
        <v>14.75</v>
      </c>
      <c r="H256" s="120">
        <f t="shared" si="44"/>
        <v>291.22117393015662</v>
      </c>
      <c r="I256" s="48">
        <f t="shared" si="46"/>
        <v>24</v>
      </c>
      <c r="J256" s="76">
        <f t="shared" si="41"/>
        <v>67451.898190557913</v>
      </c>
      <c r="K256" s="76">
        <v>8363.7756000000008</v>
      </c>
      <c r="L256" s="76">
        <f t="shared" si="38"/>
        <v>75815.673790557921</v>
      </c>
      <c r="M256" s="109">
        <f t="shared" si="42"/>
        <v>769470.66728026804</v>
      </c>
      <c r="N256" s="50">
        <f t="shared" si="45"/>
        <v>379078.36895278952</v>
      </c>
      <c r="O256" s="50">
        <f t="shared" si="39"/>
        <v>682341.06411502138</v>
      </c>
    </row>
    <row r="257" spans="1:15" ht="16.5" thickBot="1" x14ac:dyDescent="0.3">
      <c r="A257" s="144"/>
      <c r="B257" s="123" t="s">
        <v>39</v>
      </c>
      <c r="C257" s="82">
        <v>65908923.07692308</v>
      </c>
      <c r="D257" s="58">
        <f t="shared" si="47"/>
        <v>1E-3</v>
      </c>
      <c r="E257" s="82">
        <f t="shared" si="40"/>
        <v>65908.923076923078</v>
      </c>
      <c r="F257" s="133">
        <f t="shared" si="43"/>
        <v>4099.158645168417</v>
      </c>
      <c r="G257" s="69">
        <f t="shared" si="37"/>
        <v>14.75</v>
      </c>
      <c r="H257" s="84">
        <f t="shared" si="44"/>
        <v>291.22117393015662</v>
      </c>
      <c r="I257" s="69">
        <f t="shared" si="46"/>
        <v>24</v>
      </c>
      <c r="J257" s="82">
        <f t="shared" si="41"/>
        <v>67451.898190557913</v>
      </c>
      <c r="K257" s="82">
        <v>8363.7756000000008</v>
      </c>
      <c r="L257" s="82">
        <f t="shared" si="38"/>
        <v>75815.673790557921</v>
      </c>
      <c r="M257" s="134">
        <f t="shared" si="42"/>
        <v>759563.91656663315</v>
      </c>
      <c r="N257" s="64">
        <f t="shared" si="45"/>
        <v>379078.36895278952</v>
      </c>
      <c r="O257" s="64">
        <f t="shared" si="39"/>
        <v>682341.06411502138</v>
      </c>
    </row>
    <row r="258" spans="1:15" ht="16.5" thickTop="1" x14ac:dyDescent="0.25">
      <c r="A258" s="142">
        <v>2037</v>
      </c>
      <c r="B258" s="66" t="s">
        <v>28</v>
      </c>
      <c r="C258" s="77">
        <v>65908923.07692308</v>
      </c>
      <c r="D258" s="67">
        <f t="shared" si="47"/>
        <v>1E-3</v>
      </c>
      <c r="E258" s="77">
        <f t="shared" si="40"/>
        <v>65908.923076923078</v>
      </c>
      <c r="F258" s="121">
        <f t="shared" si="43"/>
        <v>4099.158645168417</v>
      </c>
      <c r="G258" s="39">
        <f t="shared" si="37"/>
        <v>14.75</v>
      </c>
      <c r="H258" s="74">
        <f t="shared" si="44"/>
        <v>291.22117393015662</v>
      </c>
      <c r="I258" s="39">
        <f t="shared" si="46"/>
        <v>24</v>
      </c>
      <c r="J258" s="77">
        <f t="shared" si="41"/>
        <v>67451.898190557913</v>
      </c>
      <c r="K258" s="77">
        <v>8363.7756000000008</v>
      </c>
      <c r="L258" s="77">
        <f t="shared" si="38"/>
        <v>75815.673790557921</v>
      </c>
      <c r="M258" s="122">
        <f t="shared" si="42"/>
        <v>749657.16585299827</v>
      </c>
      <c r="N258" s="42">
        <f t="shared" si="45"/>
        <v>379078.36895278952</v>
      </c>
      <c r="O258" s="42">
        <f t="shared" si="39"/>
        <v>682341.06411502138</v>
      </c>
    </row>
    <row r="259" spans="1:15" ht="15.75" x14ac:dyDescent="0.25">
      <c r="A259" s="143"/>
      <c r="B259" s="44" t="s">
        <v>29</v>
      </c>
      <c r="C259" s="76">
        <v>65908923.07692308</v>
      </c>
      <c r="D259" s="46">
        <f t="shared" si="47"/>
        <v>1E-3</v>
      </c>
      <c r="E259" s="76">
        <f t="shared" si="40"/>
        <v>65908.923076923078</v>
      </c>
      <c r="F259" s="119">
        <f t="shared" si="43"/>
        <v>4099.158645168417</v>
      </c>
      <c r="G259" s="48">
        <f t="shared" si="37"/>
        <v>14.75</v>
      </c>
      <c r="H259" s="120">
        <f t="shared" si="44"/>
        <v>291.22117393015662</v>
      </c>
      <c r="I259" s="48">
        <f t="shared" si="46"/>
        <v>24</v>
      </c>
      <c r="J259" s="76">
        <f t="shared" si="41"/>
        <v>67451.898190557913</v>
      </c>
      <c r="K259" s="76">
        <v>8363.7756000000008</v>
      </c>
      <c r="L259" s="76">
        <f t="shared" si="38"/>
        <v>75815.673790557921</v>
      </c>
      <c r="M259" s="109">
        <f t="shared" si="42"/>
        <v>739750.41513936338</v>
      </c>
      <c r="N259" s="50">
        <f t="shared" si="45"/>
        <v>379078.36895278952</v>
      </c>
      <c r="O259" s="50">
        <f t="shared" si="39"/>
        <v>682341.06411502138</v>
      </c>
    </row>
    <row r="260" spans="1:15" ht="15.75" x14ac:dyDescent="0.25">
      <c r="A260" s="143"/>
      <c r="B260" s="44" t="s">
        <v>30</v>
      </c>
      <c r="C260" s="76">
        <v>65908923.07692308</v>
      </c>
      <c r="D260" s="46">
        <f t="shared" si="47"/>
        <v>1E-3</v>
      </c>
      <c r="E260" s="76">
        <f t="shared" si="40"/>
        <v>65908.923076923078</v>
      </c>
      <c r="F260" s="119">
        <f t="shared" si="43"/>
        <v>4099.158645168417</v>
      </c>
      <c r="G260" s="48">
        <f t="shared" si="37"/>
        <v>14.75</v>
      </c>
      <c r="H260" s="120">
        <f t="shared" si="44"/>
        <v>291.22117393015662</v>
      </c>
      <c r="I260" s="48">
        <f t="shared" si="46"/>
        <v>24</v>
      </c>
      <c r="J260" s="76">
        <f t="shared" si="41"/>
        <v>67451.898190557913</v>
      </c>
      <c r="K260" s="76">
        <v>8363.7756000000008</v>
      </c>
      <c r="L260" s="76">
        <f t="shared" si="38"/>
        <v>75815.673790557921</v>
      </c>
      <c r="M260" s="109">
        <f t="shared" si="42"/>
        <v>729843.66442572849</v>
      </c>
      <c r="N260" s="50">
        <f t="shared" si="45"/>
        <v>379078.36895278952</v>
      </c>
      <c r="O260" s="50">
        <f t="shared" si="39"/>
        <v>682341.06411502138</v>
      </c>
    </row>
    <row r="261" spans="1:15" ht="15.75" x14ac:dyDescent="0.25">
      <c r="A261" s="143"/>
      <c r="B261" s="44" t="s">
        <v>31</v>
      </c>
      <c r="C261" s="76">
        <v>65908923.07692308</v>
      </c>
      <c r="D261" s="46">
        <f t="shared" si="47"/>
        <v>1E-3</v>
      </c>
      <c r="E261" s="76">
        <f t="shared" si="40"/>
        <v>65908.923076923078</v>
      </c>
      <c r="F261" s="119">
        <f t="shared" si="43"/>
        <v>4099.158645168417</v>
      </c>
      <c r="G261" s="48">
        <f t="shared" si="37"/>
        <v>14.75</v>
      </c>
      <c r="H261" s="120">
        <f t="shared" si="44"/>
        <v>291.22117393015662</v>
      </c>
      <c r="I261" s="48">
        <f t="shared" si="46"/>
        <v>24</v>
      </c>
      <c r="J261" s="76">
        <f t="shared" si="41"/>
        <v>67451.898190557913</v>
      </c>
      <c r="K261" s="76">
        <v>8363.7756000000008</v>
      </c>
      <c r="L261" s="76">
        <f t="shared" si="38"/>
        <v>75815.673790557921</v>
      </c>
      <c r="M261" s="109">
        <f t="shared" si="42"/>
        <v>719936.91371209361</v>
      </c>
      <c r="N261" s="50">
        <f t="shared" si="45"/>
        <v>379078.36895278952</v>
      </c>
      <c r="O261" s="50">
        <f t="shared" si="39"/>
        <v>682341.06411502138</v>
      </c>
    </row>
    <row r="262" spans="1:15" ht="15.75" x14ac:dyDescent="0.25">
      <c r="A262" s="143"/>
      <c r="B262" s="44" t="s">
        <v>32</v>
      </c>
      <c r="C262" s="76">
        <v>65908923.07692308</v>
      </c>
      <c r="D262" s="46">
        <f t="shared" si="47"/>
        <v>1E-3</v>
      </c>
      <c r="E262" s="76">
        <f t="shared" si="40"/>
        <v>65908.923076923078</v>
      </c>
      <c r="F262" s="119">
        <f t="shared" si="43"/>
        <v>4099.158645168417</v>
      </c>
      <c r="G262" s="48">
        <f t="shared" si="37"/>
        <v>14.75</v>
      </c>
      <c r="H262" s="120">
        <f t="shared" si="44"/>
        <v>291.22117393015662</v>
      </c>
      <c r="I262" s="48">
        <f t="shared" si="46"/>
        <v>24</v>
      </c>
      <c r="J262" s="76">
        <f t="shared" si="41"/>
        <v>67451.898190557913</v>
      </c>
      <c r="K262" s="76">
        <v>8363.7756000000008</v>
      </c>
      <c r="L262" s="76">
        <f t="shared" si="38"/>
        <v>75815.673790557921</v>
      </c>
      <c r="M262" s="109">
        <f t="shared" si="42"/>
        <v>710030.16299845872</v>
      </c>
      <c r="N262" s="50">
        <f t="shared" si="45"/>
        <v>379078.36895278952</v>
      </c>
      <c r="O262" s="50">
        <f t="shared" si="39"/>
        <v>682341.06411502138</v>
      </c>
    </row>
    <row r="263" spans="1:15" ht="15.75" x14ac:dyDescent="0.25">
      <c r="A263" s="143"/>
      <c r="B263" s="44" t="s">
        <v>33</v>
      </c>
      <c r="C263" s="76">
        <v>65908923.07692308</v>
      </c>
      <c r="D263" s="46">
        <f t="shared" si="47"/>
        <v>1E-3</v>
      </c>
      <c r="E263" s="76">
        <f t="shared" si="40"/>
        <v>65908.923076923078</v>
      </c>
      <c r="F263" s="119">
        <f t="shared" si="43"/>
        <v>4099.158645168417</v>
      </c>
      <c r="G263" s="48">
        <f t="shared" si="37"/>
        <v>14.75</v>
      </c>
      <c r="H263" s="120">
        <f t="shared" si="44"/>
        <v>291.22117393015662</v>
      </c>
      <c r="I263" s="48">
        <f t="shared" si="46"/>
        <v>24</v>
      </c>
      <c r="J263" s="76">
        <f t="shared" si="41"/>
        <v>67451.898190557913</v>
      </c>
      <c r="K263" s="76">
        <v>8363.7756000000008</v>
      </c>
      <c r="L263" s="76">
        <f t="shared" si="38"/>
        <v>75815.673790557921</v>
      </c>
      <c r="M263" s="109">
        <f t="shared" si="42"/>
        <v>700123.41228482383</v>
      </c>
      <c r="N263" s="50">
        <f t="shared" si="45"/>
        <v>379078.36895278952</v>
      </c>
      <c r="O263" s="50">
        <f t="shared" si="39"/>
        <v>682341.06411502138</v>
      </c>
    </row>
    <row r="264" spans="1:15" ht="15.75" x14ac:dyDescent="0.25">
      <c r="A264" s="143"/>
      <c r="B264" s="44" t="s">
        <v>34</v>
      </c>
      <c r="C264" s="76">
        <v>65908923.07692308</v>
      </c>
      <c r="D264" s="46">
        <f t="shared" si="47"/>
        <v>1E-3</v>
      </c>
      <c r="E264" s="76">
        <f t="shared" si="40"/>
        <v>65908.923076923078</v>
      </c>
      <c r="F264" s="119">
        <f t="shared" si="43"/>
        <v>4099.158645168417</v>
      </c>
      <c r="G264" s="48">
        <f t="shared" si="37"/>
        <v>14.75</v>
      </c>
      <c r="H264" s="120">
        <f t="shared" si="44"/>
        <v>291.22117393015662</v>
      </c>
      <c r="I264" s="48">
        <f t="shared" si="46"/>
        <v>24</v>
      </c>
      <c r="J264" s="76">
        <f t="shared" si="41"/>
        <v>67451.898190557913</v>
      </c>
      <c r="K264" s="76">
        <v>8363.7756000000008</v>
      </c>
      <c r="L264" s="76">
        <f t="shared" si="38"/>
        <v>75815.673790557921</v>
      </c>
      <c r="M264" s="109">
        <f t="shared" si="42"/>
        <v>690216.66157118895</v>
      </c>
      <c r="N264" s="50">
        <f t="shared" si="45"/>
        <v>379078.36895278952</v>
      </c>
      <c r="O264" s="50">
        <f t="shared" si="39"/>
        <v>682341.06411502138</v>
      </c>
    </row>
    <row r="265" spans="1:15" ht="15.75" x14ac:dyDescent="0.25">
      <c r="A265" s="143"/>
      <c r="B265" s="44" t="s">
        <v>35</v>
      </c>
      <c r="C265" s="76">
        <v>65908923.07692308</v>
      </c>
      <c r="D265" s="46">
        <f t="shared" si="47"/>
        <v>1E-3</v>
      </c>
      <c r="E265" s="76">
        <f t="shared" si="40"/>
        <v>65908.923076923078</v>
      </c>
      <c r="F265" s="119">
        <f t="shared" si="43"/>
        <v>4099.158645168417</v>
      </c>
      <c r="G265" s="48">
        <f t="shared" si="37"/>
        <v>14.75</v>
      </c>
      <c r="H265" s="120">
        <f t="shared" si="44"/>
        <v>291.22117393015662</v>
      </c>
      <c r="I265" s="48">
        <f t="shared" si="46"/>
        <v>24</v>
      </c>
      <c r="J265" s="76">
        <f t="shared" si="41"/>
        <v>67451.898190557913</v>
      </c>
      <c r="K265" s="76">
        <v>8363.7756000000008</v>
      </c>
      <c r="L265" s="76">
        <f t="shared" si="38"/>
        <v>75815.673790557921</v>
      </c>
      <c r="M265" s="109">
        <f t="shared" si="42"/>
        <v>680309.91085755406</v>
      </c>
      <c r="N265" s="109">
        <f t="shared" si="45"/>
        <v>379078.36895278952</v>
      </c>
      <c r="O265" s="109">
        <f t="shared" si="39"/>
        <v>682341.06411502138</v>
      </c>
    </row>
    <row r="266" spans="1:15" ht="15.75" x14ac:dyDescent="0.25">
      <c r="A266" s="143"/>
      <c r="B266" s="44" t="s">
        <v>36</v>
      </c>
      <c r="C266" s="76">
        <v>65908923.07692308</v>
      </c>
      <c r="D266" s="46">
        <f t="shared" si="47"/>
        <v>1E-3</v>
      </c>
      <c r="E266" s="76">
        <f t="shared" si="40"/>
        <v>65908.923076923078</v>
      </c>
      <c r="F266" s="119">
        <f t="shared" si="43"/>
        <v>4099.158645168417</v>
      </c>
      <c r="G266" s="48">
        <f t="shared" si="37"/>
        <v>14.75</v>
      </c>
      <c r="H266" s="120">
        <f t="shared" si="44"/>
        <v>291.22117393015662</v>
      </c>
      <c r="I266" s="48">
        <f t="shared" si="46"/>
        <v>24</v>
      </c>
      <c r="J266" s="76">
        <f t="shared" si="41"/>
        <v>67451.898190557913</v>
      </c>
      <c r="K266" s="76">
        <v>8363.7756000000008</v>
      </c>
      <c r="L266" s="76">
        <f t="shared" si="38"/>
        <v>75815.673790557921</v>
      </c>
      <c r="M266" s="109">
        <f t="shared" si="42"/>
        <v>670403.16014391917</v>
      </c>
      <c r="N266" s="50">
        <f t="shared" si="45"/>
        <v>379078.36895278952</v>
      </c>
      <c r="O266" s="50">
        <f t="shared" si="39"/>
        <v>682341.06411502138</v>
      </c>
    </row>
    <row r="267" spans="1:15" ht="15.75" x14ac:dyDescent="0.25">
      <c r="A267" s="143"/>
      <c r="B267" s="44" t="s">
        <v>37</v>
      </c>
      <c r="C267" s="76">
        <v>65908923.07692308</v>
      </c>
      <c r="D267" s="46">
        <f t="shared" si="47"/>
        <v>1E-3</v>
      </c>
      <c r="E267" s="76">
        <f t="shared" si="40"/>
        <v>65908.923076923078</v>
      </c>
      <c r="F267" s="119">
        <f t="shared" si="43"/>
        <v>4099.158645168417</v>
      </c>
      <c r="G267" s="48">
        <f t="shared" si="37"/>
        <v>14.75</v>
      </c>
      <c r="H267" s="120">
        <f t="shared" si="44"/>
        <v>291.22117393015662</v>
      </c>
      <c r="I267" s="48">
        <f t="shared" si="46"/>
        <v>24</v>
      </c>
      <c r="J267" s="76">
        <f t="shared" si="41"/>
        <v>67451.898190557913</v>
      </c>
      <c r="K267" s="76">
        <v>8363.7756000000008</v>
      </c>
      <c r="L267" s="76">
        <f t="shared" si="38"/>
        <v>75815.673790557921</v>
      </c>
      <c r="M267" s="109">
        <f t="shared" si="42"/>
        <v>660496.40943028429</v>
      </c>
      <c r="N267" s="50">
        <f t="shared" si="45"/>
        <v>379078.36895278952</v>
      </c>
      <c r="O267" s="50">
        <f t="shared" si="39"/>
        <v>682341.06411502138</v>
      </c>
    </row>
    <row r="268" spans="1:15" ht="15.75" x14ac:dyDescent="0.25">
      <c r="A268" s="143"/>
      <c r="B268" s="44" t="s">
        <v>38</v>
      </c>
      <c r="C268" s="76">
        <v>65908923.07692308</v>
      </c>
      <c r="D268" s="46">
        <f t="shared" si="47"/>
        <v>1E-3</v>
      </c>
      <c r="E268" s="76">
        <f t="shared" si="40"/>
        <v>65908.923076923078</v>
      </c>
      <c r="F268" s="119">
        <f t="shared" si="43"/>
        <v>4099.158645168417</v>
      </c>
      <c r="G268" s="48">
        <f t="shared" si="37"/>
        <v>14.75</v>
      </c>
      <c r="H268" s="120">
        <f t="shared" si="44"/>
        <v>291.22117393015662</v>
      </c>
      <c r="I268" s="48">
        <f t="shared" si="46"/>
        <v>24</v>
      </c>
      <c r="J268" s="76">
        <f t="shared" si="41"/>
        <v>67451.898190557913</v>
      </c>
      <c r="K268" s="76">
        <v>8363.7756000000008</v>
      </c>
      <c r="L268" s="76">
        <f t="shared" si="38"/>
        <v>75815.673790557921</v>
      </c>
      <c r="M268" s="109">
        <f t="shared" si="42"/>
        <v>650589.6587166494</v>
      </c>
      <c r="N268" s="50">
        <f t="shared" si="45"/>
        <v>379078.36895278952</v>
      </c>
      <c r="O268" s="50">
        <f t="shared" si="39"/>
        <v>682341.06411502138</v>
      </c>
    </row>
    <row r="269" spans="1:15" ht="16.5" thickBot="1" x14ac:dyDescent="0.3">
      <c r="A269" s="144"/>
      <c r="B269" s="56" t="s">
        <v>39</v>
      </c>
      <c r="C269" s="82">
        <v>65908923.07692308</v>
      </c>
      <c r="D269" s="58">
        <f t="shared" si="47"/>
        <v>1E-3</v>
      </c>
      <c r="E269" s="82">
        <f t="shared" si="40"/>
        <v>65908.923076923078</v>
      </c>
      <c r="F269" s="133">
        <f t="shared" si="43"/>
        <v>4099.158645168417</v>
      </c>
      <c r="G269" s="69">
        <f t="shared" si="37"/>
        <v>14.75</v>
      </c>
      <c r="H269" s="84">
        <f t="shared" si="44"/>
        <v>291.22117393015662</v>
      </c>
      <c r="I269" s="69">
        <f t="shared" si="46"/>
        <v>24</v>
      </c>
      <c r="J269" s="82">
        <f t="shared" si="41"/>
        <v>67451.898190557913</v>
      </c>
      <c r="K269" s="82">
        <v>8363.7756000000008</v>
      </c>
      <c r="L269" s="82">
        <f t="shared" si="38"/>
        <v>75815.673790557921</v>
      </c>
      <c r="M269" s="134">
        <f t="shared" si="42"/>
        <v>640682.90800301451</v>
      </c>
      <c r="N269" s="64">
        <f t="shared" si="45"/>
        <v>379078.36895278952</v>
      </c>
      <c r="O269" s="64">
        <f t="shared" si="39"/>
        <v>682341.06411502138</v>
      </c>
    </row>
    <row r="270" spans="1:15" ht="16.5" thickTop="1" x14ac:dyDescent="0.25">
      <c r="A270" s="142">
        <v>2038</v>
      </c>
      <c r="B270" s="66" t="s">
        <v>28</v>
      </c>
      <c r="C270" s="77">
        <v>65908923.07692308</v>
      </c>
      <c r="D270" s="67">
        <f t="shared" si="47"/>
        <v>1E-3</v>
      </c>
      <c r="E270" s="77">
        <f t="shared" si="40"/>
        <v>65908.923076923078</v>
      </c>
      <c r="F270" s="121">
        <f t="shared" si="43"/>
        <v>4099.158645168417</v>
      </c>
      <c r="G270" s="39">
        <f t="shared" si="37"/>
        <v>14.75</v>
      </c>
      <c r="H270" s="74">
        <f t="shared" si="44"/>
        <v>291.22117393015662</v>
      </c>
      <c r="I270" s="39">
        <f t="shared" si="46"/>
        <v>24</v>
      </c>
      <c r="J270" s="77">
        <f t="shared" si="41"/>
        <v>67451.898190557913</v>
      </c>
      <c r="K270" s="77">
        <v>8363.7756000000008</v>
      </c>
      <c r="L270" s="77">
        <f t="shared" si="38"/>
        <v>75815.673790557921</v>
      </c>
      <c r="M270" s="122">
        <f t="shared" si="42"/>
        <v>630776.15728937963</v>
      </c>
      <c r="N270" s="42">
        <f t="shared" si="45"/>
        <v>379078.36895278952</v>
      </c>
      <c r="O270" s="42">
        <f t="shared" si="39"/>
        <v>682341.06411502138</v>
      </c>
    </row>
    <row r="271" spans="1:15" ht="15.75" x14ac:dyDescent="0.25">
      <c r="A271" s="143"/>
      <c r="B271" s="44" t="s">
        <v>29</v>
      </c>
      <c r="C271" s="76">
        <v>65908923.07692308</v>
      </c>
      <c r="D271" s="46">
        <f t="shared" si="47"/>
        <v>1E-3</v>
      </c>
      <c r="E271" s="76">
        <f t="shared" si="40"/>
        <v>65908.923076923078</v>
      </c>
      <c r="F271" s="119">
        <f t="shared" si="43"/>
        <v>4099.158645168417</v>
      </c>
      <c r="G271" s="48">
        <f t="shared" si="37"/>
        <v>14.75</v>
      </c>
      <c r="H271" s="120">
        <f t="shared" si="44"/>
        <v>291.22117393015662</v>
      </c>
      <c r="I271" s="48">
        <f t="shared" si="46"/>
        <v>24</v>
      </c>
      <c r="J271" s="76">
        <f t="shared" si="41"/>
        <v>67451.898190557913</v>
      </c>
      <c r="K271" s="76">
        <v>8363.7756000000008</v>
      </c>
      <c r="L271" s="76">
        <f t="shared" si="38"/>
        <v>75815.673790557921</v>
      </c>
      <c r="M271" s="109">
        <f t="shared" si="42"/>
        <v>620869.40657574474</v>
      </c>
      <c r="N271" s="50">
        <f t="shared" si="45"/>
        <v>379078.36895278952</v>
      </c>
      <c r="O271" s="50">
        <f t="shared" si="39"/>
        <v>682341.06411502138</v>
      </c>
    </row>
    <row r="272" spans="1:15" ht="15.75" x14ac:dyDescent="0.25">
      <c r="A272" s="143"/>
      <c r="B272" s="44" t="s">
        <v>30</v>
      </c>
      <c r="C272" s="76">
        <v>65908923.07692308</v>
      </c>
      <c r="D272" s="46">
        <f t="shared" si="47"/>
        <v>1E-3</v>
      </c>
      <c r="E272" s="76">
        <f t="shared" si="40"/>
        <v>65908.923076923078</v>
      </c>
      <c r="F272" s="119">
        <f t="shared" si="43"/>
        <v>4099.158645168417</v>
      </c>
      <c r="G272" s="48">
        <f t="shared" ref="G272:G335" si="48">$D$9</f>
        <v>14.75</v>
      </c>
      <c r="H272" s="120">
        <f t="shared" si="44"/>
        <v>291.22117393015662</v>
      </c>
      <c r="I272" s="48">
        <f t="shared" si="46"/>
        <v>24</v>
      </c>
      <c r="J272" s="76">
        <f t="shared" si="41"/>
        <v>67451.898190557913</v>
      </c>
      <c r="K272" s="76">
        <v>8363.7756000000008</v>
      </c>
      <c r="L272" s="76">
        <f t="shared" si="38"/>
        <v>75815.673790557921</v>
      </c>
      <c r="M272" s="109">
        <f t="shared" si="42"/>
        <v>610962.65586210985</v>
      </c>
      <c r="N272" s="50">
        <f t="shared" si="45"/>
        <v>379078.36895278952</v>
      </c>
      <c r="O272" s="50">
        <f t="shared" si="39"/>
        <v>682341.06411502138</v>
      </c>
    </row>
    <row r="273" spans="1:15" ht="15.75" x14ac:dyDescent="0.25">
      <c r="A273" s="143"/>
      <c r="B273" s="44" t="s">
        <v>31</v>
      </c>
      <c r="C273" s="76">
        <v>65908923.07692308</v>
      </c>
      <c r="D273" s="46">
        <f t="shared" si="47"/>
        <v>1E-3</v>
      </c>
      <c r="E273" s="76">
        <f t="shared" si="40"/>
        <v>65908.923076923078</v>
      </c>
      <c r="F273" s="119">
        <f t="shared" si="43"/>
        <v>4099.158645168417</v>
      </c>
      <c r="G273" s="48">
        <f t="shared" si="48"/>
        <v>14.75</v>
      </c>
      <c r="H273" s="120">
        <f t="shared" si="44"/>
        <v>291.22117393015662</v>
      </c>
      <c r="I273" s="48">
        <f t="shared" si="46"/>
        <v>24</v>
      </c>
      <c r="J273" s="76">
        <f t="shared" si="41"/>
        <v>67451.898190557913</v>
      </c>
      <c r="K273" s="76">
        <v>8363.7756000000008</v>
      </c>
      <c r="L273" s="76">
        <f t="shared" si="38"/>
        <v>75815.673790557921</v>
      </c>
      <c r="M273" s="109">
        <f t="shared" si="42"/>
        <v>601055.90514847497</v>
      </c>
      <c r="N273" s="50">
        <f t="shared" si="45"/>
        <v>379078.36895278952</v>
      </c>
      <c r="O273" s="50">
        <f t="shared" si="39"/>
        <v>682341.06411502138</v>
      </c>
    </row>
    <row r="274" spans="1:15" ht="15.75" x14ac:dyDescent="0.25">
      <c r="A274" s="143"/>
      <c r="B274" s="44" t="s">
        <v>32</v>
      </c>
      <c r="C274" s="76">
        <v>65908923.07692308</v>
      </c>
      <c r="D274" s="46">
        <f t="shared" si="47"/>
        <v>1E-3</v>
      </c>
      <c r="E274" s="76">
        <f t="shared" si="40"/>
        <v>65908.923076923078</v>
      </c>
      <c r="F274" s="119">
        <f t="shared" si="43"/>
        <v>4099.158645168417</v>
      </c>
      <c r="G274" s="48">
        <f t="shared" si="48"/>
        <v>14.75</v>
      </c>
      <c r="H274" s="120">
        <f t="shared" si="44"/>
        <v>291.22117393015662</v>
      </c>
      <c r="I274" s="48">
        <f t="shared" si="46"/>
        <v>24</v>
      </c>
      <c r="J274" s="76">
        <f t="shared" si="41"/>
        <v>67451.898190557913</v>
      </c>
      <c r="K274" s="76">
        <v>8363.7756000000008</v>
      </c>
      <c r="L274" s="76">
        <f t="shared" si="38"/>
        <v>75815.673790557921</v>
      </c>
      <c r="M274" s="109">
        <f t="shared" si="42"/>
        <v>591149.15443484008</v>
      </c>
      <c r="N274" s="50">
        <f t="shared" si="45"/>
        <v>379078.36895278952</v>
      </c>
      <c r="O274" s="50">
        <f t="shared" si="39"/>
        <v>682341.06411502138</v>
      </c>
    </row>
    <row r="275" spans="1:15" ht="15.75" x14ac:dyDescent="0.25">
      <c r="A275" s="143"/>
      <c r="B275" s="44" t="s">
        <v>33</v>
      </c>
      <c r="C275" s="76">
        <v>65908923.07692308</v>
      </c>
      <c r="D275" s="46">
        <f t="shared" si="47"/>
        <v>1E-3</v>
      </c>
      <c r="E275" s="76">
        <f t="shared" si="40"/>
        <v>65908.923076923078</v>
      </c>
      <c r="F275" s="119">
        <f t="shared" si="43"/>
        <v>4099.158645168417</v>
      </c>
      <c r="G275" s="48">
        <f t="shared" si="48"/>
        <v>14.75</v>
      </c>
      <c r="H275" s="120">
        <f t="shared" si="44"/>
        <v>291.22117393015662</v>
      </c>
      <c r="I275" s="48">
        <f t="shared" si="46"/>
        <v>24</v>
      </c>
      <c r="J275" s="76">
        <f t="shared" si="41"/>
        <v>67451.898190557913</v>
      </c>
      <c r="K275" s="76">
        <v>8363.7756000000008</v>
      </c>
      <c r="L275" s="76">
        <f t="shared" ref="L275:L338" si="49">J275+K275</f>
        <v>75815.673790557921</v>
      </c>
      <c r="M275" s="109">
        <f t="shared" si="42"/>
        <v>581242.40372120519</v>
      </c>
      <c r="N275" s="50">
        <f t="shared" si="45"/>
        <v>379078.36895278952</v>
      </c>
      <c r="O275" s="50">
        <f t="shared" si="39"/>
        <v>682341.06411502138</v>
      </c>
    </row>
    <row r="276" spans="1:15" ht="15.75" x14ac:dyDescent="0.25">
      <c r="A276" s="143"/>
      <c r="B276" s="44" t="s">
        <v>34</v>
      </c>
      <c r="C276" s="76">
        <v>65908923.07692308</v>
      </c>
      <c r="D276" s="46">
        <f t="shared" si="47"/>
        <v>1E-3</v>
      </c>
      <c r="E276" s="76">
        <f t="shared" si="40"/>
        <v>65908.923076923078</v>
      </c>
      <c r="F276" s="119">
        <f t="shared" si="43"/>
        <v>4099.158645168417</v>
      </c>
      <c r="G276" s="48">
        <f t="shared" si="48"/>
        <v>14.75</v>
      </c>
      <c r="H276" s="120">
        <f t="shared" si="44"/>
        <v>291.22117393015662</v>
      </c>
      <c r="I276" s="48">
        <f t="shared" si="46"/>
        <v>24</v>
      </c>
      <c r="J276" s="76">
        <f t="shared" si="41"/>
        <v>67451.898190557913</v>
      </c>
      <c r="K276" s="76">
        <v>8363.7756000000008</v>
      </c>
      <c r="L276" s="76">
        <f t="shared" si="49"/>
        <v>75815.673790557921</v>
      </c>
      <c r="M276" s="109">
        <f t="shared" si="42"/>
        <v>571335.6530075703</v>
      </c>
      <c r="N276" s="50">
        <f t="shared" si="45"/>
        <v>379078.36895278952</v>
      </c>
      <c r="O276" s="50">
        <f t="shared" si="39"/>
        <v>682341.06411502138</v>
      </c>
    </row>
    <row r="277" spans="1:15" ht="15.75" x14ac:dyDescent="0.25">
      <c r="A277" s="143"/>
      <c r="B277" s="44" t="s">
        <v>35</v>
      </c>
      <c r="C277" s="76">
        <v>65908923.07692308</v>
      </c>
      <c r="D277" s="46">
        <f t="shared" si="47"/>
        <v>1E-3</v>
      </c>
      <c r="E277" s="76">
        <f t="shared" si="40"/>
        <v>65908.923076923078</v>
      </c>
      <c r="F277" s="119">
        <f t="shared" si="43"/>
        <v>4099.158645168417</v>
      </c>
      <c r="G277" s="48">
        <f t="shared" si="48"/>
        <v>14.75</v>
      </c>
      <c r="H277" s="120">
        <f t="shared" si="44"/>
        <v>291.22117393015662</v>
      </c>
      <c r="I277" s="48">
        <f t="shared" si="46"/>
        <v>24</v>
      </c>
      <c r="J277" s="76">
        <f t="shared" si="41"/>
        <v>67451.898190557913</v>
      </c>
      <c r="K277" s="76">
        <v>8363.7756000000008</v>
      </c>
      <c r="L277" s="76">
        <f t="shared" si="49"/>
        <v>75815.673790557921</v>
      </c>
      <c r="M277" s="109">
        <f t="shared" si="42"/>
        <v>561428.90229393542</v>
      </c>
      <c r="N277" s="50">
        <f t="shared" si="45"/>
        <v>379078.36895278952</v>
      </c>
      <c r="O277" s="50">
        <f t="shared" si="39"/>
        <v>682341.06411502138</v>
      </c>
    </row>
    <row r="278" spans="1:15" ht="15.75" x14ac:dyDescent="0.25">
      <c r="A278" s="143"/>
      <c r="B278" s="44" t="s">
        <v>36</v>
      </c>
      <c r="C278" s="76">
        <v>65908923.07692308</v>
      </c>
      <c r="D278" s="46">
        <f t="shared" si="47"/>
        <v>1E-3</v>
      </c>
      <c r="E278" s="76">
        <f t="shared" si="40"/>
        <v>65908.923076923078</v>
      </c>
      <c r="F278" s="119">
        <f t="shared" si="43"/>
        <v>4099.158645168417</v>
      </c>
      <c r="G278" s="48">
        <f t="shared" si="48"/>
        <v>14.75</v>
      </c>
      <c r="H278" s="120">
        <f t="shared" si="44"/>
        <v>291.22117393015662</v>
      </c>
      <c r="I278" s="48">
        <f t="shared" si="46"/>
        <v>24</v>
      </c>
      <c r="J278" s="76">
        <f t="shared" si="41"/>
        <v>67451.898190557913</v>
      </c>
      <c r="K278" s="76">
        <v>8363.7756000000008</v>
      </c>
      <c r="L278" s="76">
        <f t="shared" si="49"/>
        <v>75815.673790557921</v>
      </c>
      <c r="M278" s="109">
        <f t="shared" si="42"/>
        <v>551522.15158030053</v>
      </c>
      <c r="N278" s="50">
        <f t="shared" si="45"/>
        <v>379078.36895278952</v>
      </c>
      <c r="O278" s="50">
        <f t="shared" si="39"/>
        <v>682341.06411502138</v>
      </c>
    </row>
    <row r="279" spans="1:15" ht="15.75" x14ac:dyDescent="0.25">
      <c r="A279" s="143"/>
      <c r="B279" s="44" t="s">
        <v>37</v>
      </c>
      <c r="C279" s="76">
        <v>65908923.07692308</v>
      </c>
      <c r="D279" s="46">
        <f t="shared" si="47"/>
        <v>1E-3</v>
      </c>
      <c r="E279" s="76">
        <f t="shared" si="40"/>
        <v>65908.923076923078</v>
      </c>
      <c r="F279" s="119">
        <f t="shared" si="43"/>
        <v>4099.158645168417</v>
      </c>
      <c r="G279" s="48">
        <f t="shared" si="48"/>
        <v>14.75</v>
      </c>
      <c r="H279" s="120">
        <f t="shared" si="44"/>
        <v>291.22117393015662</v>
      </c>
      <c r="I279" s="48">
        <f t="shared" si="46"/>
        <v>24</v>
      </c>
      <c r="J279" s="76">
        <f t="shared" si="41"/>
        <v>67451.898190557913</v>
      </c>
      <c r="K279" s="76">
        <v>8363.7756000000008</v>
      </c>
      <c r="L279" s="76">
        <f t="shared" si="49"/>
        <v>75815.673790557921</v>
      </c>
      <c r="M279" s="109">
        <f t="shared" si="42"/>
        <v>541615.40086666564</v>
      </c>
      <c r="N279" s="50">
        <f t="shared" si="45"/>
        <v>379078.36895278952</v>
      </c>
      <c r="O279" s="50">
        <f t="shared" si="39"/>
        <v>682341.06411502138</v>
      </c>
    </row>
    <row r="280" spans="1:15" ht="15.75" x14ac:dyDescent="0.25">
      <c r="A280" s="143"/>
      <c r="B280" s="44" t="s">
        <v>38</v>
      </c>
      <c r="C280" s="76">
        <v>65908923.07692308</v>
      </c>
      <c r="D280" s="46">
        <f t="shared" si="47"/>
        <v>1E-3</v>
      </c>
      <c r="E280" s="76">
        <f t="shared" si="40"/>
        <v>65908.923076923078</v>
      </c>
      <c r="F280" s="119">
        <f t="shared" si="43"/>
        <v>4099.158645168417</v>
      </c>
      <c r="G280" s="48">
        <f t="shared" si="48"/>
        <v>14.75</v>
      </c>
      <c r="H280" s="120">
        <f t="shared" si="44"/>
        <v>291.22117393015662</v>
      </c>
      <c r="I280" s="48">
        <f t="shared" si="46"/>
        <v>24</v>
      </c>
      <c r="J280" s="76">
        <f t="shared" si="41"/>
        <v>67451.898190557913</v>
      </c>
      <c r="K280" s="76">
        <v>8363.7756000000008</v>
      </c>
      <c r="L280" s="76">
        <f t="shared" si="49"/>
        <v>75815.673790557921</v>
      </c>
      <c r="M280" s="109">
        <f t="shared" si="42"/>
        <v>531708.65015303076</v>
      </c>
      <c r="N280" s="50">
        <f t="shared" si="45"/>
        <v>379078.36895278952</v>
      </c>
      <c r="O280" s="50">
        <f t="shared" si="39"/>
        <v>682341.06411502138</v>
      </c>
    </row>
    <row r="281" spans="1:15" ht="16.5" thickBot="1" x14ac:dyDescent="0.3">
      <c r="A281" s="144"/>
      <c r="B281" s="56" t="s">
        <v>39</v>
      </c>
      <c r="C281" s="82">
        <v>65908923.07692308</v>
      </c>
      <c r="D281" s="58">
        <f t="shared" si="47"/>
        <v>1E-3</v>
      </c>
      <c r="E281" s="82">
        <f t="shared" si="40"/>
        <v>65908.923076923078</v>
      </c>
      <c r="F281" s="133">
        <f t="shared" si="43"/>
        <v>4099.158645168417</v>
      </c>
      <c r="G281" s="69">
        <f t="shared" si="48"/>
        <v>14.75</v>
      </c>
      <c r="H281" s="84">
        <f t="shared" si="44"/>
        <v>291.22117393015662</v>
      </c>
      <c r="I281" s="69">
        <f t="shared" si="46"/>
        <v>24</v>
      </c>
      <c r="J281" s="82">
        <f t="shared" si="41"/>
        <v>67451.898190557913</v>
      </c>
      <c r="K281" s="82">
        <v>8363.7756000000008</v>
      </c>
      <c r="L281" s="82">
        <f t="shared" si="49"/>
        <v>75815.673790557921</v>
      </c>
      <c r="M281" s="134">
        <f t="shared" si="42"/>
        <v>521801.89943939593</v>
      </c>
      <c r="N281" s="64">
        <f t="shared" si="45"/>
        <v>379078.36895278952</v>
      </c>
      <c r="O281" s="64">
        <f t="shared" si="39"/>
        <v>682341.06411502138</v>
      </c>
    </row>
    <row r="282" spans="1:15" ht="16.5" thickTop="1" x14ac:dyDescent="0.25">
      <c r="A282" s="142">
        <v>2039</v>
      </c>
      <c r="B282" s="66" t="s">
        <v>28</v>
      </c>
      <c r="C282" s="77">
        <v>65908923.07692308</v>
      </c>
      <c r="D282" s="67">
        <f t="shared" si="47"/>
        <v>1E-3</v>
      </c>
      <c r="E282" s="77">
        <f t="shared" si="40"/>
        <v>65908.923076923078</v>
      </c>
      <c r="F282" s="121">
        <f t="shared" si="43"/>
        <v>4099.158645168417</v>
      </c>
      <c r="G282" s="39">
        <f t="shared" si="48"/>
        <v>14.75</v>
      </c>
      <c r="H282" s="74">
        <f t="shared" si="44"/>
        <v>291.22117393015662</v>
      </c>
      <c r="I282" s="39">
        <f t="shared" si="46"/>
        <v>24</v>
      </c>
      <c r="J282" s="77">
        <f t="shared" si="41"/>
        <v>67451.898190557913</v>
      </c>
      <c r="K282" s="77">
        <v>8363.7756000000008</v>
      </c>
      <c r="L282" s="77">
        <f t="shared" si="49"/>
        <v>75815.673790557921</v>
      </c>
      <c r="M282" s="122">
        <f t="shared" si="42"/>
        <v>511895.1487257611</v>
      </c>
      <c r="N282" s="42">
        <f t="shared" si="45"/>
        <v>379078.36895278952</v>
      </c>
      <c r="O282" s="42">
        <f t="shared" si="39"/>
        <v>682341.06411502138</v>
      </c>
    </row>
    <row r="283" spans="1:15" ht="15.75" x14ac:dyDescent="0.25">
      <c r="A283" s="143"/>
      <c r="B283" s="44" t="s">
        <v>29</v>
      </c>
      <c r="C283" s="76">
        <v>65908923.07692308</v>
      </c>
      <c r="D283" s="46">
        <f t="shared" si="47"/>
        <v>1E-3</v>
      </c>
      <c r="E283" s="76">
        <f t="shared" si="40"/>
        <v>65908.923076923078</v>
      </c>
      <c r="F283" s="119">
        <f t="shared" si="43"/>
        <v>4099.158645168417</v>
      </c>
      <c r="G283" s="48">
        <f t="shared" si="48"/>
        <v>14.75</v>
      </c>
      <c r="H283" s="120">
        <f t="shared" si="44"/>
        <v>291.22117393015662</v>
      </c>
      <c r="I283" s="48">
        <f t="shared" si="46"/>
        <v>24</v>
      </c>
      <c r="J283" s="76">
        <f t="shared" si="41"/>
        <v>67451.898190557913</v>
      </c>
      <c r="K283" s="76">
        <v>8363.7756000000008</v>
      </c>
      <c r="L283" s="76">
        <f t="shared" si="49"/>
        <v>75815.673790557921</v>
      </c>
      <c r="M283" s="109">
        <f t="shared" si="42"/>
        <v>501988.39801212633</v>
      </c>
      <c r="N283" s="50">
        <f t="shared" si="45"/>
        <v>379078.36895278952</v>
      </c>
      <c r="O283" s="50">
        <f t="shared" si="39"/>
        <v>682341.06411502138</v>
      </c>
    </row>
    <row r="284" spans="1:15" ht="15.75" x14ac:dyDescent="0.25">
      <c r="A284" s="143"/>
      <c r="B284" s="44" t="s">
        <v>30</v>
      </c>
      <c r="C284" s="76">
        <v>65908923.07692308</v>
      </c>
      <c r="D284" s="46">
        <f t="shared" si="47"/>
        <v>1E-3</v>
      </c>
      <c r="E284" s="76">
        <f t="shared" si="40"/>
        <v>65908.923076923078</v>
      </c>
      <c r="F284" s="119">
        <f t="shared" si="43"/>
        <v>4099.158645168417</v>
      </c>
      <c r="G284" s="48">
        <f t="shared" si="48"/>
        <v>14.75</v>
      </c>
      <c r="H284" s="120">
        <f t="shared" si="44"/>
        <v>291.22117393015662</v>
      </c>
      <c r="I284" s="48">
        <f t="shared" si="46"/>
        <v>24</v>
      </c>
      <c r="J284" s="76">
        <f t="shared" si="41"/>
        <v>67451.898190557913</v>
      </c>
      <c r="K284" s="76">
        <v>8363.7756000000008</v>
      </c>
      <c r="L284" s="76">
        <f t="shared" si="49"/>
        <v>75815.673790557921</v>
      </c>
      <c r="M284" s="109">
        <f t="shared" si="42"/>
        <v>492081.64729849156</v>
      </c>
      <c r="N284" s="50">
        <f t="shared" si="45"/>
        <v>379078.36895278952</v>
      </c>
      <c r="O284" s="50">
        <f t="shared" si="39"/>
        <v>682341.06411502138</v>
      </c>
    </row>
    <row r="285" spans="1:15" ht="15.75" x14ac:dyDescent="0.25">
      <c r="A285" s="143"/>
      <c r="B285" s="44" t="s">
        <v>31</v>
      </c>
      <c r="C285" s="76">
        <v>65908923.07692308</v>
      </c>
      <c r="D285" s="46">
        <f t="shared" si="47"/>
        <v>1E-3</v>
      </c>
      <c r="E285" s="76">
        <f t="shared" si="40"/>
        <v>65908.923076923078</v>
      </c>
      <c r="F285" s="119">
        <f t="shared" si="43"/>
        <v>4099.158645168417</v>
      </c>
      <c r="G285" s="48">
        <f t="shared" si="48"/>
        <v>14.75</v>
      </c>
      <c r="H285" s="120">
        <f t="shared" si="44"/>
        <v>291.22117393015662</v>
      </c>
      <c r="I285" s="48">
        <f t="shared" si="46"/>
        <v>24</v>
      </c>
      <c r="J285" s="76">
        <f t="shared" si="41"/>
        <v>67451.898190557913</v>
      </c>
      <c r="K285" s="76">
        <v>8363.7756000000008</v>
      </c>
      <c r="L285" s="76">
        <f t="shared" si="49"/>
        <v>75815.673790557921</v>
      </c>
      <c r="M285" s="109">
        <f t="shared" si="42"/>
        <v>482174.89658485679</v>
      </c>
      <c r="N285" s="50">
        <f t="shared" si="45"/>
        <v>379078.36895278952</v>
      </c>
      <c r="O285" s="50">
        <f t="shared" si="39"/>
        <v>682341.06411502138</v>
      </c>
    </row>
    <row r="286" spans="1:15" ht="15.75" x14ac:dyDescent="0.25">
      <c r="A286" s="143"/>
      <c r="B286" s="44" t="s">
        <v>32</v>
      </c>
      <c r="C286" s="76">
        <v>65908923.07692308</v>
      </c>
      <c r="D286" s="46">
        <f t="shared" si="47"/>
        <v>1E-3</v>
      </c>
      <c r="E286" s="76">
        <f t="shared" si="40"/>
        <v>65908.923076923078</v>
      </c>
      <c r="F286" s="119">
        <f t="shared" si="43"/>
        <v>4099.158645168417</v>
      </c>
      <c r="G286" s="48">
        <f t="shared" si="48"/>
        <v>14.75</v>
      </c>
      <c r="H286" s="120">
        <f t="shared" si="44"/>
        <v>291.22117393015662</v>
      </c>
      <c r="I286" s="48">
        <f t="shared" si="46"/>
        <v>24</v>
      </c>
      <c r="J286" s="76">
        <f t="shared" si="41"/>
        <v>67451.898190557913</v>
      </c>
      <c r="K286" s="76">
        <v>8363.7756000000008</v>
      </c>
      <c r="L286" s="76">
        <f t="shared" si="49"/>
        <v>75815.673790557921</v>
      </c>
      <c r="M286" s="109">
        <f t="shared" si="42"/>
        <v>472268.14587122202</v>
      </c>
      <c r="N286" s="50">
        <f t="shared" si="45"/>
        <v>379078.36895278952</v>
      </c>
      <c r="O286" s="50">
        <f t="shared" ref="O286:O341" si="50">SUM(J278:K286)</f>
        <v>682341.06411502138</v>
      </c>
    </row>
    <row r="287" spans="1:15" ht="15.75" x14ac:dyDescent="0.25">
      <c r="A287" s="143"/>
      <c r="B287" s="44" t="s">
        <v>33</v>
      </c>
      <c r="C287" s="76">
        <v>65908923.07692308</v>
      </c>
      <c r="D287" s="46">
        <f t="shared" si="47"/>
        <v>1E-3</v>
      </c>
      <c r="E287" s="76">
        <f t="shared" si="40"/>
        <v>65908.923076923078</v>
      </c>
      <c r="F287" s="119">
        <f t="shared" si="43"/>
        <v>4099.158645168417</v>
      </c>
      <c r="G287" s="48">
        <f t="shared" si="48"/>
        <v>14.75</v>
      </c>
      <c r="H287" s="120">
        <f t="shared" si="44"/>
        <v>291.22117393015662</v>
      </c>
      <c r="I287" s="48">
        <f t="shared" si="46"/>
        <v>24</v>
      </c>
      <c r="J287" s="76">
        <f t="shared" si="41"/>
        <v>67451.898190557913</v>
      </c>
      <c r="K287" s="76">
        <v>8363.7756000000008</v>
      </c>
      <c r="L287" s="76">
        <f t="shared" si="49"/>
        <v>75815.673790557921</v>
      </c>
      <c r="M287" s="109">
        <f t="shared" si="42"/>
        <v>462361.39515758725</v>
      </c>
      <c r="N287" s="50">
        <f t="shared" si="45"/>
        <v>379078.36895278952</v>
      </c>
      <c r="O287" s="50">
        <f t="shared" si="50"/>
        <v>682341.06411502138</v>
      </c>
    </row>
    <row r="288" spans="1:15" ht="15.75" x14ac:dyDescent="0.25">
      <c r="A288" s="143"/>
      <c r="B288" s="44" t="s">
        <v>34</v>
      </c>
      <c r="C288" s="76">
        <v>65908923.07692308</v>
      </c>
      <c r="D288" s="46">
        <f t="shared" si="47"/>
        <v>1E-3</v>
      </c>
      <c r="E288" s="76">
        <f t="shared" si="40"/>
        <v>65908.923076923078</v>
      </c>
      <c r="F288" s="119">
        <f t="shared" si="43"/>
        <v>4099.158645168417</v>
      </c>
      <c r="G288" s="48">
        <f t="shared" si="48"/>
        <v>14.75</v>
      </c>
      <c r="H288" s="120">
        <f t="shared" si="44"/>
        <v>291.22117393015662</v>
      </c>
      <c r="I288" s="48">
        <f t="shared" si="46"/>
        <v>24</v>
      </c>
      <c r="J288" s="76">
        <f t="shared" si="41"/>
        <v>67451.898190557913</v>
      </c>
      <c r="K288" s="76">
        <v>8363.7756000000008</v>
      </c>
      <c r="L288" s="76">
        <f t="shared" si="49"/>
        <v>75815.673790557921</v>
      </c>
      <c r="M288" s="109">
        <f t="shared" si="42"/>
        <v>452454.64444395248</v>
      </c>
      <c r="N288" s="50">
        <f t="shared" si="45"/>
        <v>379078.36895278952</v>
      </c>
      <c r="O288" s="50">
        <f t="shared" si="50"/>
        <v>682341.06411502138</v>
      </c>
    </row>
    <row r="289" spans="1:15" ht="15.75" x14ac:dyDescent="0.25">
      <c r="A289" s="143"/>
      <c r="B289" s="44" t="s">
        <v>35</v>
      </c>
      <c r="C289" s="76">
        <v>65908923.07692308</v>
      </c>
      <c r="D289" s="46">
        <f t="shared" si="47"/>
        <v>1E-3</v>
      </c>
      <c r="E289" s="76">
        <f t="shared" si="40"/>
        <v>65908.923076923078</v>
      </c>
      <c r="F289" s="119">
        <f t="shared" si="43"/>
        <v>4099.158645168417</v>
      </c>
      <c r="G289" s="48">
        <f t="shared" si="48"/>
        <v>14.75</v>
      </c>
      <c r="H289" s="120">
        <f t="shared" si="44"/>
        <v>291.22117393015662</v>
      </c>
      <c r="I289" s="48">
        <f t="shared" si="46"/>
        <v>24</v>
      </c>
      <c r="J289" s="76">
        <f t="shared" si="41"/>
        <v>67451.898190557913</v>
      </c>
      <c r="K289" s="76">
        <v>8363.7756000000008</v>
      </c>
      <c r="L289" s="76">
        <f t="shared" si="49"/>
        <v>75815.673790557921</v>
      </c>
      <c r="M289" s="109">
        <f t="shared" si="42"/>
        <v>442547.89373031765</v>
      </c>
      <c r="N289" s="50">
        <f t="shared" si="45"/>
        <v>379078.36895278952</v>
      </c>
      <c r="O289" s="50">
        <f t="shared" si="50"/>
        <v>682341.06411502138</v>
      </c>
    </row>
    <row r="290" spans="1:15" ht="15.75" x14ac:dyDescent="0.25">
      <c r="A290" s="143"/>
      <c r="B290" s="44" t="s">
        <v>36</v>
      </c>
      <c r="C290" s="76">
        <v>65908923.07692308</v>
      </c>
      <c r="D290" s="46">
        <f t="shared" si="47"/>
        <v>1E-3</v>
      </c>
      <c r="E290" s="76">
        <f t="shared" si="40"/>
        <v>65908.923076923078</v>
      </c>
      <c r="F290" s="119">
        <f t="shared" si="43"/>
        <v>4099.158645168417</v>
      </c>
      <c r="G290" s="48">
        <f t="shared" si="48"/>
        <v>14.75</v>
      </c>
      <c r="H290" s="120">
        <f t="shared" si="44"/>
        <v>291.22117393015662</v>
      </c>
      <c r="I290" s="48">
        <f t="shared" si="46"/>
        <v>24</v>
      </c>
      <c r="J290" s="76">
        <f t="shared" si="41"/>
        <v>67451.898190557913</v>
      </c>
      <c r="K290" s="76">
        <v>8363.7756000000008</v>
      </c>
      <c r="L290" s="76">
        <f t="shared" si="49"/>
        <v>75815.673790557921</v>
      </c>
      <c r="M290" s="109">
        <f t="shared" si="42"/>
        <v>432641.14301668282</v>
      </c>
      <c r="N290" s="50">
        <f t="shared" si="45"/>
        <v>379078.36895278952</v>
      </c>
      <c r="O290" s="50">
        <f t="shared" si="50"/>
        <v>682341.06411502138</v>
      </c>
    </row>
    <row r="291" spans="1:15" ht="15.75" x14ac:dyDescent="0.25">
      <c r="A291" s="143"/>
      <c r="B291" s="44" t="s">
        <v>37</v>
      </c>
      <c r="C291" s="76">
        <v>65908923.07692308</v>
      </c>
      <c r="D291" s="46">
        <f t="shared" si="47"/>
        <v>1E-3</v>
      </c>
      <c r="E291" s="76">
        <f t="shared" si="40"/>
        <v>65908.923076923078</v>
      </c>
      <c r="F291" s="119">
        <f t="shared" si="43"/>
        <v>4099.158645168417</v>
      </c>
      <c r="G291" s="48">
        <f t="shared" si="48"/>
        <v>14.75</v>
      </c>
      <c r="H291" s="120">
        <f t="shared" si="44"/>
        <v>291.22117393015662</v>
      </c>
      <c r="I291" s="48">
        <f t="shared" si="46"/>
        <v>24</v>
      </c>
      <c r="J291" s="76">
        <f t="shared" si="41"/>
        <v>67451.898190557913</v>
      </c>
      <c r="K291" s="76">
        <v>8363.7756000000008</v>
      </c>
      <c r="L291" s="76">
        <f t="shared" si="49"/>
        <v>75815.673790557921</v>
      </c>
      <c r="M291" s="109">
        <f t="shared" si="42"/>
        <v>422734.39230304799</v>
      </c>
      <c r="N291" s="50">
        <f t="shared" si="45"/>
        <v>379078.36895278952</v>
      </c>
      <c r="O291" s="50">
        <f t="shared" si="50"/>
        <v>682341.06411502138</v>
      </c>
    </row>
    <row r="292" spans="1:15" ht="15.75" x14ac:dyDescent="0.25">
      <c r="A292" s="143"/>
      <c r="B292" s="44" t="s">
        <v>38</v>
      </c>
      <c r="C292" s="76">
        <v>65908923.07692308</v>
      </c>
      <c r="D292" s="46">
        <f t="shared" si="47"/>
        <v>1E-3</v>
      </c>
      <c r="E292" s="76">
        <f t="shared" si="40"/>
        <v>65908.923076923078</v>
      </c>
      <c r="F292" s="119">
        <f t="shared" si="43"/>
        <v>4099.158645168417</v>
      </c>
      <c r="G292" s="48">
        <f t="shared" si="48"/>
        <v>14.75</v>
      </c>
      <c r="H292" s="120">
        <f t="shared" si="44"/>
        <v>291.22117393015662</v>
      </c>
      <c r="I292" s="48">
        <f t="shared" si="46"/>
        <v>24</v>
      </c>
      <c r="J292" s="76">
        <f t="shared" si="41"/>
        <v>67451.898190557913</v>
      </c>
      <c r="K292" s="76">
        <v>8363.7756000000008</v>
      </c>
      <c r="L292" s="76">
        <f t="shared" si="49"/>
        <v>75815.673790557921</v>
      </c>
      <c r="M292" s="109">
        <f t="shared" si="42"/>
        <v>412827.64158941316</v>
      </c>
      <c r="N292" s="50">
        <f t="shared" si="45"/>
        <v>379078.36895278952</v>
      </c>
      <c r="O292" s="50">
        <f t="shared" si="50"/>
        <v>682341.06411502138</v>
      </c>
    </row>
    <row r="293" spans="1:15" ht="16.5" thickBot="1" x14ac:dyDescent="0.3">
      <c r="A293" s="144"/>
      <c r="B293" s="56" t="s">
        <v>39</v>
      </c>
      <c r="C293" s="82">
        <v>65908923.07692308</v>
      </c>
      <c r="D293" s="58">
        <f t="shared" si="47"/>
        <v>1E-3</v>
      </c>
      <c r="E293" s="82">
        <f t="shared" si="40"/>
        <v>65908.923076923078</v>
      </c>
      <c r="F293" s="133">
        <f t="shared" si="43"/>
        <v>4099.158645168417</v>
      </c>
      <c r="G293" s="69">
        <f t="shared" si="48"/>
        <v>14.75</v>
      </c>
      <c r="H293" s="84">
        <f t="shared" si="44"/>
        <v>291.22117393015662</v>
      </c>
      <c r="I293" s="69">
        <f t="shared" si="46"/>
        <v>24</v>
      </c>
      <c r="J293" s="82">
        <f t="shared" si="41"/>
        <v>67451.898190557913</v>
      </c>
      <c r="K293" s="82">
        <v>8363.7756000000008</v>
      </c>
      <c r="L293" s="82">
        <f t="shared" si="49"/>
        <v>75815.673790557921</v>
      </c>
      <c r="M293" s="134">
        <f t="shared" si="42"/>
        <v>402920.89087577834</v>
      </c>
      <c r="N293" s="64">
        <f t="shared" si="45"/>
        <v>379078.36895278952</v>
      </c>
      <c r="O293" s="64">
        <f t="shared" si="50"/>
        <v>682341.06411502138</v>
      </c>
    </row>
    <row r="294" spans="1:15" ht="16.5" thickTop="1" x14ac:dyDescent="0.25">
      <c r="A294" s="142">
        <v>2040</v>
      </c>
      <c r="B294" s="66" t="s">
        <v>28</v>
      </c>
      <c r="C294" s="77">
        <v>65908923.07692308</v>
      </c>
      <c r="D294" s="67">
        <f t="shared" si="47"/>
        <v>1E-3</v>
      </c>
      <c r="E294" s="77">
        <f t="shared" si="40"/>
        <v>65908.923076923078</v>
      </c>
      <c r="F294" s="121">
        <f t="shared" si="43"/>
        <v>4099.158645168417</v>
      </c>
      <c r="G294" s="39">
        <f t="shared" si="48"/>
        <v>14.75</v>
      </c>
      <c r="H294" s="74">
        <f t="shared" si="44"/>
        <v>291.22117393015662</v>
      </c>
      <c r="I294" s="39">
        <f t="shared" si="46"/>
        <v>24</v>
      </c>
      <c r="J294" s="77">
        <f t="shared" si="41"/>
        <v>67451.898190557913</v>
      </c>
      <c r="K294" s="77">
        <v>8363.7756000000008</v>
      </c>
      <c r="L294" s="77">
        <f t="shared" si="49"/>
        <v>75815.673790557921</v>
      </c>
      <c r="M294" s="122">
        <f t="shared" si="42"/>
        <v>393014.14016214351</v>
      </c>
      <c r="N294" s="42">
        <f t="shared" si="45"/>
        <v>379078.36895278952</v>
      </c>
      <c r="O294" s="42">
        <f t="shared" si="50"/>
        <v>682341.06411502138</v>
      </c>
    </row>
    <row r="295" spans="1:15" ht="15.75" x14ac:dyDescent="0.25">
      <c r="A295" s="143"/>
      <c r="B295" s="44" t="s">
        <v>29</v>
      </c>
      <c r="C295" s="76">
        <v>65908923.07692308</v>
      </c>
      <c r="D295" s="46">
        <f t="shared" si="47"/>
        <v>1E-3</v>
      </c>
      <c r="E295" s="76">
        <f t="shared" si="40"/>
        <v>65908.923076923078</v>
      </c>
      <c r="F295" s="119">
        <f t="shared" si="43"/>
        <v>4099.158645168417</v>
      </c>
      <c r="G295" s="48">
        <f t="shared" si="48"/>
        <v>14.75</v>
      </c>
      <c r="H295" s="120">
        <f t="shared" si="44"/>
        <v>291.22117393015662</v>
      </c>
      <c r="I295" s="48">
        <f t="shared" si="46"/>
        <v>24</v>
      </c>
      <c r="J295" s="76">
        <f t="shared" si="41"/>
        <v>67451.898190557913</v>
      </c>
      <c r="K295" s="76">
        <v>8363.7756000000008</v>
      </c>
      <c r="L295" s="76">
        <f t="shared" si="49"/>
        <v>75815.673790557921</v>
      </c>
      <c r="M295" s="109">
        <f t="shared" si="42"/>
        <v>383107.38944850868</v>
      </c>
      <c r="N295" s="50">
        <f t="shared" si="45"/>
        <v>379078.36895278952</v>
      </c>
      <c r="O295" s="50">
        <f t="shared" si="50"/>
        <v>682341.06411502138</v>
      </c>
    </row>
    <row r="296" spans="1:15" ht="15.75" x14ac:dyDescent="0.25">
      <c r="A296" s="143"/>
      <c r="B296" s="44" t="s">
        <v>30</v>
      </c>
      <c r="C296" s="76">
        <v>65908923.07692308</v>
      </c>
      <c r="D296" s="46">
        <f t="shared" si="47"/>
        <v>1E-3</v>
      </c>
      <c r="E296" s="76">
        <f t="shared" si="40"/>
        <v>65908.923076923078</v>
      </c>
      <c r="F296" s="119">
        <f t="shared" si="43"/>
        <v>4099.158645168417</v>
      </c>
      <c r="G296" s="48">
        <f t="shared" si="48"/>
        <v>14.75</v>
      </c>
      <c r="H296" s="120">
        <f t="shared" si="44"/>
        <v>291.22117393015662</v>
      </c>
      <c r="I296" s="48">
        <f t="shared" si="46"/>
        <v>24</v>
      </c>
      <c r="J296" s="76">
        <f t="shared" si="41"/>
        <v>67451.898190557913</v>
      </c>
      <c r="K296" s="76">
        <v>8363.7756000000008</v>
      </c>
      <c r="L296" s="76">
        <f t="shared" si="49"/>
        <v>75815.673790557921</v>
      </c>
      <c r="M296" s="109">
        <f t="shared" si="42"/>
        <v>373200.63873487385</v>
      </c>
      <c r="N296" s="50">
        <f t="shared" si="45"/>
        <v>379078.36895278952</v>
      </c>
      <c r="O296" s="50">
        <f t="shared" si="50"/>
        <v>682341.06411502138</v>
      </c>
    </row>
    <row r="297" spans="1:15" ht="15.75" x14ac:dyDescent="0.25">
      <c r="A297" s="143"/>
      <c r="B297" s="44" t="s">
        <v>31</v>
      </c>
      <c r="C297" s="76">
        <v>65908923.07692308</v>
      </c>
      <c r="D297" s="46">
        <f t="shared" si="47"/>
        <v>1E-3</v>
      </c>
      <c r="E297" s="76">
        <f t="shared" si="40"/>
        <v>65908.923076923078</v>
      </c>
      <c r="F297" s="119">
        <f t="shared" si="43"/>
        <v>4099.158645168417</v>
      </c>
      <c r="G297" s="48">
        <f t="shared" si="48"/>
        <v>14.75</v>
      </c>
      <c r="H297" s="120">
        <f t="shared" si="44"/>
        <v>291.22117393015662</v>
      </c>
      <c r="I297" s="48">
        <f t="shared" si="46"/>
        <v>24</v>
      </c>
      <c r="J297" s="76">
        <f t="shared" si="41"/>
        <v>67451.898190557913</v>
      </c>
      <c r="K297" s="76">
        <v>8363.7756000000008</v>
      </c>
      <c r="L297" s="76">
        <f t="shared" si="49"/>
        <v>75815.673790557921</v>
      </c>
      <c r="M297" s="109">
        <f t="shared" si="42"/>
        <v>363293.88802123902</v>
      </c>
      <c r="N297" s="50">
        <f t="shared" si="45"/>
        <v>379078.36895278952</v>
      </c>
      <c r="O297" s="50">
        <f t="shared" si="50"/>
        <v>682341.06411502138</v>
      </c>
    </row>
    <row r="298" spans="1:15" ht="15.75" x14ac:dyDescent="0.25">
      <c r="A298" s="143"/>
      <c r="B298" s="44" t="s">
        <v>32</v>
      </c>
      <c r="C298" s="76">
        <v>65908923.07692308</v>
      </c>
      <c r="D298" s="46">
        <f t="shared" si="47"/>
        <v>1E-3</v>
      </c>
      <c r="E298" s="76">
        <f t="shared" si="40"/>
        <v>65908.923076923078</v>
      </c>
      <c r="F298" s="119">
        <f t="shared" si="43"/>
        <v>4099.158645168417</v>
      </c>
      <c r="G298" s="48">
        <f t="shared" si="48"/>
        <v>14.75</v>
      </c>
      <c r="H298" s="120">
        <f t="shared" si="44"/>
        <v>291.22117393015662</v>
      </c>
      <c r="I298" s="48">
        <f t="shared" si="46"/>
        <v>24</v>
      </c>
      <c r="J298" s="76">
        <f t="shared" si="41"/>
        <v>67451.898190557913</v>
      </c>
      <c r="K298" s="76">
        <v>8363.7756000000008</v>
      </c>
      <c r="L298" s="76">
        <f t="shared" si="49"/>
        <v>75815.673790557921</v>
      </c>
      <c r="M298" s="109">
        <f t="shared" si="42"/>
        <v>353387.13730760419</v>
      </c>
      <c r="N298" s="50">
        <f t="shared" si="45"/>
        <v>379078.36895278952</v>
      </c>
      <c r="O298" s="50">
        <f t="shared" si="50"/>
        <v>682341.06411502138</v>
      </c>
    </row>
    <row r="299" spans="1:15" ht="15.75" x14ac:dyDescent="0.25">
      <c r="A299" s="143"/>
      <c r="B299" s="44" t="s">
        <v>33</v>
      </c>
      <c r="C299" s="76">
        <v>65908923.07692308</v>
      </c>
      <c r="D299" s="46">
        <f t="shared" si="47"/>
        <v>1E-3</v>
      </c>
      <c r="E299" s="76">
        <f t="shared" si="40"/>
        <v>65908.923076923078</v>
      </c>
      <c r="F299" s="119">
        <f t="shared" si="43"/>
        <v>4099.158645168417</v>
      </c>
      <c r="G299" s="48">
        <f t="shared" si="48"/>
        <v>14.75</v>
      </c>
      <c r="H299" s="120">
        <f t="shared" si="44"/>
        <v>291.22117393015662</v>
      </c>
      <c r="I299" s="48">
        <f t="shared" si="46"/>
        <v>24</v>
      </c>
      <c r="J299" s="76">
        <f t="shared" si="41"/>
        <v>67451.898190557913</v>
      </c>
      <c r="K299" s="76">
        <v>8363.7756000000008</v>
      </c>
      <c r="L299" s="76">
        <f t="shared" si="49"/>
        <v>75815.673790557921</v>
      </c>
      <c r="M299" s="109">
        <f t="shared" si="42"/>
        <v>343480.38659396936</v>
      </c>
      <c r="N299" s="50">
        <f t="shared" si="45"/>
        <v>379078.36895278952</v>
      </c>
      <c r="O299" s="50">
        <f t="shared" si="50"/>
        <v>682341.06411502138</v>
      </c>
    </row>
    <row r="300" spans="1:15" ht="15.75" x14ac:dyDescent="0.25">
      <c r="A300" s="143"/>
      <c r="B300" s="44" t="s">
        <v>34</v>
      </c>
      <c r="C300" s="76">
        <v>65908923.07692308</v>
      </c>
      <c r="D300" s="46">
        <f t="shared" si="47"/>
        <v>1E-3</v>
      </c>
      <c r="E300" s="76">
        <f t="shared" ref="E300:E341" si="51">+C300*D300</f>
        <v>65908.923076923078</v>
      </c>
      <c r="F300" s="119">
        <f t="shared" si="43"/>
        <v>4099.158645168417</v>
      </c>
      <c r="G300" s="48">
        <f t="shared" si="48"/>
        <v>14.75</v>
      </c>
      <c r="H300" s="120">
        <f t="shared" si="44"/>
        <v>291.22117393015662</v>
      </c>
      <c r="I300" s="48">
        <f t="shared" si="46"/>
        <v>24</v>
      </c>
      <c r="J300" s="76">
        <f t="shared" ref="J300:J341" si="52">(G300*F300)+(H300*I300)</f>
        <v>67451.898190557913</v>
      </c>
      <c r="K300" s="76">
        <v>8363.7756000000008</v>
      </c>
      <c r="L300" s="76">
        <f t="shared" si="49"/>
        <v>75815.673790557921</v>
      </c>
      <c r="M300" s="109">
        <f t="shared" si="42"/>
        <v>333573.63588033454</v>
      </c>
      <c r="N300" s="50">
        <f t="shared" si="45"/>
        <v>379078.36895278952</v>
      </c>
      <c r="O300" s="50">
        <f t="shared" si="50"/>
        <v>682341.06411502138</v>
      </c>
    </row>
    <row r="301" spans="1:15" ht="15.75" x14ac:dyDescent="0.25">
      <c r="A301" s="143"/>
      <c r="B301" s="44" t="s">
        <v>35</v>
      </c>
      <c r="C301" s="76">
        <v>65908923.07692308</v>
      </c>
      <c r="D301" s="46">
        <f t="shared" si="47"/>
        <v>1E-3</v>
      </c>
      <c r="E301" s="76">
        <f t="shared" si="51"/>
        <v>65908.923076923078</v>
      </c>
      <c r="F301" s="119">
        <f t="shared" si="43"/>
        <v>4099.158645168417</v>
      </c>
      <c r="G301" s="48">
        <f t="shared" si="48"/>
        <v>14.75</v>
      </c>
      <c r="H301" s="120">
        <f t="shared" si="44"/>
        <v>291.22117393015662</v>
      </c>
      <c r="I301" s="48">
        <f t="shared" si="46"/>
        <v>24</v>
      </c>
      <c r="J301" s="76">
        <f t="shared" si="52"/>
        <v>67451.898190557913</v>
      </c>
      <c r="K301" s="76">
        <v>8363.7756000000008</v>
      </c>
      <c r="L301" s="76">
        <f t="shared" si="49"/>
        <v>75815.673790557921</v>
      </c>
      <c r="M301" s="109">
        <f t="shared" ref="M301:M341" si="53">+M300+E301-J301-K301</f>
        <v>323666.88516669971</v>
      </c>
      <c r="N301" s="50">
        <f t="shared" si="45"/>
        <v>379078.36895278952</v>
      </c>
      <c r="O301" s="50">
        <f t="shared" si="50"/>
        <v>682341.06411502138</v>
      </c>
    </row>
    <row r="302" spans="1:15" ht="15.75" x14ac:dyDescent="0.25">
      <c r="A302" s="143"/>
      <c r="B302" s="44" t="s">
        <v>36</v>
      </c>
      <c r="C302" s="76">
        <v>65908923.07692308</v>
      </c>
      <c r="D302" s="46">
        <f t="shared" si="47"/>
        <v>1E-3</v>
      </c>
      <c r="E302" s="76">
        <f t="shared" si="51"/>
        <v>65908.923076923078</v>
      </c>
      <c r="F302" s="119">
        <f t="shared" si="43"/>
        <v>4099.158645168417</v>
      </c>
      <c r="G302" s="48">
        <f t="shared" si="48"/>
        <v>14.75</v>
      </c>
      <c r="H302" s="120">
        <f t="shared" si="44"/>
        <v>291.22117393015662</v>
      </c>
      <c r="I302" s="48">
        <f t="shared" si="46"/>
        <v>24</v>
      </c>
      <c r="J302" s="76">
        <f t="shared" si="52"/>
        <v>67451.898190557913</v>
      </c>
      <c r="K302" s="76">
        <v>8363.7756000000008</v>
      </c>
      <c r="L302" s="76">
        <f t="shared" si="49"/>
        <v>75815.673790557921</v>
      </c>
      <c r="M302" s="109">
        <f t="shared" si="53"/>
        <v>313760.13445306488</v>
      </c>
      <c r="N302" s="50">
        <f t="shared" si="45"/>
        <v>379078.36895278952</v>
      </c>
      <c r="O302" s="50">
        <f t="shared" si="50"/>
        <v>682341.06411502138</v>
      </c>
    </row>
    <row r="303" spans="1:15" ht="15.75" x14ac:dyDescent="0.25">
      <c r="A303" s="143"/>
      <c r="B303" s="44" t="s">
        <v>37</v>
      </c>
      <c r="C303" s="76">
        <v>65908923.07692308</v>
      </c>
      <c r="D303" s="46">
        <f t="shared" si="47"/>
        <v>1E-3</v>
      </c>
      <c r="E303" s="76">
        <f t="shared" si="51"/>
        <v>65908.923076923078</v>
      </c>
      <c r="F303" s="119">
        <f t="shared" si="43"/>
        <v>4099.158645168417</v>
      </c>
      <c r="G303" s="48">
        <f t="shared" si="48"/>
        <v>14.75</v>
      </c>
      <c r="H303" s="120">
        <f t="shared" si="44"/>
        <v>291.22117393015662</v>
      </c>
      <c r="I303" s="48">
        <f t="shared" si="46"/>
        <v>24</v>
      </c>
      <c r="J303" s="76">
        <f t="shared" si="52"/>
        <v>67451.898190557913</v>
      </c>
      <c r="K303" s="76">
        <v>8363.7756000000008</v>
      </c>
      <c r="L303" s="76">
        <f t="shared" si="49"/>
        <v>75815.673790557921</v>
      </c>
      <c r="M303" s="109">
        <f t="shared" si="53"/>
        <v>303853.38373943005</v>
      </c>
      <c r="N303" s="50">
        <f t="shared" si="45"/>
        <v>379078.36895278952</v>
      </c>
      <c r="O303" s="50">
        <f t="shared" si="50"/>
        <v>682341.06411502138</v>
      </c>
    </row>
    <row r="304" spans="1:15" ht="15.75" x14ac:dyDescent="0.25">
      <c r="A304" s="143"/>
      <c r="B304" s="44" t="s">
        <v>38</v>
      </c>
      <c r="C304" s="76">
        <v>65908923.07692308</v>
      </c>
      <c r="D304" s="46">
        <f t="shared" si="47"/>
        <v>1E-3</v>
      </c>
      <c r="E304" s="76">
        <f t="shared" si="51"/>
        <v>65908.923076923078</v>
      </c>
      <c r="F304" s="119">
        <f t="shared" si="43"/>
        <v>4099.158645168417</v>
      </c>
      <c r="G304" s="48">
        <f t="shared" si="48"/>
        <v>14.75</v>
      </c>
      <c r="H304" s="120">
        <f t="shared" si="44"/>
        <v>291.22117393015662</v>
      </c>
      <c r="I304" s="48">
        <f t="shared" si="46"/>
        <v>24</v>
      </c>
      <c r="J304" s="76">
        <f t="shared" si="52"/>
        <v>67451.898190557913</v>
      </c>
      <c r="K304" s="76">
        <v>8363.7756000000008</v>
      </c>
      <c r="L304" s="76">
        <f t="shared" si="49"/>
        <v>75815.673790557921</v>
      </c>
      <c r="M304" s="109">
        <f t="shared" si="53"/>
        <v>293946.63302579522</v>
      </c>
      <c r="N304" s="50">
        <f t="shared" si="45"/>
        <v>379078.36895278952</v>
      </c>
      <c r="O304" s="50">
        <f t="shared" si="50"/>
        <v>682341.06411502138</v>
      </c>
    </row>
    <row r="305" spans="1:15" ht="16.5" thickBot="1" x14ac:dyDescent="0.3">
      <c r="A305" s="144"/>
      <c r="B305" s="56" t="s">
        <v>39</v>
      </c>
      <c r="C305" s="82">
        <v>65908923.07692308</v>
      </c>
      <c r="D305" s="58">
        <f t="shared" si="47"/>
        <v>1E-3</v>
      </c>
      <c r="E305" s="82">
        <f t="shared" si="51"/>
        <v>65908.923076923078</v>
      </c>
      <c r="F305" s="133">
        <f t="shared" si="43"/>
        <v>4099.158645168417</v>
      </c>
      <c r="G305" s="69">
        <f t="shared" si="48"/>
        <v>14.75</v>
      </c>
      <c r="H305" s="84">
        <f t="shared" si="44"/>
        <v>291.22117393015662</v>
      </c>
      <c r="I305" s="69">
        <f t="shared" si="46"/>
        <v>24</v>
      </c>
      <c r="J305" s="82">
        <f t="shared" si="52"/>
        <v>67451.898190557913</v>
      </c>
      <c r="K305" s="82">
        <v>8363.7756000000008</v>
      </c>
      <c r="L305" s="82">
        <f t="shared" si="49"/>
        <v>75815.673790557921</v>
      </c>
      <c r="M305" s="134">
        <f t="shared" si="53"/>
        <v>284039.88231216039</v>
      </c>
      <c r="N305" s="64">
        <f t="shared" si="45"/>
        <v>379078.36895278952</v>
      </c>
      <c r="O305" s="64">
        <f t="shared" si="50"/>
        <v>682341.06411502138</v>
      </c>
    </row>
    <row r="306" spans="1:15" ht="16.5" thickTop="1" x14ac:dyDescent="0.25">
      <c r="A306" s="142">
        <v>2041</v>
      </c>
      <c r="B306" s="66" t="s">
        <v>28</v>
      </c>
      <c r="C306" s="77">
        <v>65908923.07692308</v>
      </c>
      <c r="D306" s="67">
        <f t="shared" si="47"/>
        <v>1E-3</v>
      </c>
      <c r="E306" s="77">
        <f t="shared" si="51"/>
        <v>65908.923076923078</v>
      </c>
      <c r="F306" s="121">
        <f t="shared" ref="F306:F341" si="54">(+F305*$C$12)+F305</f>
        <v>4099.158645168417</v>
      </c>
      <c r="G306" s="39">
        <f t="shared" si="48"/>
        <v>14.75</v>
      </c>
      <c r="H306" s="74">
        <f t="shared" ref="H306:H341" si="55">(+H305*$C$12)+H305</f>
        <v>291.22117393015662</v>
      </c>
      <c r="I306" s="39">
        <f t="shared" si="46"/>
        <v>24</v>
      </c>
      <c r="J306" s="77">
        <f t="shared" si="52"/>
        <v>67451.898190557913</v>
      </c>
      <c r="K306" s="77">
        <v>8363.7756000000008</v>
      </c>
      <c r="L306" s="77">
        <f t="shared" si="49"/>
        <v>75815.673790557921</v>
      </c>
      <c r="M306" s="122">
        <f t="shared" si="53"/>
        <v>274133.13159852556</v>
      </c>
      <c r="N306" s="42">
        <f t="shared" ref="N306:N341" si="56">SUM(J302:K306)</f>
        <v>379078.36895278952</v>
      </c>
      <c r="O306" s="42">
        <f t="shared" si="50"/>
        <v>682341.06411502138</v>
      </c>
    </row>
    <row r="307" spans="1:15" ht="15.75" x14ac:dyDescent="0.25">
      <c r="A307" s="143"/>
      <c r="B307" s="44" t="s">
        <v>29</v>
      </c>
      <c r="C307" s="76">
        <v>65908923.07692308</v>
      </c>
      <c r="D307" s="46">
        <f t="shared" si="47"/>
        <v>1E-3</v>
      </c>
      <c r="E307" s="76">
        <f t="shared" si="51"/>
        <v>65908.923076923078</v>
      </c>
      <c r="F307" s="119">
        <f t="shared" si="54"/>
        <v>4099.158645168417</v>
      </c>
      <c r="G307" s="48">
        <f t="shared" si="48"/>
        <v>14.75</v>
      </c>
      <c r="H307" s="120">
        <f t="shared" si="55"/>
        <v>291.22117393015662</v>
      </c>
      <c r="I307" s="48">
        <f t="shared" ref="I307:I341" si="57">$E$6</f>
        <v>24</v>
      </c>
      <c r="J307" s="76">
        <f t="shared" si="52"/>
        <v>67451.898190557913</v>
      </c>
      <c r="K307" s="76">
        <v>8363.7756000000008</v>
      </c>
      <c r="L307" s="76">
        <f t="shared" si="49"/>
        <v>75815.673790557921</v>
      </c>
      <c r="M307" s="109">
        <f t="shared" si="53"/>
        <v>264226.38088489074</v>
      </c>
      <c r="N307" s="50">
        <f t="shared" si="56"/>
        <v>379078.36895278952</v>
      </c>
      <c r="O307" s="50">
        <f t="shared" si="50"/>
        <v>682341.06411502138</v>
      </c>
    </row>
    <row r="308" spans="1:15" ht="15.75" x14ac:dyDescent="0.25">
      <c r="A308" s="143"/>
      <c r="B308" s="44" t="s">
        <v>30</v>
      </c>
      <c r="C308" s="76">
        <v>65908923.07692308</v>
      </c>
      <c r="D308" s="46">
        <f t="shared" si="47"/>
        <v>1E-3</v>
      </c>
      <c r="E308" s="76">
        <f t="shared" si="51"/>
        <v>65908.923076923078</v>
      </c>
      <c r="F308" s="119">
        <f t="shared" si="54"/>
        <v>4099.158645168417</v>
      </c>
      <c r="G308" s="48">
        <f t="shared" si="48"/>
        <v>14.75</v>
      </c>
      <c r="H308" s="120">
        <f t="shared" si="55"/>
        <v>291.22117393015662</v>
      </c>
      <c r="I308" s="48">
        <f t="shared" si="57"/>
        <v>24</v>
      </c>
      <c r="J308" s="76">
        <f t="shared" si="52"/>
        <v>67451.898190557913</v>
      </c>
      <c r="K308" s="76">
        <v>8363.7756000000008</v>
      </c>
      <c r="L308" s="76">
        <f t="shared" si="49"/>
        <v>75815.673790557921</v>
      </c>
      <c r="M308" s="109">
        <f t="shared" si="53"/>
        <v>254319.63017125591</v>
      </c>
      <c r="N308" s="50">
        <f t="shared" si="56"/>
        <v>379078.36895278952</v>
      </c>
      <c r="O308" s="50">
        <f t="shared" si="50"/>
        <v>682341.06411502138</v>
      </c>
    </row>
    <row r="309" spans="1:15" ht="15.75" x14ac:dyDescent="0.25">
      <c r="A309" s="143"/>
      <c r="B309" s="44" t="s">
        <v>31</v>
      </c>
      <c r="C309" s="76">
        <v>65908923.07692308</v>
      </c>
      <c r="D309" s="46">
        <f t="shared" si="47"/>
        <v>1E-3</v>
      </c>
      <c r="E309" s="76">
        <f t="shared" si="51"/>
        <v>65908.923076923078</v>
      </c>
      <c r="F309" s="119">
        <f t="shared" si="54"/>
        <v>4099.158645168417</v>
      </c>
      <c r="G309" s="48">
        <f t="shared" si="48"/>
        <v>14.75</v>
      </c>
      <c r="H309" s="120">
        <f t="shared" si="55"/>
        <v>291.22117393015662</v>
      </c>
      <c r="I309" s="48">
        <f t="shared" si="57"/>
        <v>24</v>
      </c>
      <c r="J309" s="76">
        <f t="shared" si="52"/>
        <v>67451.898190557913</v>
      </c>
      <c r="K309" s="76">
        <v>8363.7756000000008</v>
      </c>
      <c r="L309" s="76">
        <f t="shared" si="49"/>
        <v>75815.673790557921</v>
      </c>
      <c r="M309" s="109">
        <f t="shared" si="53"/>
        <v>244412.87945762108</v>
      </c>
      <c r="N309" s="50">
        <f t="shared" si="56"/>
        <v>379078.36895278952</v>
      </c>
      <c r="O309" s="50">
        <f t="shared" si="50"/>
        <v>682341.06411502138</v>
      </c>
    </row>
    <row r="310" spans="1:15" ht="15.75" x14ac:dyDescent="0.25">
      <c r="A310" s="143"/>
      <c r="B310" s="44" t="s">
        <v>32</v>
      </c>
      <c r="C310" s="76">
        <v>65908923.07692308</v>
      </c>
      <c r="D310" s="46">
        <f t="shared" si="47"/>
        <v>1E-3</v>
      </c>
      <c r="E310" s="76">
        <f t="shared" si="51"/>
        <v>65908.923076923078</v>
      </c>
      <c r="F310" s="119">
        <f t="shared" si="54"/>
        <v>4099.158645168417</v>
      </c>
      <c r="G310" s="48">
        <f t="shared" si="48"/>
        <v>14.75</v>
      </c>
      <c r="H310" s="120">
        <f t="shared" si="55"/>
        <v>291.22117393015662</v>
      </c>
      <c r="I310" s="48">
        <f t="shared" si="57"/>
        <v>24</v>
      </c>
      <c r="J310" s="76">
        <f t="shared" si="52"/>
        <v>67451.898190557913</v>
      </c>
      <c r="K310" s="76">
        <v>8363.7756000000008</v>
      </c>
      <c r="L310" s="76">
        <f t="shared" si="49"/>
        <v>75815.673790557921</v>
      </c>
      <c r="M310" s="109">
        <f t="shared" si="53"/>
        <v>234506.12874398625</v>
      </c>
      <c r="N310" s="50">
        <f t="shared" si="56"/>
        <v>379078.36895278952</v>
      </c>
      <c r="O310" s="50">
        <f t="shared" si="50"/>
        <v>682341.06411502138</v>
      </c>
    </row>
    <row r="311" spans="1:15" ht="15.75" x14ac:dyDescent="0.25">
      <c r="A311" s="143"/>
      <c r="B311" s="44" t="s">
        <v>33</v>
      </c>
      <c r="C311" s="76">
        <v>65908923.07692308</v>
      </c>
      <c r="D311" s="46">
        <f t="shared" si="47"/>
        <v>1E-3</v>
      </c>
      <c r="E311" s="76">
        <f t="shared" si="51"/>
        <v>65908.923076923078</v>
      </c>
      <c r="F311" s="119">
        <f t="shared" si="54"/>
        <v>4099.158645168417</v>
      </c>
      <c r="G311" s="48">
        <f t="shared" si="48"/>
        <v>14.75</v>
      </c>
      <c r="H311" s="120">
        <f t="shared" si="55"/>
        <v>291.22117393015662</v>
      </c>
      <c r="I311" s="48">
        <f t="shared" si="57"/>
        <v>24</v>
      </c>
      <c r="J311" s="76">
        <f t="shared" si="52"/>
        <v>67451.898190557913</v>
      </c>
      <c r="K311" s="76">
        <v>8363.7756000000008</v>
      </c>
      <c r="L311" s="76">
        <f t="shared" si="49"/>
        <v>75815.673790557921</v>
      </c>
      <c r="M311" s="109">
        <f t="shared" si="53"/>
        <v>224599.37803035142</v>
      </c>
      <c r="N311" s="50">
        <f t="shared" si="56"/>
        <v>379078.36895278952</v>
      </c>
      <c r="O311" s="50">
        <f t="shared" si="50"/>
        <v>682341.06411502138</v>
      </c>
    </row>
    <row r="312" spans="1:15" ht="15.75" x14ac:dyDescent="0.25">
      <c r="A312" s="143"/>
      <c r="B312" s="44" t="s">
        <v>34</v>
      </c>
      <c r="C312" s="76">
        <v>65908923.07692308</v>
      </c>
      <c r="D312" s="46">
        <f t="shared" ref="D312:D341" si="58">+$D$3</f>
        <v>1E-3</v>
      </c>
      <c r="E312" s="76">
        <f t="shared" si="51"/>
        <v>65908.923076923078</v>
      </c>
      <c r="F312" s="119">
        <f t="shared" si="54"/>
        <v>4099.158645168417</v>
      </c>
      <c r="G312" s="48">
        <f t="shared" si="48"/>
        <v>14.75</v>
      </c>
      <c r="H312" s="120">
        <f t="shared" si="55"/>
        <v>291.22117393015662</v>
      </c>
      <c r="I312" s="48">
        <f t="shared" si="57"/>
        <v>24</v>
      </c>
      <c r="J312" s="76">
        <f t="shared" si="52"/>
        <v>67451.898190557913</v>
      </c>
      <c r="K312" s="76">
        <v>8363.7756000000008</v>
      </c>
      <c r="L312" s="76">
        <f t="shared" si="49"/>
        <v>75815.673790557921</v>
      </c>
      <c r="M312" s="109">
        <f t="shared" si="53"/>
        <v>214692.62731671659</v>
      </c>
      <c r="N312" s="50">
        <f t="shared" si="56"/>
        <v>379078.36895278952</v>
      </c>
      <c r="O312" s="50">
        <f t="shared" si="50"/>
        <v>682341.06411502138</v>
      </c>
    </row>
    <row r="313" spans="1:15" ht="15.75" x14ac:dyDescent="0.25">
      <c r="A313" s="143"/>
      <c r="B313" s="44" t="s">
        <v>35</v>
      </c>
      <c r="C313" s="76">
        <v>65908923.07692308</v>
      </c>
      <c r="D313" s="46">
        <f t="shared" si="58"/>
        <v>1E-3</v>
      </c>
      <c r="E313" s="76">
        <f t="shared" si="51"/>
        <v>65908.923076923078</v>
      </c>
      <c r="F313" s="119">
        <f t="shared" si="54"/>
        <v>4099.158645168417</v>
      </c>
      <c r="G313" s="48">
        <f t="shared" si="48"/>
        <v>14.75</v>
      </c>
      <c r="H313" s="120">
        <f t="shared" si="55"/>
        <v>291.22117393015662</v>
      </c>
      <c r="I313" s="48">
        <f t="shared" si="57"/>
        <v>24</v>
      </c>
      <c r="J313" s="76">
        <f t="shared" si="52"/>
        <v>67451.898190557913</v>
      </c>
      <c r="K313" s="76">
        <v>8363.7756000000008</v>
      </c>
      <c r="L313" s="76">
        <f t="shared" si="49"/>
        <v>75815.673790557921</v>
      </c>
      <c r="M313" s="109">
        <f t="shared" si="53"/>
        <v>204785.87660308176</v>
      </c>
      <c r="N313" s="50">
        <f t="shared" si="56"/>
        <v>379078.36895278952</v>
      </c>
      <c r="O313" s="50">
        <f t="shared" si="50"/>
        <v>682341.06411502138</v>
      </c>
    </row>
    <row r="314" spans="1:15" ht="15.75" x14ac:dyDescent="0.25">
      <c r="A314" s="143"/>
      <c r="B314" s="44" t="s">
        <v>36</v>
      </c>
      <c r="C314" s="76">
        <v>65908923.07692308</v>
      </c>
      <c r="D314" s="46">
        <f t="shared" si="58"/>
        <v>1E-3</v>
      </c>
      <c r="E314" s="76">
        <f t="shared" si="51"/>
        <v>65908.923076923078</v>
      </c>
      <c r="F314" s="119">
        <f t="shared" si="54"/>
        <v>4099.158645168417</v>
      </c>
      <c r="G314" s="48">
        <f t="shared" si="48"/>
        <v>14.75</v>
      </c>
      <c r="H314" s="120">
        <f t="shared" si="55"/>
        <v>291.22117393015662</v>
      </c>
      <c r="I314" s="48">
        <f t="shared" si="57"/>
        <v>24</v>
      </c>
      <c r="J314" s="76">
        <f t="shared" si="52"/>
        <v>67451.898190557913</v>
      </c>
      <c r="K314" s="76">
        <v>8363.7756000000008</v>
      </c>
      <c r="L314" s="76">
        <f t="shared" si="49"/>
        <v>75815.673790557921</v>
      </c>
      <c r="M314" s="109">
        <f t="shared" si="53"/>
        <v>194879.12588944694</v>
      </c>
      <c r="N314" s="50">
        <f t="shared" si="56"/>
        <v>379078.36895278952</v>
      </c>
      <c r="O314" s="50">
        <f t="shared" si="50"/>
        <v>682341.06411502138</v>
      </c>
    </row>
    <row r="315" spans="1:15" ht="15.75" x14ac:dyDescent="0.25">
      <c r="A315" s="143"/>
      <c r="B315" s="44" t="s">
        <v>37</v>
      </c>
      <c r="C315" s="76">
        <v>65908923.07692308</v>
      </c>
      <c r="D315" s="46">
        <f t="shared" si="58"/>
        <v>1E-3</v>
      </c>
      <c r="E315" s="76">
        <f t="shared" si="51"/>
        <v>65908.923076923078</v>
      </c>
      <c r="F315" s="119">
        <f t="shared" si="54"/>
        <v>4099.158645168417</v>
      </c>
      <c r="G315" s="48">
        <f t="shared" si="48"/>
        <v>14.75</v>
      </c>
      <c r="H315" s="120">
        <f t="shared" si="55"/>
        <v>291.22117393015662</v>
      </c>
      <c r="I315" s="48">
        <f t="shared" si="57"/>
        <v>24</v>
      </c>
      <c r="J315" s="76">
        <f t="shared" si="52"/>
        <v>67451.898190557913</v>
      </c>
      <c r="K315" s="76">
        <v>8363.7756000000008</v>
      </c>
      <c r="L315" s="76">
        <f t="shared" si="49"/>
        <v>75815.673790557921</v>
      </c>
      <c r="M315" s="109">
        <f t="shared" si="53"/>
        <v>184972.37517581211</v>
      </c>
      <c r="N315" s="50">
        <f t="shared" si="56"/>
        <v>379078.36895278952</v>
      </c>
      <c r="O315" s="50">
        <f t="shared" si="50"/>
        <v>682341.06411502138</v>
      </c>
    </row>
    <row r="316" spans="1:15" ht="15.75" x14ac:dyDescent="0.25">
      <c r="A316" s="143"/>
      <c r="B316" s="44" t="s">
        <v>38</v>
      </c>
      <c r="C316" s="76">
        <v>65908923.07692308</v>
      </c>
      <c r="D316" s="46">
        <f t="shared" si="58"/>
        <v>1E-3</v>
      </c>
      <c r="E316" s="76">
        <f t="shared" si="51"/>
        <v>65908.923076923078</v>
      </c>
      <c r="F316" s="119">
        <f t="shared" si="54"/>
        <v>4099.158645168417</v>
      </c>
      <c r="G316" s="48">
        <f t="shared" si="48"/>
        <v>14.75</v>
      </c>
      <c r="H316" s="120">
        <f t="shared" si="55"/>
        <v>291.22117393015662</v>
      </c>
      <c r="I316" s="48">
        <f t="shared" si="57"/>
        <v>24</v>
      </c>
      <c r="J316" s="76">
        <f t="shared" si="52"/>
        <v>67451.898190557913</v>
      </c>
      <c r="K316" s="76">
        <v>8363.7756000000008</v>
      </c>
      <c r="L316" s="76">
        <f t="shared" si="49"/>
        <v>75815.673790557921</v>
      </c>
      <c r="M316" s="109">
        <f t="shared" si="53"/>
        <v>175065.62446217728</v>
      </c>
      <c r="N316" s="50">
        <f t="shared" si="56"/>
        <v>379078.36895278952</v>
      </c>
      <c r="O316" s="50">
        <f t="shared" si="50"/>
        <v>682341.06411502138</v>
      </c>
    </row>
    <row r="317" spans="1:15" ht="16.5" thickBot="1" x14ac:dyDescent="0.3">
      <c r="A317" s="144"/>
      <c r="B317" s="56" t="s">
        <v>39</v>
      </c>
      <c r="C317" s="82">
        <v>65908923.07692308</v>
      </c>
      <c r="D317" s="58">
        <f t="shared" si="58"/>
        <v>1E-3</v>
      </c>
      <c r="E317" s="82">
        <f t="shared" si="51"/>
        <v>65908.923076923078</v>
      </c>
      <c r="F317" s="133">
        <f t="shared" si="54"/>
        <v>4099.158645168417</v>
      </c>
      <c r="G317" s="69">
        <f t="shared" si="48"/>
        <v>14.75</v>
      </c>
      <c r="H317" s="84">
        <f t="shared" si="55"/>
        <v>291.22117393015662</v>
      </c>
      <c r="I317" s="69">
        <f t="shared" si="57"/>
        <v>24</v>
      </c>
      <c r="J317" s="82">
        <f t="shared" si="52"/>
        <v>67451.898190557913</v>
      </c>
      <c r="K317" s="82">
        <v>8363.7756000000008</v>
      </c>
      <c r="L317" s="82">
        <f t="shared" si="49"/>
        <v>75815.673790557921</v>
      </c>
      <c r="M317" s="134">
        <f t="shared" si="53"/>
        <v>165158.87374854245</v>
      </c>
      <c r="N317" s="64">
        <f t="shared" si="56"/>
        <v>379078.36895278952</v>
      </c>
      <c r="O317" s="64">
        <f t="shared" si="50"/>
        <v>682341.06411502138</v>
      </c>
    </row>
    <row r="318" spans="1:15" ht="16.5" thickTop="1" x14ac:dyDescent="0.25">
      <c r="A318" s="142">
        <v>2042</v>
      </c>
      <c r="B318" s="66" t="s">
        <v>28</v>
      </c>
      <c r="C318" s="77">
        <v>65908923.07692308</v>
      </c>
      <c r="D318" s="67">
        <f t="shared" si="58"/>
        <v>1E-3</v>
      </c>
      <c r="E318" s="77">
        <f t="shared" si="51"/>
        <v>65908.923076923078</v>
      </c>
      <c r="F318" s="121">
        <f t="shared" si="54"/>
        <v>4099.158645168417</v>
      </c>
      <c r="G318" s="39">
        <f t="shared" si="48"/>
        <v>14.75</v>
      </c>
      <c r="H318" s="74">
        <f t="shared" si="55"/>
        <v>291.22117393015662</v>
      </c>
      <c r="I318" s="39">
        <f t="shared" si="57"/>
        <v>24</v>
      </c>
      <c r="J318" s="77">
        <f t="shared" si="52"/>
        <v>67451.898190557913</v>
      </c>
      <c r="K318" s="77">
        <v>8363.7756000000008</v>
      </c>
      <c r="L318" s="77">
        <f t="shared" si="49"/>
        <v>75815.673790557921</v>
      </c>
      <c r="M318" s="122">
        <f t="shared" si="53"/>
        <v>155252.12303490762</v>
      </c>
      <c r="N318" s="42">
        <f t="shared" si="56"/>
        <v>379078.36895278952</v>
      </c>
      <c r="O318" s="42">
        <f t="shared" si="50"/>
        <v>682341.06411502138</v>
      </c>
    </row>
    <row r="319" spans="1:15" ht="15.75" x14ac:dyDescent="0.25">
      <c r="A319" s="143"/>
      <c r="B319" s="44" t="s">
        <v>29</v>
      </c>
      <c r="C319" s="76">
        <v>65908923.07692308</v>
      </c>
      <c r="D319" s="46">
        <f t="shared" si="58"/>
        <v>1E-3</v>
      </c>
      <c r="E319" s="76">
        <f t="shared" si="51"/>
        <v>65908.923076923078</v>
      </c>
      <c r="F319" s="119">
        <f t="shared" si="54"/>
        <v>4099.158645168417</v>
      </c>
      <c r="G319" s="48">
        <f t="shared" si="48"/>
        <v>14.75</v>
      </c>
      <c r="H319" s="120">
        <f t="shared" si="55"/>
        <v>291.22117393015662</v>
      </c>
      <c r="I319" s="48">
        <f t="shared" si="57"/>
        <v>24</v>
      </c>
      <c r="J319" s="76">
        <f t="shared" si="52"/>
        <v>67451.898190557913</v>
      </c>
      <c r="K319" s="76">
        <v>8363.7756000000008</v>
      </c>
      <c r="L319" s="76">
        <f t="shared" si="49"/>
        <v>75815.673790557921</v>
      </c>
      <c r="M319" s="109">
        <f t="shared" si="53"/>
        <v>145345.37232127279</v>
      </c>
      <c r="N319" s="50">
        <f t="shared" si="56"/>
        <v>379078.36895278952</v>
      </c>
      <c r="O319" s="50">
        <f t="shared" si="50"/>
        <v>682341.06411502138</v>
      </c>
    </row>
    <row r="320" spans="1:15" ht="15.75" x14ac:dyDescent="0.25">
      <c r="A320" s="143"/>
      <c r="B320" s="44" t="s">
        <v>30</v>
      </c>
      <c r="C320" s="76">
        <v>65908923.07692308</v>
      </c>
      <c r="D320" s="46">
        <f t="shared" si="58"/>
        <v>1E-3</v>
      </c>
      <c r="E320" s="76">
        <f t="shared" si="51"/>
        <v>65908.923076923078</v>
      </c>
      <c r="F320" s="119">
        <f t="shared" si="54"/>
        <v>4099.158645168417</v>
      </c>
      <c r="G320" s="48">
        <f t="shared" si="48"/>
        <v>14.75</v>
      </c>
      <c r="H320" s="120">
        <f t="shared" si="55"/>
        <v>291.22117393015662</v>
      </c>
      <c r="I320" s="48">
        <f t="shared" si="57"/>
        <v>24</v>
      </c>
      <c r="J320" s="76">
        <f t="shared" si="52"/>
        <v>67451.898190557913</v>
      </c>
      <c r="K320" s="76">
        <v>8363.7756000000008</v>
      </c>
      <c r="L320" s="76">
        <f t="shared" si="49"/>
        <v>75815.673790557921</v>
      </c>
      <c r="M320" s="109">
        <f t="shared" si="53"/>
        <v>135438.62160763796</v>
      </c>
      <c r="N320" s="50">
        <f t="shared" si="56"/>
        <v>379078.36895278952</v>
      </c>
      <c r="O320" s="50">
        <f t="shared" si="50"/>
        <v>682341.06411502138</v>
      </c>
    </row>
    <row r="321" spans="1:15" ht="15.75" x14ac:dyDescent="0.25">
      <c r="A321" s="143"/>
      <c r="B321" s="44" t="s">
        <v>31</v>
      </c>
      <c r="C321" s="76">
        <v>65908923.07692308</v>
      </c>
      <c r="D321" s="46">
        <f t="shared" si="58"/>
        <v>1E-3</v>
      </c>
      <c r="E321" s="76">
        <f t="shared" si="51"/>
        <v>65908.923076923078</v>
      </c>
      <c r="F321" s="119">
        <f t="shared" si="54"/>
        <v>4099.158645168417</v>
      </c>
      <c r="G321" s="48">
        <f t="shared" si="48"/>
        <v>14.75</v>
      </c>
      <c r="H321" s="120">
        <f t="shared" si="55"/>
        <v>291.22117393015662</v>
      </c>
      <c r="I321" s="48">
        <f t="shared" si="57"/>
        <v>24</v>
      </c>
      <c r="J321" s="76">
        <f t="shared" si="52"/>
        <v>67451.898190557913</v>
      </c>
      <c r="K321" s="76">
        <v>8363.7756000000008</v>
      </c>
      <c r="L321" s="76">
        <f t="shared" si="49"/>
        <v>75815.673790557921</v>
      </c>
      <c r="M321" s="109">
        <f t="shared" si="53"/>
        <v>125531.87089400314</v>
      </c>
      <c r="N321" s="50">
        <f t="shared" si="56"/>
        <v>379078.36895278952</v>
      </c>
      <c r="O321" s="50">
        <f t="shared" si="50"/>
        <v>682341.06411502138</v>
      </c>
    </row>
    <row r="322" spans="1:15" ht="15.75" x14ac:dyDescent="0.25">
      <c r="A322" s="143"/>
      <c r="B322" s="44" t="s">
        <v>32</v>
      </c>
      <c r="C322" s="76">
        <v>65908923.07692308</v>
      </c>
      <c r="D322" s="46">
        <f t="shared" si="58"/>
        <v>1E-3</v>
      </c>
      <c r="E322" s="76">
        <f t="shared" si="51"/>
        <v>65908.923076923078</v>
      </c>
      <c r="F322" s="119">
        <f t="shared" si="54"/>
        <v>4099.158645168417</v>
      </c>
      <c r="G322" s="48">
        <f t="shared" si="48"/>
        <v>14.75</v>
      </c>
      <c r="H322" s="120">
        <f t="shared" si="55"/>
        <v>291.22117393015662</v>
      </c>
      <c r="I322" s="48">
        <f t="shared" si="57"/>
        <v>24</v>
      </c>
      <c r="J322" s="76">
        <f t="shared" si="52"/>
        <v>67451.898190557913</v>
      </c>
      <c r="K322" s="76">
        <v>8363.7756000000008</v>
      </c>
      <c r="L322" s="76">
        <f t="shared" si="49"/>
        <v>75815.673790557921</v>
      </c>
      <c r="M322" s="109">
        <f t="shared" si="53"/>
        <v>115625.12018036828</v>
      </c>
      <c r="N322" s="50">
        <f t="shared" si="56"/>
        <v>379078.36895278952</v>
      </c>
      <c r="O322" s="50">
        <f t="shared" si="50"/>
        <v>682341.06411502138</v>
      </c>
    </row>
    <row r="323" spans="1:15" ht="15.75" x14ac:dyDescent="0.25">
      <c r="A323" s="143"/>
      <c r="B323" s="44" t="s">
        <v>33</v>
      </c>
      <c r="C323" s="76">
        <v>65908923.07692308</v>
      </c>
      <c r="D323" s="46">
        <f t="shared" si="58"/>
        <v>1E-3</v>
      </c>
      <c r="E323" s="76">
        <f t="shared" si="51"/>
        <v>65908.923076923078</v>
      </c>
      <c r="F323" s="119">
        <f t="shared" si="54"/>
        <v>4099.158645168417</v>
      </c>
      <c r="G323" s="48">
        <f t="shared" si="48"/>
        <v>14.75</v>
      </c>
      <c r="H323" s="120">
        <f t="shared" si="55"/>
        <v>291.22117393015662</v>
      </c>
      <c r="I323" s="48">
        <f t="shared" si="57"/>
        <v>24</v>
      </c>
      <c r="J323" s="76">
        <f t="shared" si="52"/>
        <v>67451.898190557913</v>
      </c>
      <c r="K323" s="76">
        <v>8363.7756000000008</v>
      </c>
      <c r="L323" s="76">
        <f t="shared" si="49"/>
        <v>75815.673790557921</v>
      </c>
      <c r="M323" s="109">
        <f t="shared" si="53"/>
        <v>105718.36946673345</v>
      </c>
      <c r="N323" s="50">
        <f t="shared" si="56"/>
        <v>379078.36895278952</v>
      </c>
      <c r="O323" s="50">
        <f t="shared" si="50"/>
        <v>682341.06411502138</v>
      </c>
    </row>
    <row r="324" spans="1:15" ht="15.75" x14ac:dyDescent="0.25">
      <c r="A324" s="143"/>
      <c r="B324" s="44" t="s">
        <v>34</v>
      </c>
      <c r="C324" s="76">
        <v>65908923.07692308</v>
      </c>
      <c r="D324" s="46">
        <f t="shared" si="58"/>
        <v>1E-3</v>
      </c>
      <c r="E324" s="76">
        <f t="shared" si="51"/>
        <v>65908.923076923078</v>
      </c>
      <c r="F324" s="119">
        <f t="shared" si="54"/>
        <v>4099.158645168417</v>
      </c>
      <c r="G324" s="48">
        <f t="shared" si="48"/>
        <v>14.75</v>
      </c>
      <c r="H324" s="120">
        <f t="shared" si="55"/>
        <v>291.22117393015662</v>
      </c>
      <c r="I324" s="48">
        <f t="shared" si="57"/>
        <v>24</v>
      </c>
      <c r="J324" s="76">
        <f t="shared" si="52"/>
        <v>67451.898190557913</v>
      </c>
      <c r="K324" s="76">
        <v>8363.7756000000008</v>
      </c>
      <c r="L324" s="76">
        <f t="shared" si="49"/>
        <v>75815.673790557921</v>
      </c>
      <c r="M324" s="109">
        <f t="shared" si="53"/>
        <v>95811.618753098621</v>
      </c>
      <c r="N324" s="50">
        <f t="shared" si="56"/>
        <v>379078.36895278952</v>
      </c>
      <c r="O324" s="50">
        <f t="shared" si="50"/>
        <v>682341.06411502138</v>
      </c>
    </row>
    <row r="325" spans="1:15" ht="15.75" x14ac:dyDescent="0.25">
      <c r="A325" s="143"/>
      <c r="B325" s="44" t="s">
        <v>35</v>
      </c>
      <c r="C325" s="76">
        <v>65908923.07692308</v>
      </c>
      <c r="D325" s="46">
        <f t="shared" si="58"/>
        <v>1E-3</v>
      </c>
      <c r="E325" s="76">
        <f t="shared" si="51"/>
        <v>65908.923076923078</v>
      </c>
      <c r="F325" s="119">
        <f t="shared" si="54"/>
        <v>4099.158645168417</v>
      </c>
      <c r="G325" s="48">
        <f t="shared" si="48"/>
        <v>14.75</v>
      </c>
      <c r="H325" s="120">
        <f t="shared" si="55"/>
        <v>291.22117393015662</v>
      </c>
      <c r="I325" s="48">
        <f t="shared" si="57"/>
        <v>24</v>
      </c>
      <c r="J325" s="76">
        <f t="shared" si="52"/>
        <v>67451.898190557913</v>
      </c>
      <c r="K325" s="76">
        <v>8363.7756000000008</v>
      </c>
      <c r="L325" s="76">
        <f t="shared" si="49"/>
        <v>75815.673790557921</v>
      </c>
      <c r="M325" s="109">
        <f t="shared" si="53"/>
        <v>85904.868039463792</v>
      </c>
      <c r="N325" s="50">
        <f t="shared" si="56"/>
        <v>379078.36895278952</v>
      </c>
      <c r="O325" s="50">
        <f t="shared" si="50"/>
        <v>682341.06411502138</v>
      </c>
    </row>
    <row r="326" spans="1:15" ht="15.75" x14ac:dyDescent="0.25">
      <c r="A326" s="143"/>
      <c r="B326" s="44" t="s">
        <v>36</v>
      </c>
      <c r="C326" s="76">
        <v>65908923.07692308</v>
      </c>
      <c r="D326" s="46">
        <f t="shared" si="58"/>
        <v>1E-3</v>
      </c>
      <c r="E326" s="76">
        <f t="shared" si="51"/>
        <v>65908.923076923078</v>
      </c>
      <c r="F326" s="119">
        <f t="shared" si="54"/>
        <v>4099.158645168417</v>
      </c>
      <c r="G326" s="48">
        <f t="shared" si="48"/>
        <v>14.75</v>
      </c>
      <c r="H326" s="120">
        <f t="shared" si="55"/>
        <v>291.22117393015662</v>
      </c>
      <c r="I326" s="48">
        <f t="shared" si="57"/>
        <v>24</v>
      </c>
      <c r="J326" s="76">
        <f t="shared" si="52"/>
        <v>67451.898190557913</v>
      </c>
      <c r="K326" s="76">
        <v>8363.7756000000008</v>
      </c>
      <c r="L326" s="76">
        <f t="shared" si="49"/>
        <v>75815.673790557921</v>
      </c>
      <c r="M326" s="109">
        <f t="shared" si="53"/>
        <v>75998.117325828964</v>
      </c>
      <c r="N326" s="50">
        <f t="shared" si="56"/>
        <v>379078.36895278952</v>
      </c>
      <c r="O326" s="50">
        <f t="shared" si="50"/>
        <v>682341.06411502138</v>
      </c>
    </row>
    <row r="327" spans="1:15" ht="15.75" x14ac:dyDescent="0.25">
      <c r="A327" s="143"/>
      <c r="B327" s="44" t="s">
        <v>37</v>
      </c>
      <c r="C327" s="76">
        <v>65908923.07692308</v>
      </c>
      <c r="D327" s="46">
        <f t="shared" si="58"/>
        <v>1E-3</v>
      </c>
      <c r="E327" s="76">
        <f t="shared" si="51"/>
        <v>65908.923076923078</v>
      </c>
      <c r="F327" s="119">
        <f t="shared" si="54"/>
        <v>4099.158645168417</v>
      </c>
      <c r="G327" s="48">
        <f t="shared" si="48"/>
        <v>14.75</v>
      </c>
      <c r="H327" s="120">
        <f t="shared" si="55"/>
        <v>291.22117393015662</v>
      </c>
      <c r="I327" s="48">
        <f t="shared" si="57"/>
        <v>24</v>
      </c>
      <c r="J327" s="76">
        <f t="shared" si="52"/>
        <v>67451.898190557913</v>
      </c>
      <c r="K327" s="76">
        <v>8363.7756000000008</v>
      </c>
      <c r="L327" s="76">
        <f t="shared" si="49"/>
        <v>75815.673790557921</v>
      </c>
      <c r="M327" s="109">
        <f t="shared" si="53"/>
        <v>66091.366612194135</v>
      </c>
      <c r="N327" s="50">
        <f t="shared" si="56"/>
        <v>379078.36895278952</v>
      </c>
      <c r="O327" s="50">
        <f t="shared" si="50"/>
        <v>682341.06411502138</v>
      </c>
    </row>
    <row r="328" spans="1:15" ht="15.75" x14ac:dyDescent="0.25">
      <c r="A328" s="143"/>
      <c r="B328" s="44" t="s">
        <v>38</v>
      </c>
      <c r="C328" s="76">
        <v>65908923.07692308</v>
      </c>
      <c r="D328" s="46">
        <f t="shared" si="58"/>
        <v>1E-3</v>
      </c>
      <c r="E328" s="76">
        <f t="shared" si="51"/>
        <v>65908.923076923078</v>
      </c>
      <c r="F328" s="119">
        <f t="shared" si="54"/>
        <v>4099.158645168417</v>
      </c>
      <c r="G328" s="48">
        <f t="shared" si="48"/>
        <v>14.75</v>
      </c>
      <c r="H328" s="120">
        <f t="shared" si="55"/>
        <v>291.22117393015662</v>
      </c>
      <c r="I328" s="48">
        <f t="shared" si="57"/>
        <v>24</v>
      </c>
      <c r="J328" s="76">
        <f t="shared" si="52"/>
        <v>67451.898190557913</v>
      </c>
      <c r="K328" s="76">
        <v>8363.7756000000008</v>
      </c>
      <c r="L328" s="76">
        <f t="shared" si="49"/>
        <v>75815.673790557921</v>
      </c>
      <c r="M328" s="109">
        <f t="shared" si="53"/>
        <v>56184.615898559314</v>
      </c>
      <c r="N328" s="50">
        <f t="shared" si="56"/>
        <v>379078.36895278952</v>
      </c>
      <c r="O328" s="50">
        <f t="shared" si="50"/>
        <v>682341.06411502138</v>
      </c>
    </row>
    <row r="329" spans="1:15" ht="16.5" thickBot="1" x14ac:dyDescent="0.3">
      <c r="A329" s="144"/>
      <c r="B329" s="56" t="s">
        <v>39</v>
      </c>
      <c r="C329" s="82">
        <v>65908923.07692308</v>
      </c>
      <c r="D329" s="58">
        <f t="shared" si="58"/>
        <v>1E-3</v>
      </c>
      <c r="E329" s="82">
        <f t="shared" si="51"/>
        <v>65908.923076923078</v>
      </c>
      <c r="F329" s="133">
        <f t="shared" si="54"/>
        <v>4099.158645168417</v>
      </c>
      <c r="G329" s="69">
        <f t="shared" si="48"/>
        <v>14.75</v>
      </c>
      <c r="H329" s="84">
        <f t="shared" si="55"/>
        <v>291.22117393015662</v>
      </c>
      <c r="I329" s="69">
        <f t="shared" si="57"/>
        <v>24</v>
      </c>
      <c r="J329" s="82">
        <f t="shared" si="52"/>
        <v>67451.898190557913</v>
      </c>
      <c r="K329" s="82">
        <v>8363.7756000000008</v>
      </c>
      <c r="L329" s="82">
        <f t="shared" si="49"/>
        <v>75815.673790557921</v>
      </c>
      <c r="M329" s="134">
        <f t="shared" si="53"/>
        <v>46277.865184924485</v>
      </c>
      <c r="N329" s="64">
        <f t="shared" si="56"/>
        <v>379078.36895278952</v>
      </c>
      <c r="O329" s="64">
        <f t="shared" si="50"/>
        <v>682341.06411502138</v>
      </c>
    </row>
    <row r="330" spans="1:15" ht="16.5" thickTop="1" x14ac:dyDescent="0.25">
      <c r="A330" s="142">
        <v>2043</v>
      </c>
      <c r="B330" s="66" t="s">
        <v>28</v>
      </c>
      <c r="C330" s="77">
        <v>65908923.07692308</v>
      </c>
      <c r="D330" s="67">
        <f t="shared" si="58"/>
        <v>1E-3</v>
      </c>
      <c r="E330" s="77">
        <f t="shared" si="51"/>
        <v>65908.923076923078</v>
      </c>
      <c r="F330" s="121">
        <f t="shared" si="54"/>
        <v>4099.158645168417</v>
      </c>
      <c r="G330" s="39">
        <f t="shared" si="48"/>
        <v>14.75</v>
      </c>
      <c r="H330" s="74">
        <f t="shared" si="55"/>
        <v>291.22117393015662</v>
      </c>
      <c r="I330" s="39">
        <f t="shared" si="57"/>
        <v>24</v>
      </c>
      <c r="J330" s="77">
        <f t="shared" si="52"/>
        <v>67451.898190557913</v>
      </c>
      <c r="K330" s="77">
        <v>8363.7756000000008</v>
      </c>
      <c r="L330" s="77">
        <f t="shared" si="49"/>
        <v>75815.673790557921</v>
      </c>
      <c r="M330" s="122">
        <f t="shared" si="53"/>
        <v>36371.114471289657</v>
      </c>
      <c r="N330" s="42">
        <f t="shared" si="56"/>
        <v>379078.36895278952</v>
      </c>
      <c r="O330" s="42">
        <f t="shared" si="50"/>
        <v>682341.06411502138</v>
      </c>
    </row>
    <row r="331" spans="1:15" ht="15.75" x14ac:dyDescent="0.25">
      <c r="A331" s="143"/>
      <c r="B331" s="44" t="s">
        <v>29</v>
      </c>
      <c r="C331" s="76">
        <v>65908923.07692308</v>
      </c>
      <c r="D331" s="46">
        <f t="shared" si="58"/>
        <v>1E-3</v>
      </c>
      <c r="E331" s="76">
        <f t="shared" si="51"/>
        <v>65908.923076923078</v>
      </c>
      <c r="F331" s="119">
        <f t="shared" si="54"/>
        <v>4099.158645168417</v>
      </c>
      <c r="G331" s="48">
        <f t="shared" si="48"/>
        <v>14.75</v>
      </c>
      <c r="H331" s="120">
        <f t="shared" si="55"/>
        <v>291.22117393015662</v>
      </c>
      <c r="I331" s="48">
        <f t="shared" si="57"/>
        <v>24</v>
      </c>
      <c r="J331" s="76">
        <f t="shared" si="52"/>
        <v>67451.898190557913</v>
      </c>
      <c r="K331" s="76">
        <v>8363.7756000000008</v>
      </c>
      <c r="L331" s="76">
        <f t="shared" si="49"/>
        <v>75815.673790557921</v>
      </c>
      <c r="M331" s="109">
        <f t="shared" si="53"/>
        <v>26464.363757654828</v>
      </c>
      <c r="N331" s="50">
        <f t="shared" si="56"/>
        <v>379078.36895278952</v>
      </c>
      <c r="O331" s="50">
        <f t="shared" si="50"/>
        <v>682341.06411502138</v>
      </c>
    </row>
    <row r="332" spans="1:15" ht="15.75" x14ac:dyDescent="0.25">
      <c r="A332" s="143"/>
      <c r="B332" s="44" t="s">
        <v>30</v>
      </c>
      <c r="C332" s="76">
        <v>65908923.07692308</v>
      </c>
      <c r="D332" s="46">
        <f t="shared" si="58"/>
        <v>1E-3</v>
      </c>
      <c r="E332" s="76">
        <f t="shared" si="51"/>
        <v>65908.923076923078</v>
      </c>
      <c r="F332" s="119">
        <f t="shared" si="54"/>
        <v>4099.158645168417</v>
      </c>
      <c r="G332" s="48">
        <f t="shared" si="48"/>
        <v>14.75</v>
      </c>
      <c r="H332" s="120">
        <f t="shared" si="55"/>
        <v>291.22117393015662</v>
      </c>
      <c r="I332" s="48">
        <f t="shared" si="57"/>
        <v>24</v>
      </c>
      <c r="J332" s="76">
        <f t="shared" si="52"/>
        <v>67451.898190557913</v>
      </c>
      <c r="K332" s="76">
        <v>8363.7756000000008</v>
      </c>
      <c r="L332" s="76">
        <f t="shared" si="49"/>
        <v>75815.673790557921</v>
      </c>
      <c r="M332" s="109">
        <f t="shared" si="53"/>
        <v>16557.61304402</v>
      </c>
      <c r="N332" s="50">
        <f t="shared" si="56"/>
        <v>379078.36895278952</v>
      </c>
      <c r="O332" s="50">
        <f t="shared" si="50"/>
        <v>682341.06411502138</v>
      </c>
    </row>
    <row r="333" spans="1:15" ht="15.75" x14ac:dyDescent="0.25">
      <c r="A333" s="143"/>
      <c r="B333" s="44" t="s">
        <v>31</v>
      </c>
      <c r="C333" s="76">
        <v>65908923.07692308</v>
      </c>
      <c r="D333" s="46">
        <f t="shared" si="58"/>
        <v>1E-3</v>
      </c>
      <c r="E333" s="76">
        <f t="shared" si="51"/>
        <v>65908.923076923078</v>
      </c>
      <c r="F333" s="119">
        <f t="shared" si="54"/>
        <v>4099.158645168417</v>
      </c>
      <c r="G333" s="48">
        <f t="shared" si="48"/>
        <v>14.75</v>
      </c>
      <c r="H333" s="120">
        <f t="shared" si="55"/>
        <v>291.22117393015662</v>
      </c>
      <c r="I333" s="48">
        <f t="shared" si="57"/>
        <v>24</v>
      </c>
      <c r="J333" s="76">
        <f t="shared" si="52"/>
        <v>67451.898190557913</v>
      </c>
      <c r="K333" s="76">
        <v>8363.7756000000008</v>
      </c>
      <c r="L333" s="76">
        <f t="shared" si="49"/>
        <v>75815.673790557921</v>
      </c>
      <c r="M333" s="109">
        <f t="shared" si="53"/>
        <v>6650.8623303851709</v>
      </c>
      <c r="N333" s="50">
        <f t="shared" si="56"/>
        <v>379078.36895278952</v>
      </c>
      <c r="O333" s="50">
        <f t="shared" si="50"/>
        <v>682341.06411502138</v>
      </c>
    </row>
    <row r="334" spans="1:15" ht="15.75" x14ac:dyDescent="0.25">
      <c r="A334" s="143"/>
      <c r="B334" s="44" t="s">
        <v>32</v>
      </c>
      <c r="C334" s="76">
        <v>65908923.07692308</v>
      </c>
      <c r="D334" s="46">
        <f t="shared" si="58"/>
        <v>1E-3</v>
      </c>
      <c r="E334" s="76">
        <f t="shared" si="51"/>
        <v>65908.923076923078</v>
      </c>
      <c r="F334" s="119">
        <f t="shared" si="54"/>
        <v>4099.158645168417</v>
      </c>
      <c r="G334" s="48">
        <f t="shared" si="48"/>
        <v>14.75</v>
      </c>
      <c r="H334" s="120">
        <f t="shared" si="55"/>
        <v>291.22117393015662</v>
      </c>
      <c r="I334" s="48">
        <f t="shared" si="57"/>
        <v>24</v>
      </c>
      <c r="J334" s="76">
        <f t="shared" si="52"/>
        <v>67451.898190557913</v>
      </c>
      <c r="K334" s="76">
        <v>8363.7756000000008</v>
      </c>
      <c r="L334" s="76">
        <f t="shared" si="49"/>
        <v>75815.673790557921</v>
      </c>
      <c r="M334" s="109">
        <f t="shared" si="53"/>
        <v>-3255.8883832496576</v>
      </c>
      <c r="N334" s="50">
        <f t="shared" si="56"/>
        <v>379078.36895278952</v>
      </c>
      <c r="O334" s="50">
        <f t="shared" si="50"/>
        <v>682341.06411502138</v>
      </c>
    </row>
    <row r="335" spans="1:15" ht="15.75" x14ac:dyDescent="0.25">
      <c r="A335" s="143"/>
      <c r="B335" s="44" t="s">
        <v>33</v>
      </c>
      <c r="C335" s="76">
        <v>65908923.07692308</v>
      </c>
      <c r="D335" s="46">
        <f t="shared" si="58"/>
        <v>1E-3</v>
      </c>
      <c r="E335" s="76">
        <f t="shared" si="51"/>
        <v>65908.923076923078</v>
      </c>
      <c r="F335" s="119">
        <f t="shared" si="54"/>
        <v>4099.158645168417</v>
      </c>
      <c r="G335" s="48">
        <f t="shared" si="48"/>
        <v>14.75</v>
      </c>
      <c r="H335" s="120">
        <f t="shared" si="55"/>
        <v>291.22117393015662</v>
      </c>
      <c r="I335" s="48">
        <f t="shared" si="57"/>
        <v>24</v>
      </c>
      <c r="J335" s="76">
        <f t="shared" si="52"/>
        <v>67451.898190557913</v>
      </c>
      <c r="K335" s="76">
        <v>8363.7756000000008</v>
      </c>
      <c r="L335" s="76">
        <f t="shared" si="49"/>
        <v>75815.673790557921</v>
      </c>
      <c r="M335" s="109">
        <f t="shared" si="53"/>
        <v>-13162.639096884493</v>
      </c>
      <c r="N335" s="50">
        <f t="shared" si="56"/>
        <v>379078.36895278952</v>
      </c>
      <c r="O335" s="50">
        <f t="shared" si="50"/>
        <v>682341.06411502138</v>
      </c>
    </row>
    <row r="336" spans="1:15" ht="15.75" x14ac:dyDescent="0.25">
      <c r="A336" s="143"/>
      <c r="B336" s="44" t="s">
        <v>34</v>
      </c>
      <c r="C336" s="76">
        <v>65908923.07692308</v>
      </c>
      <c r="D336" s="46">
        <f t="shared" si="58"/>
        <v>1E-3</v>
      </c>
      <c r="E336" s="76">
        <f t="shared" si="51"/>
        <v>65908.923076923078</v>
      </c>
      <c r="F336" s="119">
        <f t="shared" si="54"/>
        <v>4099.158645168417</v>
      </c>
      <c r="G336" s="48">
        <f t="shared" ref="G336:G341" si="59">$D$9</f>
        <v>14.75</v>
      </c>
      <c r="H336" s="120">
        <f t="shared" si="55"/>
        <v>291.22117393015662</v>
      </c>
      <c r="I336" s="48">
        <f t="shared" si="57"/>
        <v>24</v>
      </c>
      <c r="J336" s="76">
        <f t="shared" si="52"/>
        <v>67451.898190557913</v>
      </c>
      <c r="K336" s="76">
        <v>8363.7756000000008</v>
      </c>
      <c r="L336" s="76">
        <f t="shared" si="49"/>
        <v>75815.673790557921</v>
      </c>
      <c r="M336" s="109">
        <f t="shared" si="53"/>
        <v>-23069.389810519329</v>
      </c>
      <c r="N336" s="50">
        <f t="shared" si="56"/>
        <v>379078.36895278952</v>
      </c>
      <c r="O336" s="50">
        <f t="shared" si="50"/>
        <v>682341.06411502138</v>
      </c>
    </row>
    <row r="337" spans="1:15" ht="15.75" x14ac:dyDescent="0.25">
      <c r="A337" s="143"/>
      <c r="B337" s="44" t="s">
        <v>35</v>
      </c>
      <c r="C337" s="76">
        <v>65908923.07692308</v>
      </c>
      <c r="D337" s="46">
        <f t="shared" si="58"/>
        <v>1E-3</v>
      </c>
      <c r="E337" s="76">
        <f t="shared" si="51"/>
        <v>65908.923076923078</v>
      </c>
      <c r="F337" s="119">
        <f t="shared" si="54"/>
        <v>4099.158645168417</v>
      </c>
      <c r="G337" s="48">
        <f t="shared" si="59"/>
        <v>14.75</v>
      </c>
      <c r="H337" s="120">
        <f t="shared" si="55"/>
        <v>291.22117393015662</v>
      </c>
      <c r="I337" s="48">
        <f t="shared" si="57"/>
        <v>24</v>
      </c>
      <c r="J337" s="76">
        <f t="shared" si="52"/>
        <v>67451.898190557913</v>
      </c>
      <c r="K337" s="76">
        <v>8363.7756000000008</v>
      </c>
      <c r="L337" s="76">
        <f t="shared" si="49"/>
        <v>75815.673790557921</v>
      </c>
      <c r="M337" s="109">
        <f t="shared" si="53"/>
        <v>-32976.140524154165</v>
      </c>
      <c r="N337" s="50">
        <f t="shared" si="56"/>
        <v>379078.36895278952</v>
      </c>
      <c r="O337" s="50">
        <f t="shared" si="50"/>
        <v>682341.06411502138</v>
      </c>
    </row>
    <row r="338" spans="1:15" ht="15.75" x14ac:dyDescent="0.25">
      <c r="A338" s="143"/>
      <c r="B338" s="44" t="s">
        <v>36</v>
      </c>
      <c r="C338" s="76">
        <v>65908923.07692308</v>
      </c>
      <c r="D338" s="46">
        <f t="shared" si="58"/>
        <v>1E-3</v>
      </c>
      <c r="E338" s="76">
        <f t="shared" si="51"/>
        <v>65908.923076923078</v>
      </c>
      <c r="F338" s="119">
        <f t="shared" si="54"/>
        <v>4099.158645168417</v>
      </c>
      <c r="G338" s="48">
        <f t="shared" si="59"/>
        <v>14.75</v>
      </c>
      <c r="H338" s="120">
        <f t="shared" si="55"/>
        <v>291.22117393015662</v>
      </c>
      <c r="I338" s="48">
        <f t="shared" si="57"/>
        <v>24</v>
      </c>
      <c r="J338" s="76">
        <f t="shared" si="52"/>
        <v>67451.898190557913</v>
      </c>
      <c r="K338" s="76">
        <v>8363.7756000000008</v>
      </c>
      <c r="L338" s="76">
        <f t="shared" si="49"/>
        <v>75815.673790557921</v>
      </c>
      <c r="M338" s="109">
        <f t="shared" si="53"/>
        <v>-42882.891237789001</v>
      </c>
      <c r="N338" s="50">
        <f t="shared" si="56"/>
        <v>379078.36895278952</v>
      </c>
      <c r="O338" s="50">
        <f t="shared" si="50"/>
        <v>682341.06411502138</v>
      </c>
    </row>
    <row r="339" spans="1:15" ht="15.75" x14ac:dyDescent="0.25">
      <c r="A339" s="143"/>
      <c r="B339" s="44" t="s">
        <v>37</v>
      </c>
      <c r="C339" s="76">
        <v>65908923.07692308</v>
      </c>
      <c r="D339" s="46">
        <f t="shared" si="58"/>
        <v>1E-3</v>
      </c>
      <c r="E339" s="76">
        <f t="shared" si="51"/>
        <v>65908.923076923078</v>
      </c>
      <c r="F339" s="119">
        <f t="shared" si="54"/>
        <v>4099.158645168417</v>
      </c>
      <c r="G339" s="48">
        <f t="shared" si="59"/>
        <v>14.75</v>
      </c>
      <c r="H339" s="120">
        <f t="shared" si="55"/>
        <v>291.22117393015662</v>
      </c>
      <c r="I339" s="48">
        <f t="shared" si="57"/>
        <v>24</v>
      </c>
      <c r="J339" s="76">
        <f t="shared" si="52"/>
        <v>67451.898190557913</v>
      </c>
      <c r="K339" s="76">
        <v>8363.7756000000008</v>
      </c>
      <c r="L339" s="76">
        <f t="shared" ref="L339:L341" si="60">J339+K339</f>
        <v>75815.673790557921</v>
      </c>
      <c r="M339" s="109">
        <f t="shared" si="53"/>
        <v>-52789.641951423837</v>
      </c>
      <c r="N339" s="50">
        <f t="shared" si="56"/>
        <v>379078.36895278952</v>
      </c>
      <c r="O339" s="50">
        <f t="shared" si="50"/>
        <v>682341.06411502138</v>
      </c>
    </row>
    <row r="340" spans="1:15" ht="15.75" x14ac:dyDescent="0.25">
      <c r="A340" s="143"/>
      <c r="B340" s="44" t="s">
        <v>38</v>
      </c>
      <c r="C340" s="76">
        <v>65908923.07692308</v>
      </c>
      <c r="D340" s="46">
        <f t="shared" si="58"/>
        <v>1E-3</v>
      </c>
      <c r="E340" s="76">
        <f t="shared" si="51"/>
        <v>65908.923076923078</v>
      </c>
      <c r="F340" s="119">
        <f t="shared" si="54"/>
        <v>4099.158645168417</v>
      </c>
      <c r="G340" s="48">
        <f t="shared" si="59"/>
        <v>14.75</v>
      </c>
      <c r="H340" s="120">
        <f t="shared" si="55"/>
        <v>291.22117393015662</v>
      </c>
      <c r="I340" s="48">
        <f t="shared" si="57"/>
        <v>24</v>
      </c>
      <c r="J340" s="76">
        <f t="shared" si="52"/>
        <v>67451.898190557913</v>
      </c>
      <c r="K340" s="76">
        <v>8363.7756000000008</v>
      </c>
      <c r="L340" s="76">
        <f t="shared" si="60"/>
        <v>75815.673790557921</v>
      </c>
      <c r="M340" s="109">
        <f t="shared" si="53"/>
        <v>-62696.392665058673</v>
      </c>
      <c r="N340" s="50">
        <f t="shared" si="56"/>
        <v>379078.36895278952</v>
      </c>
      <c r="O340" s="50">
        <f t="shared" si="50"/>
        <v>682341.06411502138</v>
      </c>
    </row>
    <row r="341" spans="1:15" ht="16.5" thickBot="1" x14ac:dyDescent="0.3">
      <c r="A341" s="144"/>
      <c r="B341" s="123" t="s">
        <v>39</v>
      </c>
      <c r="C341" s="114">
        <v>65908923.07692308</v>
      </c>
      <c r="D341" s="115">
        <f t="shared" si="58"/>
        <v>1E-3</v>
      </c>
      <c r="E341" s="114">
        <f t="shared" si="51"/>
        <v>65908.923076923078</v>
      </c>
      <c r="F341" s="124">
        <f t="shared" si="54"/>
        <v>4099.158645168417</v>
      </c>
      <c r="G341" s="116">
        <f t="shared" si="59"/>
        <v>14.75</v>
      </c>
      <c r="H341" s="117">
        <f t="shared" si="55"/>
        <v>291.22117393015662</v>
      </c>
      <c r="I341" s="116">
        <f t="shared" si="57"/>
        <v>24</v>
      </c>
      <c r="J341" s="114">
        <f t="shared" si="52"/>
        <v>67451.898190557913</v>
      </c>
      <c r="K341" s="114">
        <v>8363.7756000000008</v>
      </c>
      <c r="L341" s="114">
        <f t="shared" si="60"/>
        <v>75815.673790557921</v>
      </c>
      <c r="M341" s="125">
        <f t="shared" si="53"/>
        <v>-72603.143378693509</v>
      </c>
      <c r="N341" s="118">
        <f t="shared" si="56"/>
        <v>379078.36895278952</v>
      </c>
      <c r="O341" s="118">
        <f t="shared" si="50"/>
        <v>682341.06411502138</v>
      </c>
    </row>
  </sheetData>
  <mergeCells count="40">
    <mergeCell ref="A330:A341"/>
    <mergeCell ref="A270:A281"/>
    <mergeCell ref="A282:A293"/>
    <mergeCell ref="A294:A305"/>
    <mergeCell ref="A306:A317"/>
    <mergeCell ref="A318:A329"/>
    <mergeCell ref="A246:A257"/>
    <mergeCell ref="A258:A269"/>
    <mergeCell ref="A186:A197"/>
    <mergeCell ref="A198:A209"/>
    <mergeCell ref="A210:A221"/>
    <mergeCell ref="A222:A233"/>
    <mergeCell ref="A234:A245"/>
    <mergeCell ref="A126:A137"/>
    <mergeCell ref="A138:A149"/>
    <mergeCell ref="A150:A161"/>
    <mergeCell ref="A162:A173"/>
    <mergeCell ref="A174:A185"/>
    <mergeCell ref="A90:A101"/>
    <mergeCell ref="A30:A41"/>
    <mergeCell ref="A42:A53"/>
    <mergeCell ref="A54:A65"/>
    <mergeCell ref="A66:A77"/>
    <mergeCell ref="A78:A89"/>
    <mergeCell ref="A114:A125"/>
    <mergeCell ref="A18:A29"/>
    <mergeCell ref="A1:O1"/>
    <mergeCell ref="A3:C3"/>
    <mergeCell ref="A6:C6"/>
    <mergeCell ref="A10:C10"/>
    <mergeCell ref="A11:B12"/>
    <mergeCell ref="D11:G11"/>
    <mergeCell ref="J11:K11"/>
    <mergeCell ref="M11:N11"/>
    <mergeCell ref="D14:G14"/>
    <mergeCell ref="C16:E16"/>
    <mergeCell ref="F16:L16"/>
    <mergeCell ref="M16:M17"/>
    <mergeCell ref="N16:O16"/>
    <mergeCell ref="A102:A113"/>
  </mergeCells>
  <pageMargins left="0.7" right="0.7" top="0.75" bottom="0.75" header="0.3" footer="0.3"/>
  <pageSetup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61"/>
  <sheetViews>
    <sheetView view="pageLayout" topLeftCell="A136" zoomScaleNormal="100" workbookViewId="0">
      <selection activeCell="M160" sqref="M160"/>
    </sheetView>
  </sheetViews>
  <sheetFormatPr defaultRowHeight="15" x14ac:dyDescent="0.25"/>
  <cols>
    <col min="1" max="1" width="5" customWidth="1"/>
    <col min="2" max="2" width="14.5703125" customWidth="1"/>
    <col min="3" max="3" width="17.28515625" customWidth="1"/>
    <col min="4" max="4" width="12.28515625" customWidth="1"/>
    <col min="5" max="5" width="11.42578125" customWidth="1"/>
    <col min="6" max="6" width="21.85546875" customWidth="1"/>
    <col min="7" max="7" width="15.140625" customWidth="1"/>
    <col min="8" max="9" width="17.5703125" customWidth="1"/>
    <col min="10" max="10" width="15.7109375" customWidth="1"/>
    <col min="11" max="12" width="16.7109375" customWidth="1"/>
    <col min="13" max="13" width="17.5703125" customWidth="1"/>
    <col min="14" max="14" width="13.85546875" customWidth="1"/>
    <col min="15" max="15" width="12.7109375" bestFit="1" customWidth="1"/>
  </cols>
  <sheetData>
    <row r="1" spans="1:15" ht="22.5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3" spans="1:15" ht="15.75" x14ac:dyDescent="0.25">
      <c r="A3" s="147" t="s">
        <v>1</v>
      </c>
      <c r="B3" s="147"/>
      <c r="C3" s="148"/>
      <c r="D3" s="128">
        <v>7.5000000000000002E-4</v>
      </c>
      <c r="E3" s="2" t="s">
        <v>2</v>
      </c>
      <c r="K3" s="2"/>
      <c r="L3" s="2"/>
      <c r="M3" s="2"/>
      <c r="N3" s="2"/>
      <c r="O3" s="2"/>
    </row>
    <row r="4" spans="1:15" ht="15.75" x14ac:dyDescent="0.25">
      <c r="A4" s="3"/>
      <c r="B4" s="3"/>
      <c r="C4" s="3"/>
      <c r="D4" s="4"/>
      <c r="E4" s="5"/>
      <c r="K4" s="2"/>
      <c r="L4" s="2"/>
      <c r="M4" s="2"/>
      <c r="N4" s="2"/>
      <c r="O4" s="2"/>
    </row>
    <row r="5" spans="1:15" ht="15.75" x14ac:dyDescent="0.25">
      <c r="A5" s="3"/>
      <c r="B5" s="3"/>
      <c r="C5" s="3"/>
      <c r="D5" s="6" t="s">
        <v>3</v>
      </c>
      <c r="E5" s="7" t="s">
        <v>4</v>
      </c>
      <c r="K5" s="2"/>
      <c r="L5" s="2"/>
      <c r="M5" s="2"/>
      <c r="N5" s="2"/>
      <c r="O5" s="2"/>
    </row>
    <row r="6" spans="1:15" ht="15.75" x14ac:dyDescent="0.25">
      <c r="A6" s="147" t="s">
        <v>5</v>
      </c>
      <c r="B6" s="147"/>
      <c r="C6" s="148"/>
      <c r="D6" s="8">
        <v>14.75</v>
      </c>
      <c r="E6" s="9">
        <v>24</v>
      </c>
      <c r="F6" s="2" t="s">
        <v>6</v>
      </c>
      <c r="K6" s="2"/>
      <c r="L6" s="2"/>
      <c r="M6" s="2"/>
      <c r="N6" s="2"/>
      <c r="O6" s="2"/>
    </row>
    <row r="7" spans="1:15" ht="15.75" x14ac:dyDescent="0.25">
      <c r="A7" s="10"/>
      <c r="B7" s="10"/>
      <c r="C7" s="10"/>
      <c r="D7" s="8">
        <v>14.75</v>
      </c>
      <c r="E7" s="9">
        <v>24</v>
      </c>
      <c r="F7" s="2"/>
      <c r="K7" s="2"/>
      <c r="L7" s="2"/>
      <c r="M7" s="2"/>
      <c r="N7" s="2"/>
      <c r="O7" s="2"/>
    </row>
    <row r="8" spans="1:15" ht="15.75" x14ac:dyDescent="0.25">
      <c r="A8" s="10"/>
      <c r="B8" s="10"/>
      <c r="C8" s="10"/>
      <c r="D8" s="8">
        <v>14.75</v>
      </c>
      <c r="E8" s="9">
        <v>24</v>
      </c>
      <c r="F8" s="2"/>
      <c r="K8" s="2"/>
      <c r="L8" s="2"/>
      <c r="M8" s="2"/>
      <c r="N8" s="2"/>
      <c r="O8" s="2"/>
    </row>
    <row r="9" spans="1:15" ht="15.75" x14ac:dyDescent="0.25">
      <c r="A9" s="10"/>
      <c r="B9" s="10"/>
      <c r="C9" s="10"/>
      <c r="D9" s="8">
        <v>14.75</v>
      </c>
      <c r="E9" s="9">
        <v>24</v>
      </c>
      <c r="F9" s="2"/>
      <c r="K9" s="2"/>
      <c r="L9" s="2"/>
      <c r="M9" s="2"/>
      <c r="N9" s="2"/>
      <c r="O9" s="2"/>
    </row>
    <row r="10" spans="1:15" ht="15.75" x14ac:dyDescent="0.25">
      <c r="A10" s="149"/>
      <c r="B10" s="149"/>
      <c r="C10" s="149"/>
      <c r="D10" s="11"/>
      <c r="E10" s="2"/>
      <c r="J10" s="2"/>
      <c r="K10" s="2"/>
      <c r="L10" s="2"/>
      <c r="M10" s="2"/>
      <c r="N10" s="2"/>
      <c r="O10" s="2"/>
    </row>
    <row r="11" spans="1:15" ht="15.75" x14ac:dyDescent="0.25">
      <c r="A11" s="150" t="s">
        <v>7</v>
      </c>
      <c r="B11" s="150"/>
      <c r="C11" s="12">
        <v>0</v>
      </c>
      <c r="D11" s="151" t="s">
        <v>8</v>
      </c>
      <c r="E11" s="152"/>
      <c r="F11" s="152"/>
      <c r="G11" s="152"/>
      <c r="H11" s="13"/>
      <c r="I11" s="13"/>
      <c r="J11" s="153"/>
      <c r="K11" s="153"/>
      <c r="L11" s="10"/>
      <c r="M11" s="152"/>
      <c r="N11" s="152"/>
      <c r="O11" s="2"/>
    </row>
    <row r="12" spans="1:15" ht="15.75" x14ac:dyDescent="0.25">
      <c r="A12" s="150"/>
      <c r="B12" s="150"/>
      <c r="C12" s="14">
        <v>0</v>
      </c>
      <c r="D12" s="15" t="s">
        <v>9</v>
      </c>
      <c r="E12" s="16"/>
      <c r="F12" s="16"/>
      <c r="G12" s="16"/>
      <c r="H12" s="5"/>
      <c r="I12" s="5"/>
      <c r="O12" s="2"/>
    </row>
    <row r="13" spans="1:15" ht="15.75" x14ac:dyDescent="0.25">
      <c r="A13" s="17"/>
      <c r="B13" s="17"/>
      <c r="H13" s="5"/>
      <c r="I13" s="5"/>
      <c r="O13" s="2"/>
    </row>
    <row r="14" spans="1:15" ht="15.75" x14ac:dyDescent="0.25">
      <c r="A14" s="17"/>
      <c r="C14" s="18"/>
      <c r="D14" s="152"/>
      <c r="E14" s="152"/>
      <c r="F14" s="152"/>
      <c r="G14" s="152"/>
      <c r="H14" s="19"/>
      <c r="I14" s="19"/>
      <c r="O14" s="2"/>
    </row>
    <row r="15" spans="1:15" ht="16.5" thickBot="1" x14ac:dyDescent="0.3">
      <c r="A15" s="2"/>
      <c r="B15" s="2"/>
      <c r="C15" s="20" t="s">
        <v>10</v>
      </c>
      <c r="D15" s="2"/>
      <c r="E15" s="2"/>
      <c r="J15" s="2"/>
      <c r="K15" s="2"/>
      <c r="L15" s="2"/>
      <c r="M15" s="2"/>
      <c r="N15" s="2"/>
      <c r="O15" s="2"/>
    </row>
    <row r="16" spans="1:15" ht="15.75" customHeight="1" x14ac:dyDescent="0.25">
      <c r="A16" s="2"/>
      <c r="C16" s="154" t="s">
        <v>11</v>
      </c>
      <c r="D16" s="155"/>
      <c r="E16" s="156"/>
      <c r="F16" s="157" t="s">
        <v>12</v>
      </c>
      <c r="G16" s="158"/>
      <c r="H16" s="158"/>
      <c r="I16" s="158"/>
      <c r="J16" s="158"/>
      <c r="K16" s="158"/>
      <c r="L16" s="159"/>
      <c r="M16" s="160" t="s">
        <v>13</v>
      </c>
      <c r="N16" s="162" t="s">
        <v>14</v>
      </c>
      <c r="O16" s="163"/>
    </row>
    <row r="17" spans="1:20" ht="32.25" thickBot="1" x14ac:dyDescent="0.3">
      <c r="A17" s="21" t="s">
        <v>15</v>
      </c>
      <c r="B17" s="22" t="s">
        <v>16</v>
      </c>
      <c r="C17" s="23" t="s">
        <v>17</v>
      </c>
      <c r="D17" s="24" t="s">
        <v>18</v>
      </c>
      <c r="E17" s="25" t="s">
        <v>19</v>
      </c>
      <c r="F17" s="26" t="s">
        <v>20</v>
      </c>
      <c r="G17" s="27" t="s">
        <v>21</v>
      </c>
      <c r="H17" s="27" t="s">
        <v>22</v>
      </c>
      <c r="I17" s="27" t="s">
        <v>21</v>
      </c>
      <c r="J17" s="28" t="s">
        <v>23</v>
      </c>
      <c r="K17" s="29" t="s">
        <v>24</v>
      </c>
      <c r="L17" s="30" t="s">
        <v>25</v>
      </c>
      <c r="M17" s="161"/>
      <c r="N17" s="31" t="s">
        <v>26</v>
      </c>
      <c r="O17" s="25" t="s">
        <v>27</v>
      </c>
    </row>
    <row r="18" spans="1:20" ht="15.75" customHeight="1" thickTop="1" x14ac:dyDescent="0.25">
      <c r="A18" s="142">
        <v>2017</v>
      </c>
      <c r="B18" s="32" t="s">
        <v>28</v>
      </c>
      <c r="C18" s="33">
        <f t="shared" ref="C18:C43" si="0">+E18/D18</f>
        <v>63390000</v>
      </c>
      <c r="D18" s="34">
        <v>1E-3</v>
      </c>
      <c r="E18" s="35">
        <v>63390</v>
      </c>
      <c r="F18" s="36">
        <v>10901</v>
      </c>
      <c r="G18" s="37">
        <v>6.5</v>
      </c>
      <c r="H18" s="38">
        <v>635</v>
      </c>
      <c r="I18" s="39">
        <v>6.5</v>
      </c>
      <c r="J18" s="40">
        <v>59862</v>
      </c>
      <c r="K18" s="35">
        <v>0</v>
      </c>
      <c r="L18" s="35">
        <f>J18+K18</f>
        <v>59862</v>
      </c>
      <c r="M18" s="41">
        <v>2450573</v>
      </c>
      <c r="N18" s="42">
        <v>458781</v>
      </c>
      <c r="O18" s="43">
        <v>876894</v>
      </c>
    </row>
    <row r="19" spans="1:20" ht="15.75" x14ac:dyDescent="0.25">
      <c r="A19" s="143"/>
      <c r="B19" s="44" t="s">
        <v>29</v>
      </c>
      <c r="C19" s="45">
        <f t="shared" si="0"/>
        <v>63201000</v>
      </c>
      <c r="D19" s="46">
        <v>1E-3</v>
      </c>
      <c r="E19" s="47">
        <v>63201</v>
      </c>
      <c r="F19" s="36">
        <v>11239</v>
      </c>
      <c r="G19" s="48">
        <v>6.5</v>
      </c>
      <c r="H19" s="38">
        <v>625</v>
      </c>
      <c r="I19" s="39">
        <v>6.5</v>
      </c>
      <c r="J19" s="40">
        <v>73538</v>
      </c>
      <c r="K19" s="47">
        <v>29204</v>
      </c>
      <c r="L19" s="40">
        <f t="shared" ref="L19:L82" si="1">J19+K19</f>
        <v>102742</v>
      </c>
      <c r="M19" s="49">
        <v>2411032</v>
      </c>
      <c r="N19" s="50">
        <v>457601</v>
      </c>
      <c r="O19" s="51">
        <v>853488</v>
      </c>
    </row>
    <row r="20" spans="1:20" ht="15.75" x14ac:dyDescent="0.25">
      <c r="A20" s="143"/>
      <c r="B20" s="44" t="s">
        <v>30</v>
      </c>
      <c r="C20" s="45">
        <f t="shared" si="0"/>
        <v>66561000</v>
      </c>
      <c r="D20" s="46">
        <v>1E-3</v>
      </c>
      <c r="E20" s="47">
        <v>66561</v>
      </c>
      <c r="F20" s="36">
        <v>11323</v>
      </c>
      <c r="G20" s="48">
        <v>6.5</v>
      </c>
      <c r="H20" s="38">
        <v>628</v>
      </c>
      <c r="I20" s="39">
        <v>6.5</v>
      </c>
      <c r="J20" s="40">
        <v>76594</v>
      </c>
      <c r="K20" s="47">
        <v>7500</v>
      </c>
      <c r="L20" s="40">
        <f t="shared" si="1"/>
        <v>84094</v>
      </c>
      <c r="M20" s="49">
        <v>2393498</v>
      </c>
      <c r="N20" s="50">
        <v>417675</v>
      </c>
      <c r="O20" s="51">
        <v>832812</v>
      </c>
    </row>
    <row r="21" spans="1:20" ht="15.75" x14ac:dyDescent="0.25">
      <c r="A21" s="143"/>
      <c r="B21" s="44" t="s">
        <v>31</v>
      </c>
      <c r="C21" s="45">
        <f t="shared" si="0"/>
        <v>64190000</v>
      </c>
      <c r="D21" s="46">
        <v>1E-3</v>
      </c>
      <c r="E21" s="47">
        <v>64190</v>
      </c>
      <c r="F21" s="36">
        <v>11272</v>
      </c>
      <c r="G21" s="48">
        <v>6.5</v>
      </c>
      <c r="H21" s="38">
        <v>629</v>
      </c>
      <c r="I21" s="39">
        <v>6.5</v>
      </c>
      <c r="J21" s="40">
        <v>79906</v>
      </c>
      <c r="K21" s="47">
        <v>0</v>
      </c>
      <c r="L21" s="40">
        <f t="shared" si="1"/>
        <v>79906</v>
      </c>
      <c r="M21" s="49">
        <v>2377783</v>
      </c>
      <c r="N21" s="50">
        <v>402932</v>
      </c>
      <c r="O21" s="51">
        <v>815522</v>
      </c>
    </row>
    <row r="22" spans="1:20" ht="15.75" x14ac:dyDescent="0.25">
      <c r="A22" s="143"/>
      <c r="B22" s="44" t="s">
        <v>32</v>
      </c>
      <c r="C22" s="45">
        <f t="shared" si="0"/>
        <v>63619000</v>
      </c>
      <c r="D22" s="46">
        <v>1E-3</v>
      </c>
      <c r="E22" s="47">
        <v>63619</v>
      </c>
      <c r="F22" s="36">
        <v>10915</v>
      </c>
      <c r="G22" s="48">
        <v>6.5</v>
      </c>
      <c r="H22" s="38">
        <v>615</v>
      </c>
      <c r="I22" s="39">
        <v>6.5</v>
      </c>
      <c r="J22" s="40">
        <v>79144</v>
      </c>
      <c r="K22" s="47">
        <v>17154.05</v>
      </c>
      <c r="L22" s="40">
        <f t="shared" si="1"/>
        <v>96298.05</v>
      </c>
      <c r="M22" s="49">
        <v>2345104</v>
      </c>
      <c r="N22" s="50">
        <v>406824</v>
      </c>
      <c r="O22" s="51">
        <v>798187</v>
      </c>
    </row>
    <row r="23" spans="1:20" ht="15.75" x14ac:dyDescent="0.25">
      <c r="A23" s="143"/>
      <c r="B23" s="44" t="s">
        <v>33</v>
      </c>
      <c r="C23" s="45">
        <f t="shared" si="0"/>
        <v>63533000</v>
      </c>
      <c r="D23" s="46">
        <v>1E-3</v>
      </c>
      <c r="E23" s="47">
        <v>63533</v>
      </c>
      <c r="F23" s="36">
        <v>10537</v>
      </c>
      <c r="G23" s="48">
        <v>6.5</v>
      </c>
      <c r="H23" s="38">
        <v>566</v>
      </c>
      <c r="I23" s="39">
        <v>6.5</v>
      </c>
      <c r="J23" s="40">
        <v>79288</v>
      </c>
      <c r="K23" s="47">
        <v>0</v>
      </c>
      <c r="L23" s="40">
        <f t="shared" si="1"/>
        <v>79288</v>
      </c>
      <c r="M23" s="49">
        <v>2329349</v>
      </c>
      <c r="N23" s="50">
        <v>426250</v>
      </c>
      <c r="O23" s="51">
        <v>802757</v>
      </c>
    </row>
    <row r="24" spans="1:20" ht="17.25" customHeight="1" x14ac:dyDescent="0.25">
      <c r="A24" s="143"/>
      <c r="B24" s="44" t="s">
        <v>34</v>
      </c>
      <c r="C24" s="45">
        <f t="shared" si="0"/>
        <v>65792000</v>
      </c>
      <c r="D24" s="46">
        <v>1E-3</v>
      </c>
      <c r="E24" s="47">
        <v>65792</v>
      </c>
      <c r="F24" s="36">
        <v>6479</v>
      </c>
      <c r="G24" s="48">
        <v>6.5</v>
      </c>
      <c r="H24" s="38">
        <v>382</v>
      </c>
      <c r="I24" s="39">
        <v>6.5</v>
      </c>
      <c r="J24" s="40">
        <v>76746</v>
      </c>
      <c r="K24" s="47">
        <v>17154.05</v>
      </c>
      <c r="L24" s="40">
        <f t="shared" si="1"/>
        <v>93900.05</v>
      </c>
      <c r="M24" s="49">
        <v>2301241</v>
      </c>
      <c r="N24" s="50">
        <v>429328</v>
      </c>
      <c r="O24" s="51">
        <v>762853</v>
      </c>
      <c r="Q24" s="52"/>
      <c r="R24" s="52"/>
      <c r="S24" s="52"/>
      <c r="T24" s="52"/>
    </row>
    <row r="25" spans="1:20" ht="15.75" x14ac:dyDescent="0.25">
      <c r="A25" s="143"/>
      <c r="B25" s="44" t="s">
        <v>35</v>
      </c>
      <c r="C25" s="45">
        <f t="shared" si="0"/>
        <v>66984000</v>
      </c>
      <c r="D25" s="46">
        <v>1E-3</v>
      </c>
      <c r="E25" s="47">
        <v>66984</v>
      </c>
      <c r="F25" s="36">
        <v>6353</v>
      </c>
      <c r="G25" s="48">
        <v>6.5</v>
      </c>
      <c r="H25" s="38">
        <v>382</v>
      </c>
      <c r="I25" s="39">
        <v>6.5</v>
      </c>
      <c r="J25" s="40">
        <v>73382</v>
      </c>
      <c r="K25" s="47">
        <v>0</v>
      </c>
      <c r="L25" s="40">
        <f t="shared" si="1"/>
        <v>73382</v>
      </c>
      <c r="M25" s="49">
        <v>2294843</v>
      </c>
      <c r="N25" s="50">
        <v>425986</v>
      </c>
      <c r="O25" s="51">
        <v>741456</v>
      </c>
      <c r="P25" s="53"/>
      <c r="Q25" s="52"/>
      <c r="R25" s="52"/>
      <c r="S25" s="52"/>
      <c r="T25" s="52"/>
    </row>
    <row r="26" spans="1:20" ht="17.25" customHeight="1" x14ac:dyDescent="0.25">
      <c r="A26" s="143"/>
      <c r="B26" s="44" t="s">
        <v>36</v>
      </c>
      <c r="C26" s="45">
        <f t="shared" si="0"/>
        <v>64805000</v>
      </c>
      <c r="D26" s="46">
        <v>1E-3</v>
      </c>
      <c r="E26" s="47">
        <v>64805</v>
      </c>
      <c r="F26" s="36">
        <v>6207</v>
      </c>
      <c r="G26" s="48">
        <v>6.5</v>
      </c>
      <c r="H26" s="38">
        <v>382</v>
      </c>
      <c r="I26" s="39">
        <v>6.5</v>
      </c>
      <c r="J26" s="40">
        <v>45483</v>
      </c>
      <c r="K26" s="47">
        <v>-136.5</v>
      </c>
      <c r="L26" s="40">
        <f t="shared" si="1"/>
        <v>45346.5</v>
      </c>
      <c r="M26" s="49">
        <v>2314302</v>
      </c>
      <c r="N26" s="50">
        <v>391433</v>
      </c>
      <c r="O26" s="51">
        <v>711557</v>
      </c>
      <c r="P26" s="54"/>
      <c r="Q26" s="52"/>
      <c r="R26" s="52"/>
      <c r="S26" s="52"/>
      <c r="T26" s="52"/>
    </row>
    <row r="27" spans="1:20" ht="17.25" customHeight="1" x14ac:dyDescent="0.25">
      <c r="A27" s="143"/>
      <c r="B27" s="44" t="s">
        <v>37</v>
      </c>
      <c r="C27" s="45">
        <f t="shared" si="0"/>
        <v>67381000</v>
      </c>
      <c r="D27" s="46">
        <v>1E-3</v>
      </c>
      <c r="E27" s="47">
        <v>67381</v>
      </c>
      <c r="F27" s="36">
        <v>6089</v>
      </c>
      <c r="G27" s="48">
        <v>6.5</v>
      </c>
      <c r="H27" s="38">
        <v>375</v>
      </c>
      <c r="I27" s="39">
        <v>6.5</v>
      </c>
      <c r="J27" s="40">
        <v>43311</v>
      </c>
      <c r="K27" s="47">
        <v>23654.05</v>
      </c>
      <c r="L27" s="40">
        <f t="shared" si="1"/>
        <v>66965.05</v>
      </c>
      <c r="M27" s="49">
        <v>2314719</v>
      </c>
      <c r="N27" s="50">
        <v>355470</v>
      </c>
      <c r="O27" s="51">
        <v>694876</v>
      </c>
      <c r="P27" s="55"/>
      <c r="Q27" s="55"/>
      <c r="R27" s="55"/>
      <c r="S27" s="55"/>
      <c r="T27" s="55"/>
    </row>
    <row r="28" spans="1:20" ht="15.75" x14ac:dyDescent="0.25">
      <c r="A28" s="143"/>
      <c r="B28" s="44" t="s">
        <v>38</v>
      </c>
      <c r="C28" s="45">
        <f t="shared" si="0"/>
        <v>64947000</v>
      </c>
      <c r="D28" s="46">
        <v>1E-3</v>
      </c>
      <c r="E28" s="47">
        <v>64947</v>
      </c>
      <c r="F28" s="36">
        <v>6019</v>
      </c>
      <c r="G28" s="48">
        <v>6.5</v>
      </c>
      <c r="H28" s="38">
        <v>370</v>
      </c>
      <c r="I28" s="39">
        <v>6.5</v>
      </c>
      <c r="J28" s="40">
        <v>42930</v>
      </c>
      <c r="K28" s="47">
        <v>0</v>
      </c>
      <c r="L28" s="40">
        <f t="shared" si="1"/>
        <v>42930</v>
      </c>
      <c r="M28" s="49">
        <v>2336736</v>
      </c>
      <c r="N28" s="50">
        <v>318982</v>
      </c>
      <c r="O28" s="51">
        <v>664138</v>
      </c>
      <c r="P28" s="2"/>
      <c r="Q28" s="2"/>
      <c r="R28" s="2"/>
      <c r="S28" s="2"/>
      <c r="T28" s="2"/>
    </row>
    <row r="29" spans="1:20" ht="16.5" thickBot="1" x14ac:dyDescent="0.3">
      <c r="A29" s="145"/>
      <c r="B29" s="56" t="s">
        <v>39</v>
      </c>
      <c r="C29" s="57">
        <f t="shared" si="0"/>
        <v>62347000</v>
      </c>
      <c r="D29" s="58">
        <v>1E-3</v>
      </c>
      <c r="E29" s="59">
        <v>62347</v>
      </c>
      <c r="F29" s="60">
        <v>5913</v>
      </c>
      <c r="G29" s="61">
        <v>6.5</v>
      </c>
      <c r="H29" s="62">
        <v>372</v>
      </c>
      <c r="I29" s="61">
        <v>6.5</v>
      </c>
      <c r="J29" s="59">
        <v>41950</v>
      </c>
      <c r="K29" s="59">
        <v>0</v>
      </c>
      <c r="L29" s="59">
        <f t="shared" si="1"/>
        <v>41950</v>
      </c>
      <c r="M29" s="63">
        <v>2357133</v>
      </c>
      <c r="N29" s="64">
        <v>284186</v>
      </c>
      <c r="O29" s="65">
        <v>629364</v>
      </c>
      <c r="P29" s="2"/>
      <c r="Q29" s="2"/>
      <c r="R29" s="2"/>
      <c r="S29" s="2"/>
      <c r="T29" s="2"/>
    </row>
    <row r="30" spans="1:20" ht="15.75" customHeight="1" thickTop="1" x14ac:dyDescent="0.25">
      <c r="A30" s="142">
        <v>2018</v>
      </c>
      <c r="B30" s="66" t="s">
        <v>28</v>
      </c>
      <c r="C30" s="33">
        <f t="shared" si="0"/>
        <v>70203000</v>
      </c>
      <c r="D30" s="67">
        <v>1E-3</v>
      </c>
      <c r="E30" s="40">
        <v>70203</v>
      </c>
      <c r="F30" s="68">
        <v>5759</v>
      </c>
      <c r="G30" s="37">
        <v>6.5</v>
      </c>
      <c r="H30" s="38">
        <v>372</v>
      </c>
      <c r="I30" s="39">
        <v>6.5</v>
      </c>
      <c r="J30" s="40">
        <v>41646</v>
      </c>
      <c r="K30" s="40">
        <v>31154</v>
      </c>
      <c r="L30" s="40">
        <f t="shared" si="1"/>
        <v>72800</v>
      </c>
      <c r="M30" s="41">
        <v>2354535.67</v>
      </c>
      <c r="N30" s="42">
        <f t="shared" ref="N30:N49" si="2">SUM(J26:K30)</f>
        <v>269991.55</v>
      </c>
      <c r="O30" s="43">
        <f t="shared" ref="O30:O93" si="3">SUM(J22:K30)</f>
        <v>612859.64999999991</v>
      </c>
    </row>
    <row r="31" spans="1:20" ht="15.75" x14ac:dyDescent="0.25">
      <c r="A31" s="143"/>
      <c r="B31" s="44" t="s">
        <v>29</v>
      </c>
      <c r="C31" s="45">
        <f t="shared" si="0"/>
        <v>68079000</v>
      </c>
      <c r="D31" s="46">
        <v>1E-3</v>
      </c>
      <c r="E31" s="47">
        <v>68079</v>
      </c>
      <c r="F31" s="36">
        <v>5660</v>
      </c>
      <c r="G31" s="48">
        <v>6.5</v>
      </c>
      <c r="H31" s="38">
        <v>373</v>
      </c>
      <c r="I31" s="39">
        <v>6.5</v>
      </c>
      <c r="J31" s="40">
        <v>40895</v>
      </c>
      <c r="K31" s="47">
        <v>0</v>
      </c>
      <c r="L31" s="40">
        <f t="shared" si="1"/>
        <v>40895</v>
      </c>
      <c r="M31" s="49">
        <v>2381720</v>
      </c>
      <c r="N31" s="50">
        <f t="shared" si="2"/>
        <v>265540.05</v>
      </c>
      <c r="O31" s="51">
        <f t="shared" si="3"/>
        <v>557456.6</v>
      </c>
    </row>
    <row r="32" spans="1:20" ht="15.75" x14ac:dyDescent="0.25">
      <c r="A32" s="143"/>
      <c r="B32" s="44" t="s">
        <v>30</v>
      </c>
      <c r="C32" s="45">
        <f t="shared" si="0"/>
        <v>67295000</v>
      </c>
      <c r="D32" s="46">
        <v>1E-3</v>
      </c>
      <c r="E32" s="47">
        <v>67295</v>
      </c>
      <c r="F32" s="36">
        <v>5554</v>
      </c>
      <c r="G32" s="48">
        <v>6.5</v>
      </c>
      <c r="H32" s="38">
        <v>381</v>
      </c>
      <c r="I32" s="39">
        <v>6.5</v>
      </c>
      <c r="J32" s="40">
        <v>39865</v>
      </c>
      <c r="K32" s="47">
        <v>0</v>
      </c>
      <c r="L32" s="40">
        <f t="shared" si="1"/>
        <v>39865</v>
      </c>
      <c r="M32" s="49">
        <v>2409149</v>
      </c>
      <c r="N32" s="50">
        <f t="shared" si="2"/>
        <v>238440</v>
      </c>
      <c r="O32" s="51">
        <f t="shared" si="3"/>
        <v>518033.6</v>
      </c>
      <c r="P32" s="2"/>
      <c r="Q32" s="2"/>
      <c r="R32" s="2"/>
      <c r="S32" s="2"/>
      <c r="T32" s="2"/>
    </row>
    <row r="33" spans="1:20" ht="15.75" x14ac:dyDescent="0.25">
      <c r="A33" s="143"/>
      <c r="B33" s="44" t="s">
        <v>31</v>
      </c>
      <c r="C33" s="45">
        <f t="shared" si="0"/>
        <v>68993000</v>
      </c>
      <c r="D33" s="46">
        <v>1E-3</v>
      </c>
      <c r="E33" s="47">
        <v>68993</v>
      </c>
      <c r="F33" s="36">
        <v>5456</v>
      </c>
      <c r="G33" s="48">
        <v>6.5</v>
      </c>
      <c r="H33" s="38">
        <v>381</v>
      </c>
      <c r="I33" s="39">
        <v>6.5</v>
      </c>
      <c r="J33" s="40">
        <v>39174</v>
      </c>
      <c r="K33" s="47">
        <v>0</v>
      </c>
      <c r="L33" s="40">
        <f t="shared" si="1"/>
        <v>39174</v>
      </c>
      <c r="M33" s="49">
        <v>2438968</v>
      </c>
      <c r="N33" s="50">
        <f t="shared" si="2"/>
        <v>234684</v>
      </c>
      <c r="O33" s="51">
        <f t="shared" si="3"/>
        <v>463307.55</v>
      </c>
      <c r="P33" s="2"/>
      <c r="Q33" s="2"/>
      <c r="R33" s="2"/>
      <c r="S33" s="2"/>
      <c r="T33" s="2"/>
    </row>
    <row r="34" spans="1:20" ht="15.75" x14ac:dyDescent="0.25">
      <c r="A34" s="143"/>
      <c r="B34" s="44" t="s">
        <v>32</v>
      </c>
      <c r="C34" s="45">
        <f t="shared" si="0"/>
        <v>67341000</v>
      </c>
      <c r="D34" s="46">
        <v>1E-3</v>
      </c>
      <c r="E34" s="47">
        <v>67341</v>
      </c>
      <c r="F34" s="36">
        <v>5387</v>
      </c>
      <c r="G34" s="48">
        <v>6.5</v>
      </c>
      <c r="H34" s="38">
        <v>372</v>
      </c>
      <c r="I34" s="39">
        <v>6.5</v>
      </c>
      <c r="J34" s="40">
        <v>38364</v>
      </c>
      <c r="K34" s="47">
        <v>17233.55</v>
      </c>
      <c r="L34" s="40">
        <f t="shared" si="1"/>
        <v>55597.55</v>
      </c>
      <c r="M34" s="49">
        <v>2450712</v>
      </c>
      <c r="N34" s="50">
        <f t="shared" si="2"/>
        <v>248331.55</v>
      </c>
      <c r="O34" s="51">
        <f t="shared" si="3"/>
        <v>445523.1</v>
      </c>
      <c r="P34" s="2"/>
      <c r="Q34" s="2"/>
      <c r="R34" s="2"/>
      <c r="S34" s="2"/>
      <c r="T34" s="2"/>
    </row>
    <row r="35" spans="1:20" ht="15.75" x14ac:dyDescent="0.25">
      <c r="A35" s="143"/>
      <c r="B35" s="44" t="s">
        <v>33</v>
      </c>
      <c r="C35" s="45">
        <f t="shared" si="0"/>
        <v>66372000</v>
      </c>
      <c r="D35" s="46">
        <v>1E-3</v>
      </c>
      <c r="E35" s="47">
        <v>66372</v>
      </c>
      <c r="F35" s="36">
        <v>5329</v>
      </c>
      <c r="G35" s="48">
        <v>6.5</v>
      </c>
      <c r="H35" s="38">
        <v>363</v>
      </c>
      <c r="I35" s="39">
        <v>6.5</v>
      </c>
      <c r="J35" s="40">
        <v>38267</v>
      </c>
      <c r="K35" s="47">
        <v>0</v>
      </c>
      <c r="L35" s="40">
        <f t="shared" si="1"/>
        <v>38267</v>
      </c>
      <c r="M35" s="49">
        <v>2478817</v>
      </c>
      <c r="N35" s="50">
        <f t="shared" si="2"/>
        <v>213798.55</v>
      </c>
      <c r="O35" s="51">
        <f t="shared" si="3"/>
        <v>438443.6</v>
      </c>
      <c r="P35" s="2"/>
      <c r="Q35" s="2"/>
      <c r="R35" s="2"/>
      <c r="S35" s="2"/>
      <c r="T35" s="2"/>
    </row>
    <row r="36" spans="1:20" ht="15.75" x14ac:dyDescent="0.25">
      <c r="A36" s="143"/>
      <c r="B36" s="44" t="s">
        <v>34</v>
      </c>
      <c r="C36" s="45">
        <f t="shared" si="0"/>
        <v>68830000</v>
      </c>
      <c r="D36" s="46">
        <v>1E-3</v>
      </c>
      <c r="E36" s="47">
        <v>68830</v>
      </c>
      <c r="F36" s="36">
        <v>5227</v>
      </c>
      <c r="G36" s="48">
        <v>6.5</v>
      </c>
      <c r="H36" s="38">
        <v>362</v>
      </c>
      <c r="I36" s="39">
        <v>6.5</v>
      </c>
      <c r="J36" s="40">
        <v>37901</v>
      </c>
      <c r="K36" s="47">
        <v>17174.55</v>
      </c>
      <c r="L36" s="40">
        <f t="shared" si="1"/>
        <v>55075.55</v>
      </c>
      <c r="M36" s="49">
        <v>2492572</v>
      </c>
      <c r="N36" s="50">
        <f t="shared" si="2"/>
        <v>227979.09999999998</v>
      </c>
      <c r="O36" s="51">
        <f t="shared" si="3"/>
        <v>426554.1</v>
      </c>
      <c r="P36" s="2"/>
      <c r="Q36" s="2"/>
      <c r="R36" s="2"/>
      <c r="S36" s="2"/>
      <c r="T36" s="2"/>
    </row>
    <row r="37" spans="1:20" ht="15.75" x14ac:dyDescent="0.25">
      <c r="A37" s="143"/>
      <c r="B37" s="44" t="s">
        <v>35</v>
      </c>
      <c r="C37" s="45">
        <f t="shared" si="0"/>
        <v>67214000</v>
      </c>
      <c r="D37" s="46">
        <v>1E-3</v>
      </c>
      <c r="E37" s="47">
        <v>67214</v>
      </c>
      <c r="F37" s="36">
        <v>5124</v>
      </c>
      <c r="G37" s="48">
        <v>6.5</v>
      </c>
      <c r="H37" s="38">
        <v>343</v>
      </c>
      <c r="I37" s="39">
        <v>6.5</v>
      </c>
      <c r="J37" s="40">
        <v>37146</v>
      </c>
      <c r="K37" s="47">
        <v>0</v>
      </c>
      <c r="L37" s="40">
        <f t="shared" si="1"/>
        <v>37146</v>
      </c>
      <c r="M37" s="49">
        <v>2522640</v>
      </c>
      <c r="N37" s="50">
        <f t="shared" si="2"/>
        <v>225260.09999999998</v>
      </c>
      <c r="O37" s="51">
        <f t="shared" si="3"/>
        <v>420770.1</v>
      </c>
      <c r="P37" s="2"/>
      <c r="Q37" s="2"/>
      <c r="R37" s="2"/>
      <c r="S37" s="2"/>
      <c r="T37" s="2"/>
    </row>
    <row r="38" spans="1:20" ht="15.75" x14ac:dyDescent="0.25">
      <c r="A38" s="143"/>
      <c r="B38" s="44" t="s">
        <v>36</v>
      </c>
      <c r="C38" s="45">
        <f t="shared" si="0"/>
        <v>65906000</v>
      </c>
      <c r="D38" s="46">
        <v>1E-3</v>
      </c>
      <c r="E38" s="47">
        <v>65906</v>
      </c>
      <c r="F38" s="36">
        <v>5061</v>
      </c>
      <c r="G38" s="48">
        <v>6.5</v>
      </c>
      <c r="H38" s="38">
        <v>339</v>
      </c>
      <c r="I38" s="39">
        <v>6.5</v>
      </c>
      <c r="J38" s="40">
        <v>36290</v>
      </c>
      <c r="K38" s="47">
        <v>0</v>
      </c>
      <c r="L38" s="40">
        <f t="shared" si="1"/>
        <v>36290</v>
      </c>
      <c r="M38" s="49">
        <v>2552256</v>
      </c>
      <c r="N38" s="50">
        <f t="shared" si="2"/>
        <v>222376.09999999998</v>
      </c>
      <c r="O38" s="51">
        <f t="shared" si="3"/>
        <v>415110.1</v>
      </c>
      <c r="P38" s="2"/>
      <c r="Q38" s="2"/>
      <c r="R38" s="2"/>
      <c r="S38" s="2"/>
      <c r="T38" s="2"/>
    </row>
    <row r="39" spans="1:20" ht="15.75" x14ac:dyDescent="0.25">
      <c r="A39" s="143"/>
      <c r="B39" s="44" t="s">
        <v>37</v>
      </c>
      <c r="C39" s="45">
        <f t="shared" si="0"/>
        <v>68173000</v>
      </c>
      <c r="D39" s="46">
        <v>1E-3</v>
      </c>
      <c r="E39" s="47">
        <v>68173</v>
      </c>
      <c r="F39" s="36">
        <v>4977</v>
      </c>
      <c r="G39" s="48">
        <v>6.5</v>
      </c>
      <c r="H39" s="38">
        <v>338</v>
      </c>
      <c r="I39" s="39">
        <v>6.5</v>
      </c>
      <c r="J39" s="40">
        <v>35469</v>
      </c>
      <c r="K39" s="47">
        <v>18517.14</v>
      </c>
      <c r="L39" s="40">
        <f t="shared" si="1"/>
        <v>53986.14</v>
      </c>
      <c r="M39" s="49">
        <v>2566443</v>
      </c>
      <c r="N39" s="50">
        <f t="shared" si="2"/>
        <v>220764.69</v>
      </c>
      <c r="O39" s="51">
        <f t="shared" si="3"/>
        <v>396296.24</v>
      </c>
      <c r="P39" s="2"/>
      <c r="Q39" s="2"/>
      <c r="R39" s="2"/>
      <c r="S39" s="2"/>
      <c r="T39" s="2"/>
    </row>
    <row r="40" spans="1:20" ht="15.75" x14ac:dyDescent="0.25">
      <c r="A40" s="143"/>
      <c r="B40" s="44" t="s">
        <v>38</v>
      </c>
      <c r="C40" s="45">
        <f t="shared" si="0"/>
        <v>59919000</v>
      </c>
      <c r="D40" s="46">
        <v>1E-3</v>
      </c>
      <c r="E40" s="47">
        <v>59919</v>
      </c>
      <c r="F40" s="36">
        <v>4910</v>
      </c>
      <c r="G40" s="48">
        <v>6.5</v>
      </c>
      <c r="H40" s="38">
        <v>340</v>
      </c>
      <c r="I40" s="39">
        <v>6.5</v>
      </c>
      <c r="J40" s="40">
        <v>35195</v>
      </c>
      <c r="K40" s="47">
        <v>0</v>
      </c>
      <c r="L40" s="40">
        <f t="shared" si="1"/>
        <v>35195</v>
      </c>
      <c r="M40" s="49">
        <v>2591167</v>
      </c>
      <c r="N40" s="50">
        <f t="shared" si="2"/>
        <v>217692.69</v>
      </c>
      <c r="O40" s="51">
        <f t="shared" si="3"/>
        <v>390596.24</v>
      </c>
      <c r="P40" s="2"/>
      <c r="Q40" s="2"/>
      <c r="R40" s="2"/>
      <c r="S40" s="2"/>
      <c r="T40" s="2"/>
    </row>
    <row r="41" spans="1:20" ht="16.5" thickBot="1" x14ac:dyDescent="0.3">
      <c r="A41" s="145"/>
      <c r="B41" s="56" t="s">
        <v>39</v>
      </c>
      <c r="C41" s="57">
        <f t="shared" si="0"/>
        <v>62901000</v>
      </c>
      <c r="D41" s="58">
        <v>1E-3</v>
      </c>
      <c r="E41" s="59">
        <v>62901</v>
      </c>
      <c r="F41" s="60">
        <v>4778</v>
      </c>
      <c r="G41" s="69">
        <v>6.5</v>
      </c>
      <c r="H41" s="70">
        <v>333</v>
      </c>
      <c r="I41" s="71">
        <v>6.5</v>
      </c>
      <c r="J41" s="59">
        <v>34383</v>
      </c>
      <c r="K41" s="59">
        <v>0</v>
      </c>
      <c r="L41" s="59">
        <f t="shared" si="1"/>
        <v>34383</v>
      </c>
      <c r="M41" s="63">
        <v>2619686</v>
      </c>
      <c r="N41" s="64">
        <f t="shared" si="2"/>
        <v>197000.14</v>
      </c>
      <c r="O41" s="65">
        <f t="shared" si="3"/>
        <v>385114.24</v>
      </c>
      <c r="P41" s="2"/>
      <c r="Q41" s="2"/>
      <c r="R41" s="2"/>
      <c r="S41" s="2"/>
      <c r="T41" s="2"/>
    </row>
    <row r="42" spans="1:20" ht="16.5" thickTop="1" x14ac:dyDescent="0.25">
      <c r="A42" s="142">
        <v>2019</v>
      </c>
      <c r="B42" s="66" t="s">
        <v>28</v>
      </c>
      <c r="C42" s="33">
        <f t="shared" si="0"/>
        <v>71382000</v>
      </c>
      <c r="D42" s="67">
        <v>1E-3</v>
      </c>
      <c r="E42" s="40">
        <v>71382</v>
      </c>
      <c r="F42" s="68">
        <v>4645</v>
      </c>
      <c r="G42" s="39">
        <v>6.5</v>
      </c>
      <c r="H42" s="38">
        <v>330</v>
      </c>
      <c r="I42" s="72">
        <v>6.5</v>
      </c>
      <c r="J42" s="40">
        <v>34088</v>
      </c>
      <c r="K42" s="40">
        <v>37107</v>
      </c>
      <c r="L42" s="40">
        <f t="shared" si="1"/>
        <v>71195</v>
      </c>
      <c r="M42" s="41">
        <v>2619873</v>
      </c>
      <c r="N42" s="42">
        <f t="shared" si="2"/>
        <v>231049.14</v>
      </c>
      <c r="O42" s="43">
        <f t="shared" si="3"/>
        <v>417135.24</v>
      </c>
      <c r="P42" s="2"/>
      <c r="Q42" s="2"/>
      <c r="R42" s="2"/>
      <c r="S42" s="2"/>
      <c r="T42" s="2"/>
    </row>
    <row r="43" spans="1:20" ht="15.75" x14ac:dyDescent="0.25">
      <c r="A43" s="143"/>
      <c r="B43" s="44" t="s">
        <v>29</v>
      </c>
      <c r="C43" s="33">
        <f t="shared" si="0"/>
        <v>64274000</v>
      </c>
      <c r="D43" s="67">
        <v>1E-3</v>
      </c>
      <c r="E43" s="47">
        <v>64274</v>
      </c>
      <c r="F43" s="73">
        <v>4562.7834999999995</v>
      </c>
      <c r="G43" s="48">
        <v>6.5</v>
      </c>
      <c r="H43" s="74">
        <v>324.15899999999999</v>
      </c>
      <c r="I43" s="75">
        <v>6.5</v>
      </c>
      <c r="J43" s="40">
        <v>33391</v>
      </c>
      <c r="K43" s="47">
        <v>0</v>
      </c>
      <c r="L43" s="40">
        <f t="shared" si="1"/>
        <v>33391</v>
      </c>
      <c r="M43" s="49">
        <v>2650756</v>
      </c>
      <c r="N43" s="50">
        <f t="shared" si="2"/>
        <v>228150.14</v>
      </c>
      <c r="O43" s="51">
        <f t="shared" si="3"/>
        <v>394928.69</v>
      </c>
      <c r="P43" s="2"/>
      <c r="Q43" s="2"/>
      <c r="R43" s="2"/>
      <c r="S43" s="2"/>
      <c r="T43" s="2"/>
    </row>
    <row r="44" spans="1:20" ht="15.75" x14ac:dyDescent="0.25">
      <c r="A44" s="143"/>
      <c r="B44" s="44" t="s">
        <v>30</v>
      </c>
      <c r="C44" s="45">
        <v>65908923.07692308</v>
      </c>
      <c r="D44" s="67">
        <v>1E-3</v>
      </c>
      <c r="E44" s="76">
        <f t="shared" ref="E44:E107" si="4">+C44*D44</f>
        <v>65908.923076923078</v>
      </c>
      <c r="F44" s="73">
        <v>4482.0222320499997</v>
      </c>
      <c r="G44" s="48">
        <v>6.5</v>
      </c>
      <c r="H44" s="74">
        <v>318.42138569999997</v>
      </c>
      <c r="I44" s="75">
        <v>6.5</v>
      </c>
      <c r="J44" s="77">
        <f t="shared" ref="J44:J107" si="5">(G44*F44)+(H44*I44)</f>
        <v>31202.883515375001</v>
      </c>
      <c r="K44" s="76">
        <v>8039</v>
      </c>
      <c r="L44" s="77">
        <f t="shared" si="1"/>
        <v>39241.883515374997</v>
      </c>
      <c r="M44" s="78">
        <f t="shared" ref="M44:M107" si="6">+M43+E44-J44-K44</f>
        <v>2677423.0395615478</v>
      </c>
      <c r="N44" s="50">
        <f t="shared" si="2"/>
        <v>213405.883515375</v>
      </c>
      <c r="O44" s="51">
        <f t="shared" si="3"/>
        <v>395903.57351537503</v>
      </c>
      <c r="P44" s="2"/>
      <c r="Q44" s="2"/>
      <c r="R44" s="2"/>
      <c r="S44" s="2"/>
      <c r="T44" s="2"/>
    </row>
    <row r="45" spans="1:20" ht="15.75" x14ac:dyDescent="0.25">
      <c r="A45" s="143"/>
      <c r="B45" s="44" t="s">
        <v>31</v>
      </c>
      <c r="C45" s="45">
        <v>65908923.07692308</v>
      </c>
      <c r="D45" s="67">
        <v>1E-3</v>
      </c>
      <c r="E45" s="76">
        <f t="shared" si="4"/>
        <v>65908.923076923078</v>
      </c>
      <c r="F45" s="73">
        <v>4402.6904385427151</v>
      </c>
      <c r="G45" s="48">
        <v>6.5</v>
      </c>
      <c r="H45" s="74">
        <v>312.78532717310998</v>
      </c>
      <c r="I45" s="75">
        <v>6.5</v>
      </c>
      <c r="J45" s="77">
        <f t="shared" si="5"/>
        <v>30650.592477152866</v>
      </c>
      <c r="K45" s="76">
        <v>8039</v>
      </c>
      <c r="L45" s="77">
        <f t="shared" si="1"/>
        <v>38689.592477152866</v>
      </c>
      <c r="M45" s="78">
        <f t="shared" si="6"/>
        <v>2704642.3701613178</v>
      </c>
      <c r="N45" s="50">
        <f t="shared" si="2"/>
        <v>216900.47599252785</v>
      </c>
      <c r="O45" s="51">
        <f t="shared" si="3"/>
        <v>379517.61599252792</v>
      </c>
      <c r="P45" s="2"/>
      <c r="Q45" s="2"/>
      <c r="R45" s="2"/>
      <c r="S45" s="2"/>
      <c r="T45" s="2"/>
    </row>
    <row r="46" spans="1:20" ht="15.75" x14ac:dyDescent="0.25">
      <c r="A46" s="143"/>
      <c r="B46" s="79" t="s">
        <v>32</v>
      </c>
      <c r="C46" s="76">
        <v>65908923.07692308</v>
      </c>
      <c r="D46" s="67">
        <v>1E-3</v>
      </c>
      <c r="E46" s="76">
        <f t="shared" si="4"/>
        <v>65908.923076923078</v>
      </c>
      <c r="F46" s="73">
        <v>4324.7628177805091</v>
      </c>
      <c r="G46" s="48">
        <v>6.5</v>
      </c>
      <c r="H46" s="74">
        <v>307.24902688214593</v>
      </c>
      <c r="I46" s="75">
        <v>6.5</v>
      </c>
      <c r="J46" s="77">
        <f t="shared" si="5"/>
        <v>30108.076990307258</v>
      </c>
      <c r="K46" s="76">
        <v>8039</v>
      </c>
      <c r="L46" s="77">
        <f t="shared" si="1"/>
        <v>38147.076990307258</v>
      </c>
      <c r="M46" s="78">
        <f t="shared" si="6"/>
        <v>2732404.2162479335</v>
      </c>
      <c r="N46" s="50">
        <f t="shared" si="2"/>
        <v>220664.5529828351</v>
      </c>
      <c r="O46" s="51">
        <f t="shared" si="3"/>
        <v>380518.69298283517</v>
      </c>
      <c r="P46" s="2"/>
      <c r="Q46" s="2"/>
      <c r="R46" s="2"/>
      <c r="S46" s="2"/>
      <c r="T46" s="2"/>
    </row>
    <row r="47" spans="1:20" ht="15.75" x14ac:dyDescent="0.25">
      <c r="A47" s="143"/>
      <c r="B47" s="79" t="s">
        <v>33</v>
      </c>
      <c r="C47" s="76">
        <v>65908923.07692308</v>
      </c>
      <c r="D47" s="67">
        <v>1E-3</v>
      </c>
      <c r="E47" s="76">
        <f t="shared" si="4"/>
        <v>65908.923076923078</v>
      </c>
      <c r="F47" s="73">
        <v>4248.2145159057936</v>
      </c>
      <c r="G47" s="48">
        <v>6.5</v>
      </c>
      <c r="H47" s="74">
        <v>301.81071910633193</v>
      </c>
      <c r="I47" s="75">
        <v>6.5</v>
      </c>
      <c r="J47" s="77">
        <f t="shared" si="5"/>
        <v>29575.164027578816</v>
      </c>
      <c r="K47" s="76">
        <v>8039</v>
      </c>
      <c r="L47" s="77">
        <f t="shared" si="1"/>
        <v>37614.164027578816</v>
      </c>
      <c r="M47" s="78">
        <f t="shared" si="6"/>
        <v>2760698.9752972778</v>
      </c>
      <c r="N47" s="50">
        <f t="shared" si="2"/>
        <v>187083.71701041394</v>
      </c>
      <c r="O47" s="51">
        <f t="shared" si="3"/>
        <v>381842.85701041395</v>
      </c>
      <c r="P47" s="2"/>
      <c r="Q47" s="2"/>
      <c r="R47" s="2"/>
      <c r="S47" s="2"/>
      <c r="T47" s="2"/>
    </row>
    <row r="48" spans="1:20" ht="15.75" x14ac:dyDescent="0.25">
      <c r="A48" s="143"/>
      <c r="B48" s="79" t="s">
        <v>34</v>
      </c>
      <c r="C48" s="76">
        <v>65908923.07692308</v>
      </c>
      <c r="D48" s="67">
        <v>1E-3</v>
      </c>
      <c r="E48" s="76">
        <f t="shared" si="4"/>
        <v>65908.923076923078</v>
      </c>
      <c r="F48" s="73">
        <v>4173.0211189742613</v>
      </c>
      <c r="G48" s="48">
        <v>6.5</v>
      </c>
      <c r="H48" s="74">
        <v>296.46866937814985</v>
      </c>
      <c r="I48" s="75">
        <v>6.5</v>
      </c>
      <c r="J48" s="77">
        <f t="shared" si="5"/>
        <v>29051.683624290672</v>
      </c>
      <c r="K48" s="76">
        <f>(K47*0.02)+K47</f>
        <v>8199.7800000000007</v>
      </c>
      <c r="L48" s="77">
        <f t="shared" si="1"/>
        <v>37251.463624290671</v>
      </c>
      <c r="M48" s="78">
        <f t="shared" si="6"/>
        <v>2789356.4347499101</v>
      </c>
      <c r="N48" s="50">
        <f t="shared" si="2"/>
        <v>190944.18063470462</v>
      </c>
      <c r="O48" s="51">
        <f t="shared" si="3"/>
        <v>365108.18063470465</v>
      </c>
      <c r="P48" s="2"/>
      <c r="Q48" s="2"/>
      <c r="R48" s="2"/>
      <c r="S48" s="2"/>
      <c r="T48" s="2"/>
    </row>
    <row r="49" spans="1:24" ht="15.75" x14ac:dyDescent="0.25">
      <c r="A49" s="143"/>
      <c r="B49" s="79" t="s">
        <v>35</v>
      </c>
      <c r="C49" s="76">
        <v>65908923.07692308</v>
      </c>
      <c r="D49" s="67">
        <v>1E-3</v>
      </c>
      <c r="E49" s="76">
        <f t="shared" si="4"/>
        <v>65908.923076923078</v>
      </c>
      <c r="F49" s="73">
        <v>4099.158645168417</v>
      </c>
      <c r="G49" s="48">
        <v>6.5</v>
      </c>
      <c r="H49" s="74">
        <v>291.22117393015662</v>
      </c>
      <c r="I49" s="75">
        <v>6.5</v>
      </c>
      <c r="J49" s="77">
        <f t="shared" si="5"/>
        <v>28537.468824140728</v>
      </c>
      <c r="K49" s="76">
        <v>8199.7800000000007</v>
      </c>
      <c r="L49" s="77">
        <f t="shared" si="1"/>
        <v>36737.248824140726</v>
      </c>
      <c r="M49" s="78">
        <f t="shared" si="6"/>
        <v>2818528.1090026926</v>
      </c>
      <c r="N49" s="50">
        <f t="shared" si="2"/>
        <v>188439.54594347032</v>
      </c>
      <c r="O49" s="51">
        <f t="shared" si="3"/>
        <v>366650.42945884541</v>
      </c>
      <c r="P49" s="2"/>
      <c r="Q49" s="2"/>
      <c r="R49" s="2"/>
      <c r="S49" s="2"/>
      <c r="T49" s="2"/>
    </row>
    <row r="50" spans="1:24" ht="15.75" x14ac:dyDescent="0.25">
      <c r="A50" s="143"/>
      <c r="B50" s="79" t="s">
        <v>36</v>
      </c>
      <c r="C50" s="76">
        <v>65908923.07692308</v>
      </c>
      <c r="D50" s="67">
        <v>1E-3</v>
      </c>
      <c r="E50" s="76">
        <f t="shared" si="4"/>
        <v>65908.923076923078</v>
      </c>
      <c r="F50" s="73">
        <f t="shared" ref="F50:F113" si="7">(+F49*$C$12)+F49</f>
        <v>4099.158645168417</v>
      </c>
      <c r="G50" s="48">
        <f>$D$6</f>
        <v>14.75</v>
      </c>
      <c r="H50" s="74">
        <f t="shared" ref="H50:H113" si="8">(+H49*$C$12)+H49</f>
        <v>291.22117393015662</v>
      </c>
      <c r="I50" s="48">
        <f>$E$6</f>
        <v>24</v>
      </c>
      <c r="J50" s="77">
        <f t="shared" si="5"/>
        <v>67451.898190557913</v>
      </c>
      <c r="K50" s="76">
        <v>8199.7800000000007</v>
      </c>
      <c r="L50" s="77">
        <f t="shared" si="1"/>
        <v>75651.678190557912</v>
      </c>
      <c r="M50" s="78">
        <f t="shared" si="6"/>
        <v>2808785.3538890579</v>
      </c>
      <c r="N50" s="50">
        <f t="shared" ref="N50:N113" si="9">SUM(J46:K50)</f>
        <v>225401.6316568754</v>
      </c>
      <c r="O50" s="51">
        <f t="shared" si="3"/>
        <v>407919.10764940327</v>
      </c>
      <c r="P50" s="2"/>
      <c r="Q50" s="2"/>
      <c r="R50" s="2"/>
      <c r="S50" s="2"/>
      <c r="T50" s="2"/>
    </row>
    <row r="51" spans="1:24" ht="15.75" x14ac:dyDescent="0.25">
      <c r="A51" s="143"/>
      <c r="B51" s="79" t="s">
        <v>37</v>
      </c>
      <c r="C51" s="76">
        <v>65908923.07692308</v>
      </c>
      <c r="D51" s="67">
        <v>1E-3</v>
      </c>
      <c r="E51" s="76">
        <f t="shared" si="4"/>
        <v>65908.923076923078</v>
      </c>
      <c r="F51" s="73">
        <f t="shared" si="7"/>
        <v>4099.158645168417</v>
      </c>
      <c r="G51" s="48">
        <f t="shared" ref="G51:G54" si="10">$D$6</f>
        <v>14.75</v>
      </c>
      <c r="H51" s="74">
        <f t="shared" si="8"/>
        <v>291.22117393015662</v>
      </c>
      <c r="I51" s="48">
        <f t="shared" ref="I51:I114" si="11">$E$6</f>
        <v>24</v>
      </c>
      <c r="J51" s="77">
        <f t="shared" si="5"/>
        <v>67451.898190557913</v>
      </c>
      <c r="K51" s="76">
        <v>8199.7800000000007</v>
      </c>
      <c r="L51" s="77">
        <f t="shared" si="1"/>
        <v>75651.678190557912</v>
      </c>
      <c r="M51" s="78">
        <f t="shared" si="6"/>
        <v>2799042.5987754231</v>
      </c>
      <c r="N51" s="50">
        <f t="shared" si="9"/>
        <v>262906.2328571261</v>
      </c>
      <c r="O51" s="51">
        <f t="shared" si="3"/>
        <v>412375.7858399612</v>
      </c>
      <c r="P51" s="52"/>
      <c r="Q51" s="80"/>
      <c r="R51" s="80"/>
      <c r="S51" s="80"/>
      <c r="T51" s="80"/>
    </row>
    <row r="52" spans="1:24" ht="15.75" x14ac:dyDescent="0.25">
      <c r="A52" s="143"/>
      <c r="B52" s="79" t="s">
        <v>38</v>
      </c>
      <c r="C52" s="76">
        <v>65908923.07692308</v>
      </c>
      <c r="D52" s="67">
        <v>1E-3</v>
      </c>
      <c r="E52" s="76">
        <f t="shared" si="4"/>
        <v>65908.923076923078</v>
      </c>
      <c r="F52" s="73">
        <f t="shared" si="7"/>
        <v>4099.158645168417</v>
      </c>
      <c r="G52" s="48">
        <f t="shared" si="10"/>
        <v>14.75</v>
      </c>
      <c r="H52" s="74">
        <f t="shared" si="8"/>
        <v>291.22117393015662</v>
      </c>
      <c r="I52" s="48">
        <f t="shared" si="11"/>
        <v>24</v>
      </c>
      <c r="J52" s="77">
        <f t="shared" si="5"/>
        <v>67451.898190557913</v>
      </c>
      <c r="K52" s="76">
        <v>8199.7800000000007</v>
      </c>
      <c r="L52" s="77">
        <f t="shared" si="1"/>
        <v>75651.678190557912</v>
      </c>
      <c r="M52" s="78">
        <f t="shared" si="6"/>
        <v>2789299.8436617884</v>
      </c>
      <c r="N52" s="50">
        <f t="shared" si="9"/>
        <v>300943.74702010519</v>
      </c>
      <c r="O52" s="51">
        <f t="shared" si="3"/>
        <v>454636.46403051913</v>
      </c>
      <c r="P52" s="52"/>
      <c r="Q52" s="80"/>
      <c r="R52" s="80"/>
      <c r="S52" s="80"/>
      <c r="T52" s="80"/>
    </row>
    <row r="53" spans="1:24" ht="16.5" thickBot="1" x14ac:dyDescent="0.3">
      <c r="A53" s="145"/>
      <c r="B53" s="81" t="s">
        <v>39</v>
      </c>
      <c r="C53" s="82">
        <v>65908923.07692308</v>
      </c>
      <c r="D53" s="58">
        <v>1E-3</v>
      </c>
      <c r="E53" s="82">
        <f t="shared" si="4"/>
        <v>65908.923076923078</v>
      </c>
      <c r="F53" s="83">
        <f t="shared" si="7"/>
        <v>4099.158645168417</v>
      </c>
      <c r="G53" s="69">
        <f t="shared" si="10"/>
        <v>14.75</v>
      </c>
      <c r="H53" s="84">
        <f t="shared" si="8"/>
        <v>291.22117393015662</v>
      </c>
      <c r="I53" s="69">
        <f t="shared" si="11"/>
        <v>24</v>
      </c>
      <c r="J53" s="82">
        <f t="shared" si="5"/>
        <v>67451.898190557913</v>
      </c>
      <c r="K53" s="82">
        <v>8199.7800000000007</v>
      </c>
      <c r="L53" s="82">
        <f t="shared" si="1"/>
        <v>75651.678190557912</v>
      </c>
      <c r="M53" s="85">
        <f t="shared" si="6"/>
        <v>2779557.0885481536</v>
      </c>
      <c r="N53" s="64">
        <f t="shared" si="9"/>
        <v>339343.9615863724</v>
      </c>
      <c r="O53" s="65">
        <f t="shared" si="3"/>
        <v>491046.25870570203</v>
      </c>
      <c r="P53" s="2"/>
      <c r="Q53" s="2"/>
      <c r="R53" s="2"/>
      <c r="S53" s="2"/>
      <c r="T53" s="2"/>
    </row>
    <row r="54" spans="1:24" ht="16.5" thickTop="1" x14ac:dyDescent="0.25">
      <c r="A54" s="142">
        <v>2020</v>
      </c>
      <c r="B54" s="86" t="s">
        <v>28</v>
      </c>
      <c r="C54" s="77">
        <v>65908923.07692308</v>
      </c>
      <c r="D54" s="67">
        <v>1E-3</v>
      </c>
      <c r="E54" s="77">
        <f t="shared" si="4"/>
        <v>65908.923076923078</v>
      </c>
      <c r="F54" s="73">
        <f t="shared" si="7"/>
        <v>4099.158645168417</v>
      </c>
      <c r="G54" s="39">
        <f t="shared" si="10"/>
        <v>14.75</v>
      </c>
      <c r="H54" s="74">
        <f t="shared" si="8"/>
        <v>291.22117393015662</v>
      </c>
      <c r="I54" s="39">
        <f t="shared" si="11"/>
        <v>24</v>
      </c>
      <c r="J54" s="77">
        <f t="shared" si="5"/>
        <v>67451.898190557913</v>
      </c>
      <c r="K54" s="77">
        <v>8199.7800000000007</v>
      </c>
      <c r="L54" s="77">
        <f t="shared" si="1"/>
        <v>75651.678190557912</v>
      </c>
      <c r="M54" s="87">
        <f t="shared" si="6"/>
        <v>2769814.3334345189</v>
      </c>
      <c r="N54" s="42">
        <f t="shared" si="9"/>
        <v>378258.39095278963</v>
      </c>
      <c r="O54" s="43">
        <f t="shared" si="3"/>
        <v>528008.34441910707</v>
      </c>
      <c r="P54" s="2"/>
      <c r="Q54" s="2"/>
      <c r="R54" s="2"/>
      <c r="S54" s="2"/>
      <c r="T54" s="2"/>
    </row>
    <row r="55" spans="1:24" ht="15.75" x14ac:dyDescent="0.25">
      <c r="A55" s="143"/>
      <c r="B55" s="79" t="s">
        <v>29</v>
      </c>
      <c r="C55" s="76">
        <v>65908923.07692308</v>
      </c>
      <c r="D55" s="67">
        <v>1E-3</v>
      </c>
      <c r="E55" s="76">
        <f t="shared" si="4"/>
        <v>65908.923076923078</v>
      </c>
      <c r="F55" s="73">
        <f t="shared" si="7"/>
        <v>4099.158645168417</v>
      </c>
      <c r="G55" s="48">
        <f>$D$7</f>
        <v>14.75</v>
      </c>
      <c r="H55" s="74">
        <f t="shared" si="8"/>
        <v>291.22117393015662</v>
      </c>
      <c r="I55" s="39">
        <f t="shared" si="11"/>
        <v>24</v>
      </c>
      <c r="J55" s="77">
        <f t="shared" si="5"/>
        <v>67451.898190557913</v>
      </c>
      <c r="K55" s="76">
        <v>8199.7800000000007</v>
      </c>
      <c r="L55" s="77">
        <f t="shared" si="1"/>
        <v>75651.678190557912</v>
      </c>
      <c r="M55" s="88">
        <f t="shared" si="6"/>
        <v>2760071.5783208841</v>
      </c>
      <c r="N55" s="50">
        <f t="shared" si="9"/>
        <v>378258.39095278963</v>
      </c>
      <c r="O55" s="51">
        <f t="shared" si="3"/>
        <v>565512.94561935787</v>
      </c>
      <c r="P55" s="2"/>
      <c r="Q55" s="2"/>
      <c r="R55" s="2"/>
      <c r="S55" s="2"/>
      <c r="T55" s="2"/>
    </row>
    <row r="56" spans="1:24" ht="15.75" customHeight="1" x14ac:dyDescent="0.25">
      <c r="A56" s="143"/>
      <c r="B56" s="79" t="s">
        <v>30</v>
      </c>
      <c r="C56" s="76">
        <v>65908923.07692308</v>
      </c>
      <c r="D56" s="129">
        <f t="shared" ref="D56:D119" si="12">+$D$3</f>
        <v>7.5000000000000002E-4</v>
      </c>
      <c r="E56" s="76">
        <f t="shared" si="4"/>
        <v>49431.692307692312</v>
      </c>
      <c r="F56" s="73">
        <f t="shared" si="7"/>
        <v>4099.158645168417</v>
      </c>
      <c r="G56" s="48">
        <f t="shared" ref="G56:G66" si="13">$D$7</f>
        <v>14.75</v>
      </c>
      <c r="H56" s="74">
        <f t="shared" si="8"/>
        <v>291.22117393015662</v>
      </c>
      <c r="I56" s="39">
        <f t="shared" si="11"/>
        <v>24</v>
      </c>
      <c r="J56" s="77">
        <f t="shared" si="5"/>
        <v>67451.898190557913</v>
      </c>
      <c r="K56" s="76">
        <v>8199.7800000000007</v>
      </c>
      <c r="L56" s="77">
        <f t="shared" si="1"/>
        <v>75651.678190557912</v>
      </c>
      <c r="M56" s="88">
        <f t="shared" si="6"/>
        <v>2733851.5924380189</v>
      </c>
      <c r="N56" s="50">
        <f t="shared" si="9"/>
        <v>378258.39095278963</v>
      </c>
      <c r="O56" s="51">
        <f t="shared" si="3"/>
        <v>603550.45978233695</v>
      </c>
      <c r="P56" s="53"/>
      <c r="Q56" s="52"/>
      <c r="R56" s="52"/>
      <c r="S56" s="52"/>
      <c r="T56" s="52"/>
    </row>
    <row r="57" spans="1:24" ht="15.75" x14ac:dyDescent="0.25">
      <c r="A57" s="143"/>
      <c r="B57" s="79" t="s">
        <v>31</v>
      </c>
      <c r="C57" s="76">
        <v>65908923.07692308</v>
      </c>
      <c r="D57" s="129">
        <f t="shared" si="12"/>
        <v>7.5000000000000002E-4</v>
      </c>
      <c r="E57" s="76">
        <f t="shared" si="4"/>
        <v>49431.692307692312</v>
      </c>
      <c r="F57" s="73">
        <f t="shared" si="7"/>
        <v>4099.158645168417</v>
      </c>
      <c r="G57" s="48">
        <f t="shared" si="13"/>
        <v>14.75</v>
      </c>
      <c r="H57" s="74">
        <f t="shared" si="8"/>
        <v>291.22117393015662</v>
      </c>
      <c r="I57" s="39">
        <f t="shared" si="11"/>
        <v>24</v>
      </c>
      <c r="J57" s="77">
        <f t="shared" si="5"/>
        <v>67451.898190557913</v>
      </c>
      <c r="K57" s="76">
        <v>8199.7800000000007</v>
      </c>
      <c r="L57" s="77">
        <f t="shared" si="1"/>
        <v>75651.678190557912</v>
      </c>
      <c r="M57" s="89">
        <f t="shared" si="6"/>
        <v>2707631.6065551536</v>
      </c>
      <c r="N57" s="50">
        <f t="shared" si="9"/>
        <v>378258.39095278963</v>
      </c>
      <c r="O57" s="51">
        <f t="shared" si="3"/>
        <v>641950.67434860417</v>
      </c>
      <c r="P57" s="53"/>
      <c r="Q57" s="52"/>
      <c r="R57" s="52"/>
      <c r="S57" s="52"/>
      <c r="T57" s="52"/>
      <c r="U57" s="2"/>
      <c r="V57" s="2"/>
      <c r="W57" s="2"/>
      <c r="X57" s="2"/>
    </row>
    <row r="58" spans="1:24" ht="15.75" x14ac:dyDescent="0.25">
      <c r="A58" s="143"/>
      <c r="B58" s="79" t="s">
        <v>32</v>
      </c>
      <c r="C58" s="76">
        <v>65908923.07692308</v>
      </c>
      <c r="D58" s="129">
        <f t="shared" si="12"/>
        <v>7.5000000000000002E-4</v>
      </c>
      <c r="E58" s="76">
        <f t="shared" si="4"/>
        <v>49431.692307692312</v>
      </c>
      <c r="F58" s="73">
        <f t="shared" si="7"/>
        <v>4099.158645168417</v>
      </c>
      <c r="G58" s="48">
        <f t="shared" si="13"/>
        <v>14.75</v>
      </c>
      <c r="H58" s="74">
        <f t="shared" si="8"/>
        <v>291.22117393015662</v>
      </c>
      <c r="I58" s="39">
        <f t="shared" si="11"/>
        <v>24</v>
      </c>
      <c r="J58" s="77">
        <f t="shared" si="5"/>
        <v>67451.898190557913</v>
      </c>
      <c r="K58" s="76">
        <v>8199.7800000000007</v>
      </c>
      <c r="L58" s="77">
        <f t="shared" si="1"/>
        <v>75651.678190557912</v>
      </c>
      <c r="M58" s="89">
        <f t="shared" si="6"/>
        <v>2681411.6206722884</v>
      </c>
      <c r="N58" s="50">
        <f t="shared" si="9"/>
        <v>378258.39095278963</v>
      </c>
      <c r="O58" s="51">
        <f t="shared" si="3"/>
        <v>680865.1037150214</v>
      </c>
      <c r="P58" s="90"/>
      <c r="Q58" s="91"/>
      <c r="R58" s="91"/>
      <c r="S58" s="91"/>
      <c r="T58" s="2"/>
      <c r="U58" s="2"/>
      <c r="V58" s="2"/>
      <c r="W58" s="2"/>
      <c r="X58" s="2"/>
    </row>
    <row r="59" spans="1:24" ht="15.75" x14ac:dyDescent="0.25">
      <c r="A59" s="143"/>
      <c r="B59" s="79" t="s">
        <v>33</v>
      </c>
      <c r="C59" s="76">
        <v>65908923.07692308</v>
      </c>
      <c r="D59" s="129">
        <f t="shared" si="12"/>
        <v>7.5000000000000002E-4</v>
      </c>
      <c r="E59" s="76">
        <f t="shared" si="4"/>
        <v>49431.692307692312</v>
      </c>
      <c r="F59" s="73">
        <f t="shared" si="7"/>
        <v>4099.158645168417</v>
      </c>
      <c r="G59" s="48">
        <f t="shared" si="13"/>
        <v>14.75</v>
      </c>
      <c r="H59" s="74">
        <f t="shared" si="8"/>
        <v>291.22117393015662</v>
      </c>
      <c r="I59" s="39">
        <f t="shared" si="11"/>
        <v>24</v>
      </c>
      <c r="J59" s="77">
        <f t="shared" si="5"/>
        <v>67451.898190557913</v>
      </c>
      <c r="K59" s="76">
        <v>8199.7800000000007</v>
      </c>
      <c r="L59" s="77">
        <f t="shared" si="1"/>
        <v>75651.678190557912</v>
      </c>
      <c r="M59" s="89">
        <f t="shared" si="6"/>
        <v>2655191.6347894231</v>
      </c>
      <c r="N59" s="50">
        <f t="shared" si="9"/>
        <v>378258.39095278963</v>
      </c>
      <c r="O59" s="51">
        <f t="shared" si="3"/>
        <v>680865.1037150214</v>
      </c>
      <c r="P59" s="90"/>
      <c r="Q59" s="91"/>
      <c r="R59" s="91"/>
      <c r="S59" s="91"/>
      <c r="T59" s="2"/>
      <c r="U59" s="2"/>
      <c r="V59" s="2"/>
      <c r="W59" s="2"/>
      <c r="X59" s="2"/>
    </row>
    <row r="60" spans="1:24" ht="15.75" x14ac:dyDescent="0.25">
      <c r="A60" s="143"/>
      <c r="B60" s="79" t="s">
        <v>34</v>
      </c>
      <c r="C60" s="76">
        <v>65908923.07692308</v>
      </c>
      <c r="D60" s="129">
        <f t="shared" si="12"/>
        <v>7.5000000000000002E-4</v>
      </c>
      <c r="E60" s="76">
        <f t="shared" si="4"/>
        <v>49431.692307692312</v>
      </c>
      <c r="F60" s="73">
        <f t="shared" si="7"/>
        <v>4099.158645168417</v>
      </c>
      <c r="G60" s="48">
        <f t="shared" si="13"/>
        <v>14.75</v>
      </c>
      <c r="H60" s="74">
        <f t="shared" si="8"/>
        <v>291.22117393015662</v>
      </c>
      <c r="I60" s="39">
        <f t="shared" si="11"/>
        <v>24</v>
      </c>
      <c r="J60" s="77">
        <f t="shared" si="5"/>
        <v>67451.898190557913</v>
      </c>
      <c r="K60" s="76">
        <f>(K59*0.02)+K59</f>
        <v>8363.7756000000008</v>
      </c>
      <c r="L60" s="77">
        <f t="shared" si="1"/>
        <v>75815.673790557921</v>
      </c>
      <c r="M60" s="89">
        <f t="shared" si="6"/>
        <v>2628807.6533065578</v>
      </c>
      <c r="N60" s="50">
        <f t="shared" si="9"/>
        <v>378422.3865527896</v>
      </c>
      <c r="O60" s="51">
        <f t="shared" si="3"/>
        <v>681029.09931502142</v>
      </c>
      <c r="P60" s="90"/>
      <c r="Q60" s="91"/>
      <c r="R60" s="91"/>
      <c r="S60" s="91"/>
      <c r="T60" s="2"/>
      <c r="U60" s="2"/>
      <c r="V60" s="2"/>
      <c r="W60" s="2"/>
      <c r="X60" s="2"/>
    </row>
    <row r="61" spans="1:24" ht="15.75" x14ac:dyDescent="0.25">
      <c r="A61" s="143"/>
      <c r="B61" s="79" t="s">
        <v>35</v>
      </c>
      <c r="C61" s="76">
        <v>65908923.07692308</v>
      </c>
      <c r="D61" s="129">
        <f t="shared" si="12"/>
        <v>7.5000000000000002E-4</v>
      </c>
      <c r="E61" s="76">
        <f t="shared" si="4"/>
        <v>49431.692307692312</v>
      </c>
      <c r="F61" s="73">
        <f t="shared" si="7"/>
        <v>4099.158645168417</v>
      </c>
      <c r="G61" s="48">
        <f t="shared" si="13"/>
        <v>14.75</v>
      </c>
      <c r="H61" s="74">
        <f t="shared" si="8"/>
        <v>291.22117393015662</v>
      </c>
      <c r="I61" s="39">
        <f t="shared" si="11"/>
        <v>24</v>
      </c>
      <c r="J61" s="77">
        <f t="shared" si="5"/>
        <v>67451.898190557913</v>
      </c>
      <c r="K61" s="76">
        <v>8363.7756000000008</v>
      </c>
      <c r="L61" s="77">
        <f t="shared" si="1"/>
        <v>75815.673790557921</v>
      </c>
      <c r="M61" s="89">
        <f t="shared" si="6"/>
        <v>2602423.6718236925</v>
      </c>
      <c r="N61" s="50">
        <f t="shared" si="9"/>
        <v>378586.38215278956</v>
      </c>
      <c r="O61" s="51">
        <f t="shared" si="3"/>
        <v>681193.09491502144</v>
      </c>
      <c r="P61" s="90"/>
      <c r="Q61" s="91"/>
      <c r="R61" s="91"/>
      <c r="S61" s="91"/>
      <c r="T61" s="2"/>
      <c r="U61" s="2"/>
      <c r="V61" s="2"/>
      <c r="W61" s="2"/>
      <c r="X61" s="2"/>
    </row>
    <row r="62" spans="1:24" ht="15.75" x14ac:dyDescent="0.25">
      <c r="A62" s="143"/>
      <c r="B62" s="79" t="s">
        <v>36</v>
      </c>
      <c r="C62" s="76">
        <v>65908923.07692308</v>
      </c>
      <c r="D62" s="129">
        <f t="shared" si="12"/>
        <v>7.5000000000000002E-4</v>
      </c>
      <c r="E62" s="76">
        <f t="shared" si="4"/>
        <v>49431.692307692312</v>
      </c>
      <c r="F62" s="73">
        <f t="shared" si="7"/>
        <v>4099.158645168417</v>
      </c>
      <c r="G62" s="48">
        <f t="shared" si="13"/>
        <v>14.75</v>
      </c>
      <c r="H62" s="74">
        <f t="shared" si="8"/>
        <v>291.22117393015662</v>
      </c>
      <c r="I62" s="39">
        <f t="shared" si="11"/>
        <v>24</v>
      </c>
      <c r="J62" s="77">
        <f t="shared" si="5"/>
        <v>67451.898190557913</v>
      </c>
      <c r="K62" s="76">
        <v>8363.7756000000008</v>
      </c>
      <c r="L62" s="77">
        <f t="shared" si="1"/>
        <v>75815.673790557921</v>
      </c>
      <c r="M62" s="88">
        <f t="shared" si="6"/>
        <v>2576039.6903408272</v>
      </c>
      <c r="N62" s="50">
        <f t="shared" si="9"/>
        <v>378750.37775278953</v>
      </c>
      <c r="O62" s="51">
        <f t="shared" si="3"/>
        <v>681357.09051502147</v>
      </c>
      <c r="P62" s="2"/>
      <c r="Q62" s="2"/>
      <c r="R62" s="2"/>
      <c r="S62" s="2"/>
      <c r="T62" s="2"/>
    </row>
    <row r="63" spans="1:24" ht="15.75" x14ac:dyDescent="0.25">
      <c r="A63" s="143"/>
      <c r="B63" s="79" t="s">
        <v>37</v>
      </c>
      <c r="C63" s="76">
        <v>65908923.07692308</v>
      </c>
      <c r="D63" s="129">
        <f t="shared" si="12"/>
        <v>7.5000000000000002E-4</v>
      </c>
      <c r="E63" s="76">
        <f t="shared" si="4"/>
        <v>49431.692307692312</v>
      </c>
      <c r="F63" s="73">
        <f t="shared" si="7"/>
        <v>4099.158645168417</v>
      </c>
      <c r="G63" s="48">
        <f t="shared" si="13"/>
        <v>14.75</v>
      </c>
      <c r="H63" s="74">
        <f t="shared" si="8"/>
        <v>291.22117393015662</v>
      </c>
      <c r="I63" s="39">
        <f t="shared" si="11"/>
        <v>24</v>
      </c>
      <c r="J63" s="77">
        <f t="shared" si="5"/>
        <v>67451.898190557913</v>
      </c>
      <c r="K63" s="76">
        <v>8363.7756000000008</v>
      </c>
      <c r="L63" s="77">
        <f t="shared" si="1"/>
        <v>75815.673790557921</v>
      </c>
      <c r="M63" s="89">
        <f t="shared" si="6"/>
        <v>2549655.7088579619</v>
      </c>
      <c r="N63" s="92">
        <f t="shared" si="9"/>
        <v>378914.37335278949</v>
      </c>
      <c r="O63" s="93">
        <f t="shared" si="3"/>
        <v>681521.08611502149</v>
      </c>
    </row>
    <row r="64" spans="1:24" ht="15.75" x14ac:dyDescent="0.25">
      <c r="A64" s="143"/>
      <c r="B64" s="79" t="s">
        <v>38</v>
      </c>
      <c r="C64" s="76">
        <v>65908923.07692308</v>
      </c>
      <c r="D64" s="129">
        <f t="shared" si="12"/>
        <v>7.5000000000000002E-4</v>
      </c>
      <c r="E64" s="76">
        <f t="shared" si="4"/>
        <v>49431.692307692312</v>
      </c>
      <c r="F64" s="73">
        <f t="shared" si="7"/>
        <v>4099.158645168417</v>
      </c>
      <c r="G64" s="48">
        <f t="shared" si="13"/>
        <v>14.75</v>
      </c>
      <c r="H64" s="74">
        <f t="shared" si="8"/>
        <v>291.22117393015662</v>
      </c>
      <c r="I64" s="39">
        <f t="shared" si="11"/>
        <v>24</v>
      </c>
      <c r="J64" s="77">
        <f t="shared" si="5"/>
        <v>67451.898190557913</v>
      </c>
      <c r="K64" s="76">
        <v>8363.7756000000008</v>
      </c>
      <c r="L64" s="77">
        <f t="shared" si="1"/>
        <v>75815.673790557921</v>
      </c>
      <c r="M64" s="89">
        <f t="shared" si="6"/>
        <v>2523271.7273750966</v>
      </c>
      <c r="N64" s="92">
        <f t="shared" si="9"/>
        <v>379078.36895278952</v>
      </c>
      <c r="O64" s="93">
        <f t="shared" si="3"/>
        <v>681685.0817150214</v>
      </c>
    </row>
    <row r="65" spans="1:20" ht="16.5" thickBot="1" x14ac:dyDescent="0.3">
      <c r="A65" s="145"/>
      <c r="B65" s="94" t="s">
        <v>39</v>
      </c>
      <c r="C65" s="82">
        <v>65908923.07692308</v>
      </c>
      <c r="D65" s="130">
        <f t="shared" si="12"/>
        <v>7.5000000000000002E-4</v>
      </c>
      <c r="E65" s="82">
        <f t="shared" si="4"/>
        <v>49431.692307692312</v>
      </c>
      <c r="F65" s="83">
        <f t="shared" si="7"/>
        <v>4099.158645168417</v>
      </c>
      <c r="G65" s="69">
        <f t="shared" si="13"/>
        <v>14.75</v>
      </c>
      <c r="H65" s="84">
        <f t="shared" si="8"/>
        <v>291.22117393015662</v>
      </c>
      <c r="I65" s="69">
        <f t="shared" si="11"/>
        <v>24</v>
      </c>
      <c r="J65" s="82">
        <f t="shared" si="5"/>
        <v>67451.898190557913</v>
      </c>
      <c r="K65" s="82">
        <v>8363.7756000000008</v>
      </c>
      <c r="L65" s="82">
        <f t="shared" si="1"/>
        <v>75815.673790557921</v>
      </c>
      <c r="M65" s="95">
        <f t="shared" si="6"/>
        <v>2496887.7458922314</v>
      </c>
      <c r="N65" s="96">
        <f t="shared" si="9"/>
        <v>379078.36895278952</v>
      </c>
      <c r="O65" s="97">
        <f t="shared" si="3"/>
        <v>681849.07731502142</v>
      </c>
    </row>
    <row r="66" spans="1:20" ht="16.5" thickTop="1" x14ac:dyDescent="0.25">
      <c r="A66" s="142">
        <v>2021</v>
      </c>
      <c r="B66" s="98" t="s">
        <v>28</v>
      </c>
      <c r="C66" s="77">
        <v>65908923.07692308</v>
      </c>
      <c r="D66" s="131">
        <f t="shared" si="12"/>
        <v>7.5000000000000002E-4</v>
      </c>
      <c r="E66" s="77">
        <f t="shared" si="4"/>
        <v>49431.692307692312</v>
      </c>
      <c r="F66" s="73">
        <f t="shared" si="7"/>
        <v>4099.158645168417</v>
      </c>
      <c r="G66" s="39">
        <f t="shared" si="13"/>
        <v>14.75</v>
      </c>
      <c r="H66" s="74">
        <f t="shared" si="8"/>
        <v>291.22117393015662</v>
      </c>
      <c r="I66" s="39">
        <f t="shared" si="11"/>
        <v>24</v>
      </c>
      <c r="J66" s="77">
        <f t="shared" si="5"/>
        <v>67451.898190557913</v>
      </c>
      <c r="K66" s="77">
        <v>8363.7756000000008</v>
      </c>
      <c r="L66" s="77">
        <f t="shared" si="1"/>
        <v>75815.673790557921</v>
      </c>
      <c r="M66" s="99">
        <f t="shared" si="6"/>
        <v>2470503.7644093661</v>
      </c>
      <c r="N66" s="100">
        <f t="shared" si="9"/>
        <v>379078.36895278952</v>
      </c>
      <c r="O66" s="101">
        <f t="shared" si="3"/>
        <v>682013.07291502133</v>
      </c>
    </row>
    <row r="67" spans="1:20" ht="15.75" x14ac:dyDescent="0.25">
      <c r="A67" s="143"/>
      <c r="B67" s="79" t="s">
        <v>29</v>
      </c>
      <c r="C67" s="76">
        <v>65908923.07692308</v>
      </c>
      <c r="D67" s="129">
        <f t="shared" si="12"/>
        <v>7.5000000000000002E-4</v>
      </c>
      <c r="E67" s="76">
        <f t="shared" si="4"/>
        <v>49431.692307692312</v>
      </c>
      <c r="F67" s="73">
        <f t="shared" si="7"/>
        <v>4099.158645168417</v>
      </c>
      <c r="G67" s="48">
        <f>$D$8</f>
        <v>14.75</v>
      </c>
      <c r="H67" s="74">
        <f t="shared" si="8"/>
        <v>291.22117393015662</v>
      </c>
      <c r="I67" s="39">
        <f t="shared" si="11"/>
        <v>24</v>
      </c>
      <c r="J67" s="77">
        <f t="shared" si="5"/>
        <v>67451.898190557913</v>
      </c>
      <c r="K67" s="76">
        <v>8363.7756000000008</v>
      </c>
      <c r="L67" s="77">
        <f t="shared" si="1"/>
        <v>75815.673790557921</v>
      </c>
      <c r="M67" s="89">
        <f t="shared" si="6"/>
        <v>2444119.7829265008</v>
      </c>
      <c r="N67" s="92">
        <f t="shared" si="9"/>
        <v>379078.36895278952</v>
      </c>
      <c r="O67" s="93">
        <f t="shared" si="3"/>
        <v>682177.06851502135</v>
      </c>
    </row>
    <row r="68" spans="1:20" ht="15.75" x14ac:dyDescent="0.25">
      <c r="A68" s="143"/>
      <c r="B68" s="79" t="s">
        <v>30</v>
      </c>
      <c r="C68" s="76">
        <v>65908923.07692308</v>
      </c>
      <c r="D68" s="129">
        <f t="shared" si="12"/>
        <v>7.5000000000000002E-4</v>
      </c>
      <c r="E68" s="76">
        <f t="shared" si="4"/>
        <v>49431.692307692312</v>
      </c>
      <c r="F68" s="73">
        <f t="shared" si="7"/>
        <v>4099.158645168417</v>
      </c>
      <c r="G68" s="48">
        <f t="shared" ref="G68:G78" si="14">$D$8</f>
        <v>14.75</v>
      </c>
      <c r="H68" s="74">
        <f t="shared" si="8"/>
        <v>291.22117393015662</v>
      </c>
      <c r="I68" s="39">
        <f t="shared" si="11"/>
        <v>24</v>
      </c>
      <c r="J68" s="77">
        <f t="shared" si="5"/>
        <v>67451.898190557913</v>
      </c>
      <c r="K68" s="76">
        <v>8363.7756000000008</v>
      </c>
      <c r="L68" s="77">
        <f t="shared" si="1"/>
        <v>75815.673790557921</v>
      </c>
      <c r="M68" s="78">
        <f t="shared" si="6"/>
        <v>2417735.8014436355</v>
      </c>
      <c r="N68" s="50">
        <f t="shared" si="9"/>
        <v>379078.36895278952</v>
      </c>
      <c r="O68" s="51">
        <f t="shared" si="3"/>
        <v>682341.06411502138</v>
      </c>
      <c r="P68" s="2"/>
      <c r="Q68" s="2"/>
      <c r="R68" s="2"/>
      <c r="S68" s="2"/>
      <c r="T68" s="2"/>
    </row>
    <row r="69" spans="1:20" ht="15.75" x14ac:dyDescent="0.25">
      <c r="A69" s="143"/>
      <c r="B69" s="79" t="s">
        <v>31</v>
      </c>
      <c r="C69" s="76">
        <v>65908923.07692308</v>
      </c>
      <c r="D69" s="129">
        <f t="shared" si="12"/>
        <v>7.5000000000000002E-4</v>
      </c>
      <c r="E69" s="76">
        <f t="shared" si="4"/>
        <v>49431.692307692312</v>
      </c>
      <c r="F69" s="73">
        <f t="shared" si="7"/>
        <v>4099.158645168417</v>
      </c>
      <c r="G69" s="48">
        <f t="shared" si="14"/>
        <v>14.75</v>
      </c>
      <c r="H69" s="74">
        <f t="shared" si="8"/>
        <v>291.22117393015662</v>
      </c>
      <c r="I69" s="39">
        <f t="shared" si="11"/>
        <v>24</v>
      </c>
      <c r="J69" s="77">
        <f t="shared" si="5"/>
        <v>67451.898190557913</v>
      </c>
      <c r="K69" s="76">
        <v>8363.7756000000008</v>
      </c>
      <c r="L69" s="77">
        <f t="shared" si="1"/>
        <v>75815.673790557921</v>
      </c>
      <c r="M69" s="78">
        <f t="shared" si="6"/>
        <v>2391351.8199607702</v>
      </c>
      <c r="N69" s="50">
        <f t="shared" si="9"/>
        <v>379078.36895278952</v>
      </c>
      <c r="O69" s="51">
        <f t="shared" si="3"/>
        <v>682341.06411502138</v>
      </c>
      <c r="P69" s="2"/>
      <c r="Q69" s="2"/>
      <c r="R69" s="2"/>
      <c r="S69" s="2"/>
      <c r="T69" s="2"/>
    </row>
    <row r="70" spans="1:20" ht="15.75" x14ac:dyDescent="0.25">
      <c r="A70" s="143"/>
      <c r="B70" s="79" t="s">
        <v>32</v>
      </c>
      <c r="C70" s="76">
        <v>65908923.07692308</v>
      </c>
      <c r="D70" s="129">
        <f t="shared" si="12"/>
        <v>7.5000000000000002E-4</v>
      </c>
      <c r="E70" s="76">
        <f t="shared" si="4"/>
        <v>49431.692307692312</v>
      </c>
      <c r="F70" s="73">
        <f t="shared" si="7"/>
        <v>4099.158645168417</v>
      </c>
      <c r="G70" s="48">
        <f t="shared" si="14"/>
        <v>14.75</v>
      </c>
      <c r="H70" s="74">
        <f t="shared" si="8"/>
        <v>291.22117393015662</v>
      </c>
      <c r="I70" s="39">
        <f t="shared" si="11"/>
        <v>24</v>
      </c>
      <c r="J70" s="77">
        <f t="shared" si="5"/>
        <v>67451.898190557913</v>
      </c>
      <c r="K70" s="76">
        <v>8363.7756000000008</v>
      </c>
      <c r="L70" s="77">
        <f t="shared" si="1"/>
        <v>75815.673790557921</v>
      </c>
      <c r="M70" s="78">
        <f t="shared" si="6"/>
        <v>2364967.8384779049</v>
      </c>
      <c r="N70" s="50">
        <f t="shared" si="9"/>
        <v>379078.36895278952</v>
      </c>
      <c r="O70" s="51">
        <f t="shared" si="3"/>
        <v>682341.06411502138</v>
      </c>
      <c r="P70" s="2"/>
      <c r="Q70" s="2"/>
      <c r="R70" s="2"/>
      <c r="S70" s="2"/>
      <c r="T70" s="2"/>
    </row>
    <row r="71" spans="1:20" ht="15.75" x14ac:dyDescent="0.25">
      <c r="A71" s="143"/>
      <c r="B71" s="79" t="s">
        <v>33</v>
      </c>
      <c r="C71" s="76">
        <v>65908923.07692308</v>
      </c>
      <c r="D71" s="129">
        <f t="shared" si="12"/>
        <v>7.5000000000000002E-4</v>
      </c>
      <c r="E71" s="76">
        <f t="shared" si="4"/>
        <v>49431.692307692312</v>
      </c>
      <c r="F71" s="73">
        <f t="shared" si="7"/>
        <v>4099.158645168417</v>
      </c>
      <c r="G71" s="48">
        <f t="shared" si="14"/>
        <v>14.75</v>
      </c>
      <c r="H71" s="74">
        <f t="shared" si="8"/>
        <v>291.22117393015662</v>
      </c>
      <c r="I71" s="39">
        <f t="shared" si="11"/>
        <v>24</v>
      </c>
      <c r="J71" s="77">
        <f t="shared" si="5"/>
        <v>67451.898190557913</v>
      </c>
      <c r="K71" s="76">
        <v>8363.7756000000008</v>
      </c>
      <c r="L71" s="77">
        <f t="shared" si="1"/>
        <v>75815.673790557921</v>
      </c>
      <c r="M71" s="78">
        <f t="shared" si="6"/>
        <v>2338583.8569950396</v>
      </c>
      <c r="N71" s="50">
        <f t="shared" si="9"/>
        <v>379078.36895278952</v>
      </c>
      <c r="O71" s="51">
        <f t="shared" si="3"/>
        <v>682341.06411502138</v>
      </c>
      <c r="P71" s="2"/>
      <c r="Q71" s="2"/>
      <c r="R71" s="2"/>
      <c r="S71" s="2"/>
      <c r="T71" s="2"/>
    </row>
    <row r="72" spans="1:20" ht="15.75" x14ac:dyDescent="0.25">
      <c r="A72" s="143"/>
      <c r="B72" s="79" t="s">
        <v>34</v>
      </c>
      <c r="C72" s="76">
        <v>65908923.07692308</v>
      </c>
      <c r="D72" s="129">
        <f t="shared" si="12"/>
        <v>7.5000000000000002E-4</v>
      </c>
      <c r="E72" s="76">
        <f t="shared" si="4"/>
        <v>49431.692307692312</v>
      </c>
      <c r="F72" s="73">
        <f t="shared" si="7"/>
        <v>4099.158645168417</v>
      </c>
      <c r="G72" s="48">
        <f t="shared" si="14"/>
        <v>14.75</v>
      </c>
      <c r="H72" s="74">
        <f t="shared" si="8"/>
        <v>291.22117393015662</v>
      </c>
      <c r="I72" s="39">
        <f t="shared" si="11"/>
        <v>24</v>
      </c>
      <c r="J72" s="77">
        <f t="shared" si="5"/>
        <v>67451.898190557913</v>
      </c>
      <c r="K72" s="76">
        <v>8363.7756000000008</v>
      </c>
      <c r="L72" s="77">
        <f t="shared" si="1"/>
        <v>75815.673790557921</v>
      </c>
      <c r="M72" s="78">
        <f t="shared" si="6"/>
        <v>2312199.8755121743</v>
      </c>
      <c r="N72" s="50">
        <f t="shared" si="9"/>
        <v>379078.36895278952</v>
      </c>
      <c r="O72" s="51">
        <f t="shared" si="3"/>
        <v>682341.06411502138</v>
      </c>
    </row>
    <row r="73" spans="1:20" ht="15.75" x14ac:dyDescent="0.25">
      <c r="A73" s="143"/>
      <c r="B73" s="79" t="s">
        <v>35</v>
      </c>
      <c r="C73" s="76">
        <v>65908923.07692308</v>
      </c>
      <c r="D73" s="129">
        <f t="shared" si="12"/>
        <v>7.5000000000000002E-4</v>
      </c>
      <c r="E73" s="76">
        <f t="shared" si="4"/>
        <v>49431.692307692312</v>
      </c>
      <c r="F73" s="73">
        <f t="shared" si="7"/>
        <v>4099.158645168417</v>
      </c>
      <c r="G73" s="48">
        <f t="shared" si="14"/>
        <v>14.75</v>
      </c>
      <c r="H73" s="74">
        <f t="shared" si="8"/>
        <v>291.22117393015662</v>
      </c>
      <c r="I73" s="39">
        <f t="shared" si="11"/>
        <v>24</v>
      </c>
      <c r="J73" s="77">
        <f t="shared" si="5"/>
        <v>67451.898190557913</v>
      </c>
      <c r="K73" s="76">
        <v>8363.7756000000008</v>
      </c>
      <c r="L73" s="77">
        <f t="shared" si="1"/>
        <v>75815.673790557921</v>
      </c>
      <c r="M73" s="88">
        <f t="shared" si="6"/>
        <v>2285815.894029309</v>
      </c>
      <c r="N73" s="50">
        <f t="shared" si="9"/>
        <v>379078.36895278952</v>
      </c>
      <c r="O73" s="51">
        <f t="shared" si="3"/>
        <v>682341.06411502138</v>
      </c>
      <c r="P73" s="2"/>
      <c r="Q73" s="2"/>
      <c r="R73" s="2"/>
      <c r="S73" s="2"/>
      <c r="T73" s="2"/>
    </row>
    <row r="74" spans="1:20" ht="15.75" x14ac:dyDescent="0.25">
      <c r="A74" s="143"/>
      <c r="B74" s="79" t="s">
        <v>36</v>
      </c>
      <c r="C74" s="76">
        <v>65908923.07692308</v>
      </c>
      <c r="D74" s="129">
        <f t="shared" si="12"/>
        <v>7.5000000000000002E-4</v>
      </c>
      <c r="E74" s="76">
        <f t="shared" si="4"/>
        <v>49431.692307692312</v>
      </c>
      <c r="F74" s="73">
        <f t="shared" si="7"/>
        <v>4099.158645168417</v>
      </c>
      <c r="G74" s="48">
        <f t="shared" si="14"/>
        <v>14.75</v>
      </c>
      <c r="H74" s="74">
        <f t="shared" si="8"/>
        <v>291.22117393015662</v>
      </c>
      <c r="I74" s="39">
        <f t="shared" si="11"/>
        <v>24</v>
      </c>
      <c r="J74" s="77">
        <f t="shared" si="5"/>
        <v>67451.898190557913</v>
      </c>
      <c r="K74" s="76">
        <v>8363.7756000000008</v>
      </c>
      <c r="L74" s="77">
        <f t="shared" si="1"/>
        <v>75815.673790557921</v>
      </c>
      <c r="M74" s="78">
        <f t="shared" si="6"/>
        <v>2259431.9125464438</v>
      </c>
      <c r="N74" s="50">
        <f t="shared" si="9"/>
        <v>379078.36895278952</v>
      </c>
      <c r="O74" s="51">
        <f t="shared" si="3"/>
        <v>682341.06411502138</v>
      </c>
      <c r="P74" s="2"/>
      <c r="Q74" s="2"/>
      <c r="R74" s="2"/>
      <c r="S74" s="2"/>
      <c r="T74" s="2"/>
    </row>
    <row r="75" spans="1:20" ht="15.75" x14ac:dyDescent="0.25">
      <c r="A75" s="143"/>
      <c r="B75" s="79" t="s">
        <v>37</v>
      </c>
      <c r="C75" s="76">
        <v>65908923.07692308</v>
      </c>
      <c r="D75" s="129">
        <f t="shared" si="12"/>
        <v>7.5000000000000002E-4</v>
      </c>
      <c r="E75" s="76">
        <f t="shared" si="4"/>
        <v>49431.692307692312</v>
      </c>
      <c r="F75" s="73">
        <f t="shared" si="7"/>
        <v>4099.158645168417</v>
      </c>
      <c r="G75" s="48">
        <f t="shared" si="14"/>
        <v>14.75</v>
      </c>
      <c r="H75" s="74">
        <f t="shared" si="8"/>
        <v>291.22117393015662</v>
      </c>
      <c r="I75" s="39">
        <f t="shared" si="11"/>
        <v>24</v>
      </c>
      <c r="J75" s="77">
        <f t="shared" si="5"/>
        <v>67451.898190557913</v>
      </c>
      <c r="K75" s="76">
        <v>8363.7756000000008</v>
      </c>
      <c r="L75" s="77">
        <f t="shared" si="1"/>
        <v>75815.673790557921</v>
      </c>
      <c r="M75" s="78">
        <f t="shared" si="6"/>
        <v>2233047.9310635785</v>
      </c>
      <c r="N75" s="50">
        <f t="shared" si="9"/>
        <v>379078.36895278952</v>
      </c>
      <c r="O75" s="51">
        <f t="shared" si="3"/>
        <v>682341.06411502138</v>
      </c>
      <c r="P75" s="2"/>
      <c r="Q75" s="2"/>
      <c r="R75" s="2"/>
      <c r="S75" s="2"/>
      <c r="T75" s="2"/>
    </row>
    <row r="76" spans="1:20" ht="15.75" x14ac:dyDescent="0.25">
      <c r="A76" s="143"/>
      <c r="B76" s="79" t="s">
        <v>38</v>
      </c>
      <c r="C76" s="76">
        <v>65908923.07692308</v>
      </c>
      <c r="D76" s="129">
        <f t="shared" si="12"/>
        <v>7.5000000000000002E-4</v>
      </c>
      <c r="E76" s="76">
        <f t="shared" si="4"/>
        <v>49431.692307692312</v>
      </c>
      <c r="F76" s="73">
        <f t="shared" si="7"/>
        <v>4099.158645168417</v>
      </c>
      <c r="G76" s="48">
        <f t="shared" si="14"/>
        <v>14.75</v>
      </c>
      <c r="H76" s="74">
        <f t="shared" si="8"/>
        <v>291.22117393015662</v>
      </c>
      <c r="I76" s="39">
        <f t="shared" si="11"/>
        <v>24</v>
      </c>
      <c r="J76" s="77">
        <f t="shared" si="5"/>
        <v>67451.898190557913</v>
      </c>
      <c r="K76" s="76">
        <v>8363.7756000000008</v>
      </c>
      <c r="L76" s="77">
        <f t="shared" si="1"/>
        <v>75815.673790557921</v>
      </c>
      <c r="M76" s="78">
        <f t="shared" si="6"/>
        <v>2206663.9495807132</v>
      </c>
      <c r="N76" s="50">
        <f t="shared" si="9"/>
        <v>379078.36895278952</v>
      </c>
      <c r="O76" s="51">
        <f t="shared" si="3"/>
        <v>682341.06411502138</v>
      </c>
      <c r="P76" s="2"/>
      <c r="Q76" s="2"/>
      <c r="R76" s="2"/>
      <c r="S76" s="2"/>
      <c r="T76" s="2"/>
    </row>
    <row r="77" spans="1:20" ht="16.5" thickBot="1" x14ac:dyDescent="0.3">
      <c r="A77" s="145"/>
      <c r="B77" s="94" t="s">
        <v>39</v>
      </c>
      <c r="C77" s="82">
        <v>65908923.07692308</v>
      </c>
      <c r="D77" s="130">
        <f t="shared" si="12"/>
        <v>7.5000000000000002E-4</v>
      </c>
      <c r="E77" s="82">
        <f t="shared" si="4"/>
        <v>49431.692307692312</v>
      </c>
      <c r="F77" s="83">
        <f t="shared" si="7"/>
        <v>4099.158645168417</v>
      </c>
      <c r="G77" s="69">
        <f t="shared" si="14"/>
        <v>14.75</v>
      </c>
      <c r="H77" s="84">
        <f t="shared" si="8"/>
        <v>291.22117393015662</v>
      </c>
      <c r="I77" s="69">
        <f t="shared" si="11"/>
        <v>24</v>
      </c>
      <c r="J77" s="82">
        <f t="shared" si="5"/>
        <v>67451.898190557913</v>
      </c>
      <c r="K77" s="82">
        <v>8363.7756000000008</v>
      </c>
      <c r="L77" s="82">
        <f t="shared" si="1"/>
        <v>75815.673790557921</v>
      </c>
      <c r="M77" s="102">
        <f t="shared" si="6"/>
        <v>2180279.9680978479</v>
      </c>
      <c r="N77" s="103">
        <f t="shared" si="9"/>
        <v>379078.36895278952</v>
      </c>
      <c r="O77" s="104">
        <f t="shared" si="3"/>
        <v>682341.06411502138</v>
      </c>
      <c r="P77" s="2"/>
      <c r="Q77" s="2"/>
      <c r="R77" s="2"/>
      <c r="S77" s="2"/>
      <c r="T77" s="2"/>
    </row>
    <row r="78" spans="1:20" ht="16.5" thickTop="1" x14ac:dyDescent="0.25">
      <c r="A78" s="142">
        <v>2022</v>
      </c>
      <c r="B78" s="98" t="s">
        <v>28</v>
      </c>
      <c r="C78" s="77">
        <v>65908923.07692308</v>
      </c>
      <c r="D78" s="131">
        <f t="shared" si="12"/>
        <v>7.5000000000000002E-4</v>
      </c>
      <c r="E78" s="105">
        <f t="shared" si="4"/>
        <v>49431.692307692312</v>
      </c>
      <c r="F78" s="73">
        <f t="shared" si="7"/>
        <v>4099.158645168417</v>
      </c>
      <c r="G78" s="39">
        <f t="shared" si="14"/>
        <v>14.75</v>
      </c>
      <c r="H78" s="74">
        <f t="shared" si="8"/>
        <v>291.22117393015662</v>
      </c>
      <c r="I78" s="39">
        <f t="shared" si="11"/>
        <v>24</v>
      </c>
      <c r="J78" s="77">
        <f t="shared" si="5"/>
        <v>67451.898190557913</v>
      </c>
      <c r="K78" s="77">
        <v>8363.7756000000008</v>
      </c>
      <c r="L78" s="77">
        <f t="shared" si="1"/>
        <v>75815.673790557921</v>
      </c>
      <c r="M78" s="106">
        <f t="shared" si="6"/>
        <v>2153895.9866149826</v>
      </c>
      <c r="N78" s="107">
        <f t="shared" si="9"/>
        <v>379078.36895278952</v>
      </c>
      <c r="O78" s="108">
        <f t="shared" si="3"/>
        <v>682341.06411502138</v>
      </c>
      <c r="P78" s="2"/>
      <c r="Q78" s="2"/>
      <c r="R78" s="2"/>
      <c r="S78" s="2"/>
      <c r="T78" s="2"/>
    </row>
    <row r="79" spans="1:20" ht="15.75" x14ac:dyDescent="0.25">
      <c r="A79" s="143"/>
      <c r="B79" s="79" t="s">
        <v>29</v>
      </c>
      <c r="C79" s="76">
        <v>65908923.07692308</v>
      </c>
      <c r="D79" s="129">
        <f t="shared" si="12"/>
        <v>7.5000000000000002E-4</v>
      </c>
      <c r="E79" s="76">
        <f t="shared" si="4"/>
        <v>49431.692307692312</v>
      </c>
      <c r="F79" s="73">
        <f t="shared" si="7"/>
        <v>4099.158645168417</v>
      </c>
      <c r="G79" s="48">
        <f t="shared" ref="G79:G110" si="15">$D$9</f>
        <v>14.75</v>
      </c>
      <c r="H79" s="74">
        <f t="shared" si="8"/>
        <v>291.22117393015662</v>
      </c>
      <c r="I79" s="39">
        <f t="shared" si="11"/>
        <v>24</v>
      </c>
      <c r="J79" s="77">
        <f t="shared" si="5"/>
        <v>67451.898190557913</v>
      </c>
      <c r="K79" s="76">
        <v>8363.7756000000008</v>
      </c>
      <c r="L79" s="77">
        <f t="shared" si="1"/>
        <v>75815.673790557921</v>
      </c>
      <c r="M79" s="78">
        <f t="shared" si="6"/>
        <v>2127512.0051321173</v>
      </c>
      <c r="N79" s="50">
        <f t="shared" si="9"/>
        <v>379078.36895278952</v>
      </c>
      <c r="O79" s="51">
        <f t="shared" si="3"/>
        <v>682341.06411502138</v>
      </c>
      <c r="P79" s="2"/>
      <c r="Q79" s="2"/>
      <c r="R79" s="2"/>
      <c r="S79" s="2"/>
      <c r="T79" s="2"/>
    </row>
    <row r="80" spans="1:20" ht="15.75" x14ac:dyDescent="0.25">
      <c r="A80" s="143"/>
      <c r="B80" s="79" t="s">
        <v>30</v>
      </c>
      <c r="C80" s="76">
        <v>65908923.07692308</v>
      </c>
      <c r="D80" s="129">
        <f t="shared" si="12"/>
        <v>7.5000000000000002E-4</v>
      </c>
      <c r="E80" s="76">
        <f t="shared" si="4"/>
        <v>49431.692307692312</v>
      </c>
      <c r="F80" s="73">
        <f t="shared" si="7"/>
        <v>4099.158645168417</v>
      </c>
      <c r="G80" s="48">
        <f t="shared" si="15"/>
        <v>14.75</v>
      </c>
      <c r="H80" s="74">
        <f t="shared" si="8"/>
        <v>291.22117393015662</v>
      </c>
      <c r="I80" s="39">
        <f t="shared" si="11"/>
        <v>24</v>
      </c>
      <c r="J80" s="77">
        <f t="shared" si="5"/>
        <v>67451.898190557913</v>
      </c>
      <c r="K80" s="76">
        <v>8363.7756000000008</v>
      </c>
      <c r="L80" s="77">
        <f t="shared" si="1"/>
        <v>75815.673790557921</v>
      </c>
      <c r="M80" s="78">
        <f t="shared" si="6"/>
        <v>2101128.023649252</v>
      </c>
      <c r="N80" s="50">
        <f t="shared" si="9"/>
        <v>379078.36895278952</v>
      </c>
      <c r="O80" s="51">
        <f t="shared" si="3"/>
        <v>682341.06411502138</v>
      </c>
      <c r="P80" s="2"/>
      <c r="Q80" s="2"/>
      <c r="R80" s="2"/>
      <c r="S80" s="2"/>
      <c r="T80" s="2"/>
    </row>
    <row r="81" spans="1:20" ht="15.75" x14ac:dyDescent="0.25">
      <c r="A81" s="143"/>
      <c r="B81" s="79" t="s">
        <v>31</v>
      </c>
      <c r="C81" s="76">
        <v>65908923.07692308</v>
      </c>
      <c r="D81" s="129">
        <f t="shared" si="12"/>
        <v>7.5000000000000002E-4</v>
      </c>
      <c r="E81" s="76">
        <f t="shared" si="4"/>
        <v>49431.692307692312</v>
      </c>
      <c r="F81" s="73">
        <f t="shared" si="7"/>
        <v>4099.158645168417</v>
      </c>
      <c r="G81" s="48">
        <f t="shared" si="15"/>
        <v>14.75</v>
      </c>
      <c r="H81" s="74">
        <f t="shared" si="8"/>
        <v>291.22117393015662</v>
      </c>
      <c r="I81" s="39">
        <f t="shared" si="11"/>
        <v>24</v>
      </c>
      <c r="J81" s="77">
        <f t="shared" si="5"/>
        <v>67451.898190557913</v>
      </c>
      <c r="K81" s="76">
        <v>8363.7756000000008</v>
      </c>
      <c r="L81" s="77">
        <f t="shared" si="1"/>
        <v>75815.673790557921</v>
      </c>
      <c r="M81" s="78">
        <f t="shared" si="6"/>
        <v>2074744.0421663865</v>
      </c>
      <c r="N81" s="50">
        <f t="shared" si="9"/>
        <v>379078.36895278952</v>
      </c>
      <c r="O81" s="51">
        <f t="shared" si="3"/>
        <v>682341.06411502138</v>
      </c>
      <c r="P81" s="2"/>
      <c r="Q81" s="2"/>
      <c r="R81" s="2"/>
      <c r="S81" s="2"/>
      <c r="T81" s="2"/>
    </row>
    <row r="82" spans="1:20" ht="15.75" x14ac:dyDescent="0.25">
      <c r="A82" s="143"/>
      <c r="B82" s="79" t="s">
        <v>32</v>
      </c>
      <c r="C82" s="76">
        <v>65908923.07692308</v>
      </c>
      <c r="D82" s="129">
        <f t="shared" si="12"/>
        <v>7.5000000000000002E-4</v>
      </c>
      <c r="E82" s="76">
        <f t="shared" si="4"/>
        <v>49431.692307692312</v>
      </c>
      <c r="F82" s="73">
        <f t="shared" si="7"/>
        <v>4099.158645168417</v>
      </c>
      <c r="G82" s="48">
        <f t="shared" si="15"/>
        <v>14.75</v>
      </c>
      <c r="H82" s="74">
        <f t="shared" si="8"/>
        <v>291.22117393015662</v>
      </c>
      <c r="I82" s="39">
        <f t="shared" si="11"/>
        <v>24</v>
      </c>
      <c r="J82" s="77">
        <f t="shared" si="5"/>
        <v>67451.898190557913</v>
      </c>
      <c r="K82" s="76">
        <v>8363.7756000000008</v>
      </c>
      <c r="L82" s="77">
        <f t="shared" si="1"/>
        <v>75815.673790557921</v>
      </c>
      <c r="M82" s="89">
        <f t="shared" si="6"/>
        <v>2048360.0606835207</v>
      </c>
      <c r="N82" s="50">
        <f t="shared" si="9"/>
        <v>379078.36895278952</v>
      </c>
      <c r="O82" s="51">
        <f t="shared" si="3"/>
        <v>682341.06411502138</v>
      </c>
      <c r="P82" s="2"/>
      <c r="Q82" s="2"/>
      <c r="R82" s="2"/>
      <c r="S82" s="2"/>
      <c r="T82" s="2"/>
    </row>
    <row r="83" spans="1:20" ht="15.75" x14ac:dyDescent="0.25">
      <c r="A83" s="143"/>
      <c r="B83" s="79" t="s">
        <v>33</v>
      </c>
      <c r="C83" s="76">
        <v>65908923.07692308</v>
      </c>
      <c r="D83" s="129">
        <f t="shared" si="12"/>
        <v>7.5000000000000002E-4</v>
      </c>
      <c r="E83" s="76">
        <f t="shared" si="4"/>
        <v>49431.692307692312</v>
      </c>
      <c r="F83" s="73">
        <f t="shared" si="7"/>
        <v>4099.158645168417</v>
      </c>
      <c r="G83" s="48">
        <f t="shared" si="15"/>
        <v>14.75</v>
      </c>
      <c r="H83" s="74">
        <f t="shared" si="8"/>
        <v>291.22117393015662</v>
      </c>
      <c r="I83" s="39">
        <f t="shared" si="11"/>
        <v>24</v>
      </c>
      <c r="J83" s="77">
        <f t="shared" si="5"/>
        <v>67451.898190557913</v>
      </c>
      <c r="K83" s="76">
        <v>8363.7756000000008</v>
      </c>
      <c r="L83" s="77">
        <f t="shared" ref="L83:L146" si="16">J83+K83</f>
        <v>75815.673790557921</v>
      </c>
      <c r="M83" s="89">
        <f t="shared" si="6"/>
        <v>2021976.079200655</v>
      </c>
      <c r="N83" s="109">
        <f t="shared" si="9"/>
        <v>379078.36895278952</v>
      </c>
      <c r="O83" s="110">
        <f t="shared" si="3"/>
        <v>682341.06411502138</v>
      </c>
      <c r="P83" s="2"/>
      <c r="Q83" s="2"/>
      <c r="R83" s="2"/>
      <c r="S83" s="2"/>
      <c r="T83" s="2"/>
    </row>
    <row r="84" spans="1:20" ht="15.75" x14ac:dyDescent="0.25">
      <c r="A84" s="143"/>
      <c r="B84" s="79" t="s">
        <v>34</v>
      </c>
      <c r="C84" s="76">
        <v>65908923.07692308</v>
      </c>
      <c r="D84" s="129">
        <f t="shared" si="12"/>
        <v>7.5000000000000002E-4</v>
      </c>
      <c r="E84" s="76">
        <f t="shared" si="4"/>
        <v>49431.692307692312</v>
      </c>
      <c r="F84" s="73">
        <f t="shared" si="7"/>
        <v>4099.158645168417</v>
      </c>
      <c r="G84" s="48">
        <f t="shared" si="15"/>
        <v>14.75</v>
      </c>
      <c r="H84" s="74">
        <f t="shared" si="8"/>
        <v>291.22117393015662</v>
      </c>
      <c r="I84" s="39">
        <f t="shared" si="11"/>
        <v>24</v>
      </c>
      <c r="J84" s="77">
        <f t="shared" si="5"/>
        <v>67451.898190557913</v>
      </c>
      <c r="K84" s="76">
        <v>8363.7756000000008</v>
      </c>
      <c r="L84" s="77">
        <f t="shared" si="16"/>
        <v>75815.673790557921</v>
      </c>
      <c r="M84" s="89">
        <f t="shared" si="6"/>
        <v>1995592.0977177892</v>
      </c>
      <c r="N84" s="109">
        <f t="shared" si="9"/>
        <v>379078.36895278952</v>
      </c>
      <c r="O84" s="110">
        <f t="shared" si="3"/>
        <v>682341.06411502138</v>
      </c>
      <c r="P84" s="2"/>
      <c r="Q84" s="2"/>
      <c r="R84" s="2"/>
      <c r="S84" s="2"/>
      <c r="T84" s="2"/>
    </row>
    <row r="85" spans="1:20" ht="15.75" x14ac:dyDescent="0.25">
      <c r="A85" s="143"/>
      <c r="B85" s="79" t="s">
        <v>35</v>
      </c>
      <c r="C85" s="76">
        <v>65908923.07692308</v>
      </c>
      <c r="D85" s="129">
        <f t="shared" si="12"/>
        <v>7.5000000000000002E-4</v>
      </c>
      <c r="E85" s="76">
        <f t="shared" si="4"/>
        <v>49431.692307692312</v>
      </c>
      <c r="F85" s="73">
        <f t="shared" si="7"/>
        <v>4099.158645168417</v>
      </c>
      <c r="G85" s="48">
        <f t="shared" si="15"/>
        <v>14.75</v>
      </c>
      <c r="H85" s="74">
        <f t="shared" si="8"/>
        <v>291.22117393015662</v>
      </c>
      <c r="I85" s="39">
        <f t="shared" si="11"/>
        <v>24</v>
      </c>
      <c r="J85" s="77">
        <f t="shared" si="5"/>
        <v>67451.898190557913</v>
      </c>
      <c r="K85" s="76">
        <v>8363.7756000000008</v>
      </c>
      <c r="L85" s="77">
        <f t="shared" si="16"/>
        <v>75815.673790557921</v>
      </c>
      <c r="M85" s="89">
        <f t="shared" si="6"/>
        <v>1969208.1162349235</v>
      </c>
      <c r="N85" s="109">
        <f t="shared" si="9"/>
        <v>379078.36895278952</v>
      </c>
      <c r="O85" s="110">
        <f t="shared" si="3"/>
        <v>682341.06411502138</v>
      </c>
      <c r="P85" s="2"/>
      <c r="Q85" s="2"/>
      <c r="R85" s="2"/>
      <c r="S85" s="2"/>
      <c r="T85" s="2"/>
    </row>
    <row r="86" spans="1:20" ht="15.75" x14ac:dyDescent="0.25">
      <c r="A86" s="143"/>
      <c r="B86" s="79" t="s">
        <v>36</v>
      </c>
      <c r="C86" s="76">
        <v>65908923.07692308</v>
      </c>
      <c r="D86" s="129">
        <f t="shared" si="12"/>
        <v>7.5000000000000002E-4</v>
      </c>
      <c r="E86" s="76">
        <f t="shared" si="4"/>
        <v>49431.692307692312</v>
      </c>
      <c r="F86" s="73">
        <f t="shared" si="7"/>
        <v>4099.158645168417</v>
      </c>
      <c r="G86" s="48">
        <f t="shared" si="15"/>
        <v>14.75</v>
      </c>
      <c r="H86" s="74">
        <f t="shared" si="8"/>
        <v>291.22117393015662</v>
      </c>
      <c r="I86" s="39">
        <f t="shared" si="11"/>
        <v>24</v>
      </c>
      <c r="J86" s="77">
        <f t="shared" si="5"/>
        <v>67451.898190557913</v>
      </c>
      <c r="K86" s="76">
        <v>8363.7756000000008</v>
      </c>
      <c r="L86" s="77">
        <f t="shared" si="16"/>
        <v>75815.673790557921</v>
      </c>
      <c r="M86" s="89">
        <f t="shared" si="6"/>
        <v>1942824.1347520577</v>
      </c>
      <c r="N86" s="109">
        <f t="shared" si="9"/>
        <v>379078.36895278952</v>
      </c>
      <c r="O86" s="110">
        <f t="shared" si="3"/>
        <v>682341.06411502138</v>
      </c>
      <c r="P86" s="111"/>
      <c r="Q86" s="112"/>
      <c r="R86" s="112"/>
      <c r="S86" s="112"/>
      <c r="T86" s="112"/>
    </row>
    <row r="87" spans="1:20" ht="15.75" x14ac:dyDescent="0.25">
      <c r="A87" s="143"/>
      <c r="B87" s="79" t="s">
        <v>37</v>
      </c>
      <c r="C87" s="76">
        <v>65908923.07692308</v>
      </c>
      <c r="D87" s="129">
        <f t="shared" si="12"/>
        <v>7.5000000000000002E-4</v>
      </c>
      <c r="E87" s="76">
        <f t="shared" si="4"/>
        <v>49431.692307692312</v>
      </c>
      <c r="F87" s="73">
        <f t="shared" si="7"/>
        <v>4099.158645168417</v>
      </c>
      <c r="G87" s="48">
        <f t="shared" si="15"/>
        <v>14.75</v>
      </c>
      <c r="H87" s="74">
        <f t="shared" si="8"/>
        <v>291.22117393015662</v>
      </c>
      <c r="I87" s="39">
        <f t="shared" si="11"/>
        <v>24</v>
      </c>
      <c r="J87" s="77">
        <f t="shared" si="5"/>
        <v>67451.898190557913</v>
      </c>
      <c r="K87" s="76">
        <v>8363.7756000000008</v>
      </c>
      <c r="L87" s="77">
        <f t="shared" si="16"/>
        <v>75815.673790557921</v>
      </c>
      <c r="M87" s="89">
        <f t="shared" si="6"/>
        <v>1916440.153269192</v>
      </c>
      <c r="N87" s="109">
        <f t="shared" si="9"/>
        <v>379078.36895278952</v>
      </c>
      <c r="O87" s="110">
        <f t="shared" si="3"/>
        <v>682341.06411502138</v>
      </c>
      <c r="T87" s="112"/>
    </row>
    <row r="88" spans="1:20" ht="15.75" x14ac:dyDescent="0.25">
      <c r="A88" s="143"/>
      <c r="B88" s="79" t="s">
        <v>38</v>
      </c>
      <c r="C88" s="76">
        <v>65908923.07692308</v>
      </c>
      <c r="D88" s="129">
        <f t="shared" si="12"/>
        <v>7.5000000000000002E-4</v>
      </c>
      <c r="E88" s="76">
        <f t="shared" si="4"/>
        <v>49431.692307692312</v>
      </c>
      <c r="F88" s="73">
        <f t="shared" si="7"/>
        <v>4099.158645168417</v>
      </c>
      <c r="G88" s="48">
        <f t="shared" si="15"/>
        <v>14.75</v>
      </c>
      <c r="H88" s="74">
        <f t="shared" si="8"/>
        <v>291.22117393015662</v>
      </c>
      <c r="I88" s="39">
        <f t="shared" si="11"/>
        <v>24</v>
      </c>
      <c r="J88" s="77">
        <f t="shared" si="5"/>
        <v>67451.898190557913</v>
      </c>
      <c r="K88" s="76">
        <v>8363.7756000000008</v>
      </c>
      <c r="L88" s="77">
        <f t="shared" si="16"/>
        <v>75815.673790557921</v>
      </c>
      <c r="M88" s="89">
        <f t="shared" si="6"/>
        <v>1890056.1717863262</v>
      </c>
      <c r="N88" s="50">
        <f t="shared" si="9"/>
        <v>379078.36895278952</v>
      </c>
      <c r="O88" s="51">
        <f t="shared" si="3"/>
        <v>682341.06411502138</v>
      </c>
      <c r="T88" s="112"/>
    </row>
    <row r="89" spans="1:20" ht="16.5" thickBot="1" x14ac:dyDescent="0.3">
      <c r="A89" s="145"/>
      <c r="B89" s="94" t="s">
        <v>39</v>
      </c>
      <c r="C89" s="82">
        <v>65908923.07692308</v>
      </c>
      <c r="D89" s="130">
        <f t="shared" si="12"/>
        <v>7.5000000000000002E-4</v>
      </c>
      <c r="E89" s="82">
        <f t="shared" si="4"/>
        <v>49431.692307692312</v>
      </c>
      <c r="F89" s="83">
        <f t="shared" si="7"/>
        <v>4099.158645168417</v>
      </c>
      <c r="G89" s="69">
        <f t="shared" si="15"/>
        <v>14.75</v>
      </c>
      <c r="H89" s="84">
        <f t="shared" si="8"/>
        <v>291.22117393015662</v>
      </c>
      <c r="I89" s="69">
        <f t="shared" si="11"/>
        <v>24</v>
      </c>
      <c r="J89" s="82">
        <f t="shared" si="5"/>
        <v>67451.898190557913</v>
      </c>
      <c r="K89" s="82">
        <v>8363.7756000000008</v>
      </c>
      <c r="L89" s="82">
        <f t="shared" si="16"/>
        <v>75815.673790557921</v>
      </c>
      <c r="M89" s="95">
        <f t="shared" si="6"/>
        <v>1863672.1903034605</v>
      </c>
      <c r="N89" s="64">
        <f t="shared" si="9"/>
        <v>379078.36895278952</v>
      </c>
      <c r="O89" s="65">
        <f t="shared" si="3"/>
        <v>682341.06411502138</v>
      </c>
      <c r="T89" s="112"/>
    </row>
    <row r="90" spans="1:20" ht="16.5" thickTop="1" x14ac:dyDescent="0.25">
      <c r="A90" s="142">
        <v>2023</v>
      </c>
      <c r="B90" s="98" t="s">
        <v>28</v>
      </c>
      <c r="C90" s="77">
        <v>65908923.07692308</v>
      </c>
      <c r="D90" s="131">
        <f t="shared" si="12"/>
        <v>7.5000000000000002E-4</v>
      </c>
      <c r="E90" s="77">
        <f t="shared" si="4"/>
        <v>49431.692307692312</v>
      </c>
      <c r="F90" s="73">
        <f t="shared" si="7"/>
        <v>4099.158645168417</v>
      </c>
      <c r="G90" s="39">
        <f t="shared" si="15"/>
        <v>14.75</v>
      </c>
      <c r="H90" s="74">
        <f t="shared" si="8"/>
        <v>291.22117393015662</v>
      </c>
      <c r="I90" s="39">
        <f t="shared" si="11"/>
        <v>24</v>
      </c>
      <c r="J90" s="77">
        <f t="shared" si="5"/>
        <v>67451.898190557913</v>
      </c>
      <c r="K90" s="77">
        <v>8363.7756000000008</v>
      </c>
      <c r="L90" s="77">
        <f t="shared" si="16"/>
        <v>75815.673790557921</v>
      </c>
      <c r="M90" s="113">
        <f t="shared" si="6"/>
        <v>1837288.2088205947</v>
      </c>
      <c r="N90" s="42">
        <f t="shared" si="9"/>
        <v>379078.36895278952</v>
      </c>
      <c r="O90" s="43">
        <f t="shared" si="3"/>
        <v>682341.06411502138</v>
      </c>
    </row>
    <row r="91" spans="1:20" ht="15.75" x14ac:dyDescent="0.25">
      <c r="A91" s="143"/>
      <c r="B91" s="79" t="s">
        <v>29</v>
      </c>
      <c r="C91" s="76">
        <v>65908923.07692308</v>
      </c>
      <c r="D91" s="129">
        <f t="shared" si="12"/>
        <v>7.5000000000000002E-4</v>
      </c>
      <c r="E91" s="76">
        <f t="shared" si="4"/>
        <v>49431.692307692312</v>
      </c>
      <c r="F91" s="73">
        <f t="shared" si="7"/>
        <v>4099.158645168417</v>
      </c>
      <c r="G91" s="48">
        <f t="shared" si="15"/>
        <v>14.75</v>
      </c>
      <c r="H91" s="74">
        <f t="shared" si="8"/>
        <v>291.22117393015662</v>
      </c>
      <c r="I91" s="39">
        <f t="shared" si="11"/>
        <v>24</v>
      </c>
      <c r="J91" s="77">
        <f t="shared" si="5"/>
        <v>67451.898190557913</v>
      </c>
      <c r="K91" s="76">
        <v>8363.7756000000008</v>
      </c>
      <c r="L91" s="77">
        <f t="shared" si="16"/>
        <v>75815.673790557921</v>
      </c>
      <c r="M91" s="89">
        <f t="shared" si="6"/>
        <v>1810904.227337729</v>
      </c>
      <c r="N91" s="50">
        <f t="shared" si="9"/>
        <v>379078.36895278952</v>
      </c>
      <c r="O91" s="51">
        <f t="shared" si="3"/>
        <v>682341.06411502138</v>
      </c>
    </row>
    <row r="92" spans="1:20" ht="15.75" x14ac:dyDescent="0.25">
      <c r="A92" s="143"/>
      <c r="B92" s="79" t="s">
        <v>30</v>
      </c>
      <c r="C92" s="76">
        <v>65908923.07692308</v>
      </c>
      <c r="D92" s="129">
        <f t="shared" si="12"/>
        <v>7.5000000000000002E-4</v>
      </c>
      <c r="E92" s="76">
        <f t="shared" si="4"/>
        <v>49431.692307692312</v>
      </c>
      <c r="F92" s="73">
        <f t="shared" si="7"/>
        <v>4099.158645168417</v>
      </c>
      <c r="G92" s="48">
        <f t="shared" si="15"/>
        <v>14.75</v>
      </c>
      <c r="H92" s="74">
        <f t="shared" si="8"/>
        <v>291.22117393015662</v>
      </c>
      <c r="I92" s="39">
        <f t="shared" si="11"/>
        <v>24</v>
      </c>
      <c r="J92" s="77">
        <f t="shared" si="5"/>
        <v>67451.898190557913</v>
      </c>
      <c r="K92" s="76">
        <v>8363.7756000000008</v>
      </c>
      <c r="L92" s="77">
        <f t="shared" si="16"/>
        <v>75815.673790557921</v>
      </c>
      <c r="M92" s="89">
        <f t="shared" si="6"/>
        <v>1784520.2458548632</v>
      </c>
      <c r="N92" s="50">
        <f t="shared" si="9"/>
        <v>379078.36895278952</v>
      </c>
      <c r="O92" s="51">
        <f t="shared" si="3"/>
        <v>682341.06411502138</v>
      </c>
    </row>
    <row r="93" spans="1:20" ht="15.75" x14ac:dyDescent="0.25">
      <c r="A93" s="143"/>
      <c r="B93" s="79" t="s">
        <v>31</v>
      </c>
      <c r="C93" s="76">
        <v>65908923.07692308</v>
      </c>
      <c r="D93" s="129">
        <f t="shared" si="12"/>
        <v>7.5000000000000002E-4</v>
      </c>
      <c r="E93" s="76">
        <f t="shared" si="4"/>
        <v>49431.692307692312</v>
      </c>
      <c r="F93" s="73">
        <f t="shared" si="7"/>
        <v>4099.158645168417</v>
      </c>
      <c r="G93" s="48">
        <f t="shared" si="15"/>
        <v>14.75</v>
      </c>
      <c r="H93" s="74">
        <f t="shared" si="8"/>
        <v>291.22117393015662</v>
      </c>
      <c r="I93" s="39">
        <f t="shared" si="11"/>
        <v>24</v>
      </c>
      <c r="J93" s="77">
        <f t="shared" si="5"/>
        <v>67451.898190557913</v>
      </c>
      <c r="K93" s="76">
        <v>8363.7756000000008</v>
      </c>
      <c r="L93" s="77">
        <f t="shared" si="16"/>
        <v>75815.673790557921</v>
      </c>
      <c r="M93" s="89">
        <f t="shared" si="6"/>
        <v>1758136.2643719974</v>
      </c>
      <c r="N93" s="50">
        <f t="shared" si="9"/>
        <v>379078.36895278952</v>
      </c>
      <c r="O93" s="51">
        <f t="shared" si="3"/>
        <v>682341.06411502138</v>
      </c>
    </row>
    <row r="94" spans="1:20" ht="15.75" x14ac:dyDescent="0.25">
      <c r="A94" s="143"/>
      <c r="B94" s="79" t="s">
        <v>32</v>
      </c>
      <c r="C94" s="76">
        <v>65908923.07692308</v>
      </c>
      <c r="D94" s="129">
        <f t="shared" si="12"/>
        <v>7.5000000000000002E-4</v>
      </c>
      <c r="E94" s="76">
        <f t="shared" si="4"/>
        <v>49431.692307692312</v>
      </c>
      <c r="F94" s="73">
        <f t="shared" si="7"/>
        <v>4099.158645168417</v>
      </c>
      <c r="G94" s="48">
        <f t="shared" si="15"/>
        <v>14.75</v>
      </c>
      <c r="H94" s="74">
        <f t="shared" si="8"/>
        <v>291.22117393015662</v>
      </c>
      <c r="I94" s="39">
        <f t="shared" si="11"/>
        <v>24</v>
      </c>
      <c r="J94" s="77">
        <f t="shared" si="5"/>
        <v>67451.898190557913</v>
      </c>
      <c r="K94" s="76">
        <v>8363.7756000000008</v>
      </c>
      <c r="L94" s="77">
        <f t="shared" si="16"/>
        <v>75815.673790557921</v>
      </c>
      <c r="M94" s="89">
        <f t="shared" si="6"/>
        <v>1731752.2828891317</v>
      </c>
      <c r="N94" s="50">
        <f t="shared" si="9"/>
        <v>379078.36895278952</v>
      </c>
      <c r="O94" s="51">
        <f t="shared" ref="O94:O157" si="17">SUM(J86:K94)</f>
        <v>682341.06411502138</v>
      </c>
    </row>
    <row r="95" spans="1:20" ht="15.75" x14ac:dyDescent="0.25">
      <c r="A95" s="143"/>
      <c r="B95" s="79" t="s">
        <v>33</v>
      </c>
      <c r="C95" s="76">
        <v>65908923.07692308</v>
      </c>
      <c r="D95" s="129">
        <f t="shared" si="12"/>
        <v>7.5000000000000002E-4</v>
      </c>
      <c r="E95" s="76">
        <f t="shared" si="4"/>
        <v>49431.692307692312</v>
      </c>
      <c r="F95" s="73">
        <f t="shared" si="7"/>
        <v>4099.158645168417</v>
      </c>
      <c r="G95" s="48">
        <f t="shared" si="15"/>
        <v>14.75</v>
      </c>
      <c r="H95" s="74">
        <f t="shared" si="8"/>
        <v>291.22117393015662</v>
      </c>
      <c r="I95" s="39">
        <f t="shared" si="11"/>
        <v>24</v>
      </c>
      <c r="J95" s="77">
        <f t="shared" si="5"/>
        <v>67451.898190557913</v>
      </c>
      <c r="K95" s="76">
        <v>8363.7756000000008</v>
      </c>
      <c r="L95" s="77">
        <f t="shared" si="16"/>
        <v>75815.673790557921</v>
      </c>
      <c r="M95" s="89">
        <f t="shared" si="6"/>
        <v>1705368.3014062659</v>
      </c>
      <c r="N95" s="50">
        <f t="shared" si="9"/>
        <v>379078.36895278952</v>
      </c>
      <c r="O95" s="51">
        <f t="shared" si="17"/>
        <v>682341.06411502138</v>
      </c>
    </row>
    <row r="96" spans="1:20" ht="15.75" x14ac:dyDescent="0.25">
      <c r="A96" s="143"/>
      <c r="B96" s="79" t="s">
        <v>34</v>
      </c>
      <c r="C96" s="76">
        <v>65908923.07692308</v>
      </c>
      <c r="D96" s="129">
        <f t="shared" si="12"/>
        <v>7.5000000000000002E-4</v>
      </c>
      <c r="E96" s="76">
        <f t="shared" si="4"/>
        <v>49431.692307692312</v>
      </c>
      <c r="F96" s="73">
        <f t="shared" si="7"/>
        <v>4099.158645168417</v>
      </c>
      <c r="G96" s="48">
        <f t="shared" si="15"/>
        <v>14.75</v>
      </c>
      <c r="H96" s="74">
        <f t="shared" si="8"/>
        <v>291.22117393015662</v>
      </c>
      <c r="I96" s="39">
        <f t="shared" si="11"/>
        <v>24</v>
      </c>
      <c r="J96" s="77">
        <f t="shared" si="5"/>
        <v>67451.898190557913</v>
      </c>
      <c r="K96" s="76">
        <v>8363.7756000000008</v>
      </c>
      <c r="L96" s="77">
        <f t="shared" si="16"/>
        <v>75815.673790557921</v>
      </c>
      <c r="M96" s="89">
        <f t="shared" si="6"/>
        <v>1678984.3199234002</v>
      </c>
      <c r="N96" s="50">
        <f t="shared" si="9"/>
        <v>379078.36895278952</v>
      </c>
      <c r="O96" s="51">
        <f t="shared" si="17"/>
        <v>682341.06411502138</v>
      </c>
    </row>
    <row r="97" spans="1:16" ht="15.75" x14ac:dyDescent="0.25">
      <c r="A97" s="143"/>
      <c r="B97" s="79" t="s">
        <v>35</v>
      </c>
      <c r="C97" s="76">
        <v>65908923.07692308</v>
      </c>
      <c r="D97" s="129">
        <f t="shared" si="12"/>
        <v>7.5000000000000002E-4</v>
      </c>
      <c r="E97" s="76">
        <f t="shared" si="4"/>
        <v>49431.692307692312</v>
      </c>
      <c r="F97" s="73">
        <f t="shared" si="7"/>
        <v>4099.158645168417</v>
      </c>
      <c r="G97" s="48">
        <f t="shared" si="15"/>
        <v>14.75</v>
      </c>
      <c r="H97" s="74">
        <f t="shared" si="8"/>
        <v>291.22117393015662</v>
      </c>
      <c r="I97" s="39">
        <f t="shared" si="11"/>
        <v>24</v>
      </c>
      <c r="J97" s="77">
        <f t="shared" si="5"/>
        <v>67451.898190557913</v>
      </c>
      <c r="K97" s="76">
        <v>8363.7756000000008</v>
      </c>
      <c r="L97" s="77">
        <f t="shared" si="16"/>
        <v>75815.673790557921</v>
      </c>
      <c r="M97" s="89">
        <f t="shared" si="6"/>
        <v>1652600.3384405344</v>
      </c>
      <c r="N97" s="50">
        <f t="shared" si="9"/>
        <v>379078.36895278952</v>
      </c>
      <c r="O97" s="51">
        <f t="shared" si="17"/>
        <v>682341.06411502138</v>
      </c>
    </row>
    <row r="98" spans="1:16" ht="15.75" x14ac:dyDescent="0.25">
      <c r="A98" s="143"/>
      <c r="B98" s="79" t="s">
        <v>36</v>
      </c>
      <c r="C98" s="76">
        <v>65908923.07692308</v>
      </c>
      <c r="D98" s="129">
        <f t="shared" si="12"/>
        <v>7.5000000000000002E-4</v>
      </c>
      <c r="E98" s="76">
        <f t="shared" si="4"/>
        <v>49431.692307692312</v>
      </c>
      <c r="F98" s="73">
        <f t="shared" si="7"/>
        <v>4099.158645168417</v>
      </c>
      <c r="G98" s="48">
        <f t="shared" si="15"/>
        <v>14.75</v>
      </c>
      <c r="H98" s="74">
        <f t="shared" si="8"/>
        <v>291.22117393015662</v>
      </c>
      <c r="I98" s="39">
        <f t="shared" si="11"/>
        <v>24</v>
      </c>
      <c r="J98" s="77">
        <f t="shared" si="5"/>
        <v>67451.898190557913</v>
      </c>
      <c r="K98" s="76">
        <v>8363.7756000000008</v>
      </c>
      <c r="L98" s="77">
        <f t="shared" si="16"/>
        <v>75815.673790557921</v>
      </c>
      <c r="M98" s="89">
        <f t="shared" si="6"/>
        <v>1626216.3569576687</v>
      </c>
      <c r="N98" s="50">
        <f t="shared" si="9"/>
        <v>379078.36895278952</v>
      </c>
      <c r="O98" s="51">
        <f t="shared" si="17"/>
        <v>682341.06411502138</v>
      </c>
    </row>
    <row r="99" spans="1:16" ht="15.75" x14ac:dyDescent="0.25">
      <c r="A99" s="143"/>
      <c r="B99" s="79" t="s">
        <v>37</v>
      </c>
      <c r="C99" s="76">
        <v>65908923.07692308</v>
      </c>
      <c r="D99" s="129">
        <f t="shared" si="12"/>
        <v>7.5000000000000002E-4</v>
      </c>
      <c r="E99" s="76">
        <f t="shared" si="4"/>
        <v>49431.692307692312</v>
      </c>
      <c r="F99" s="73">
        <f t="shared" si="7"/>
        <v>4099.158645168417</v>
      </c>
      <c r="G99" s="48">
        <f t="shared" si="15"/>
        <v>14.75</v>
      </c>
      <c r="H99" s="74">
        <f t="shared" si="8"/>
        <v>291.22117393015662</v>
      </c>
      <c r="I99" s="39">
        <f t="shared" si="11"/>
        <v>24</v>
      </c>
      <c r="J99" s="77">
        <f t="shared" si="5"/>
        <v>67451.898190557913</v>
      </c>
      <c r="K99" s="76">
        <v>8363.7756000000008</v>
      </c>
      <c r="L99" s="77">
        <f t="shared" si="16"/>
        <v>75815.673790557921</v>
      </c>
      <c r="M99" s="89">
        <f t="shared" si="6"/>
        <v>1599832.3754748029</v>
      </c>
      <c r="N99" s="50">
        <f t="shared" si="9"/>
        <v>379078.36895278952</v>
      </c>
      <c r="O99" s="51">
        <f t="shared" si="17"/>
        <v>682341.06411502138</v>
      </c>
    </row>
    <row r="100" spans="1:16" ht="15.75" x14ac:dyDescent="0.25">
      <c r="A100" s="143"/>
      <c r="B100" s="79" t="s">
        <v>38</v>
      </c>
      <c r="C100" s="76">
        <v>65908923.07692308</v>
      </c>
      <c r="D100" s="129">
        <f t="shared" si="12"/>
        <v>7.5000000000000002E-4</v>
      </c>
      <c r="E100" s="76">
        <f t="shared" si="4"/>
        <v>49431.692307692312</v>
      </c>
      <c r="F100" s="73">
        <f t="shared" si="7"/>
        <v>4099.158645168417</v>
      </c>
      <c r="G100" s="48">
        <f t="shared" si="15"/>
        <v>14.75</v>
      </c>
      <c r="H100" s="74">
        <f t="shared" si="8"/>
        <v>291.22117393015662</v>
      </c>
      <c r="I100" s="39">
        <f t="shared" si="11"/>
        <v>24</v>
      </c>
      <c r="J100" s="77">
        <f t="shared" si="5"/>
        <v>67451.898190557913</v>
      </c>
      <c r="K100" s="76">
        <v>8363.7756000000008</v>
      </c>
      <c r="L100" s="77">
        <f t="shared" si="16"/>
        <v>75815.673790557921</v>
      </c>
      <c r="M100" s="89">
        <f t="shared" si="6"/>
        <v>1573448.3939919372</v>
      </c>
      <c r="N100" s="50">
        <f t="shared" si="9"/>
        <v>379078.36895278952</v>
      </c>
      <c r="O100" s="50">
        <f t="shared" si="17"/>
        <v>682341.06411502138</v>
      </c>
    </row>
    <row r="101" spans="1:16" ht="16.5" thickBot="1" x14ac:dyDescent="0.3">
      <c r="A101" s="144"/>
      <c r="B101" s="81" t="s">
        <v>39</v>
      </c>
      <c r="C101" s="82">
        <v>65908923.07692308</v>
      </c>
      <c r="D101" s="130">
        <f t="shared" si="12"/>
        <v>7.5000000000000002E-4</v>
      </c>
      <c r="E101" s="82">
        <f t="shared" si="4"/>
        <v>49431.692307692312</v>
      </c>
      <c r="F101" s="83">
        <f t="shared" si="7"/>
        <v>4099.158645168417</v>
      </c>
      <c r="G101" s="69">
        <f t="shared" si="15"/>
        <v>14.75</v>
      </c>
      <c r="H101" s="84">
        <f t="shared" si="8"/>
        <v>291.22117393015662</v>
      </c>
      <c r="I101" s="69">
        <f t="shared" si="11"/>
        <v>24</v>
      </c>
      <c r="J101" s="82">
        <f t="shared" si="5"/>
        <v>67451.898190557913</v>
      </c>
      <c r="K101" s="82">
        <v>8363.7756000000008</v>
      </c>
      <c r="L101" s="82">
        <f t="shared" si="16"/>
        <v>75815.673790557921</v>
      </c>
      <c r="M101" s="95">
        <f t="shared" si="6"/>
        <v>1547064.4125090714</v>
      </c>
      <c r="N101" s="64">
        <f t="shared" si="9"/>
        <v>379078.36895278952</v>
      </c>
      <c r="O101" s="64">
        <f t="shared" si="17"/>
        <v>682341.06411502138</v>
      </c>
      <c r="P101" s="126"/>
    </row>
    <row r="102" spans="1:16" ht="16.5" thickTop="1" x14ac:dyDescent="0.25">
      <c r="A102" s="142">
        <v>2024</v>
      </c>
      <c r="B102" s="66" t="s">
        <v>28</v>
      </c>
      <c r="C102" s="77">
        <v>65908923.07692308</v>
      </c>
      <c r="D102" s="131">
        <f t="shared" si="12"/>
        <v>7.5000000000000002E-4</v>
      </c>
      <c r="E102" s="77">
        <f t="shared" si="4"/>
        <v>49431.692307692312</v>
      </c>
      <c r="F102" s="121">
        <f t="shared" si="7"/>
        <v>4099.158645168417</v>
      </c>
      <c r="G102" s="39">
        <f t="shared" si="15"/>
        <v>14.75</v>
      </c>
      <c r="H102" s="74">
        <f t="shared" si="8"/>
        <v>291.22117393015662</v>
      </c>
      <c r="I102" s="39">
        <f t="shared" si="11"/>
        <v>24</v>
      </c>
      <c r="J102" s="77">
        <f t="shared" si="5"/>
        <v>67451.898190557913</v>
      </c>
      <c r="K102" s="77">
        <v>8363.7756000000008</v>
      </c>
      <c r="L102" s="77">
        <f t="shared" si="16"/>
        <v>75815.673790557921</v>
      </c>
      <c r="M102" s="122">
        <f t="shared" si="6"/>
        <v>1520680.4310262057</v>
      </c>
      <c r="N102" s="42">
        <f t="shared" si="9"/>
        <v>379078.36895278952</v>
      </c>
      <c r="O102" s="42">
        <f t="shared" si="17"/>
        <v>682341.06411502138</v>
      </c>
      <c r="P102" s="127"/>
    </row>
    <row r="103" spans="1:16" ht="15.75" x14ac:dyDescent="0.25">
      <c r="A103" s="143"/>
      <c r="B103" s="44" t="s">
        <v>29</v>
      </c>
      <c r="C103" s="76">
        <v>65908923.07692308</v>
      </c>
      <c r="D103" s="129">
        <f t="shared" si="12"/>
        <v>7.5000000000000002E-4</v>
      </c>
      <c r="E103" s="76">
        <f t="shared" si="4"/>
        <v>49431.692307692312</v>
      </c>
      <c r="F103" s="119">
        <f t="shared" si="7"/>
        <v>4099.158645168417</v>
      </c>
      <c r="G103" s="48">
        <f t="shared" si="15"/>
        <v>14.75</v>
      </c>
      <c r="H103" s="120">
        <f t="shared" si="8"/>
        <v>291.22117393015662</v>
      </c>
      <c r="I103" s="48">
        <f t="shared" si="11"/>
        <v>24</v>
      </c>
      <c r="J103" s="76">
        <f t="shared" si="5"/>
        <v>67451.898190557913</v>
      </c>
      <c r="K103" s="76">
        <v>8363.7756000000008</v>
      </c>
      <c r="L103" s="76">
        <f t="shared" si="16"/>
        <v>75815.673790557921</v>
      </c>
      <c r="M103" s="109">
        <f t="shared" si="6"/>
        <v>1494296.4495433399</v>
      </c>
      <c r="N103" s="50">
        <f t="shared" si="9"/>
        <v>379078.36895278952</v>
      </c>
      <c r="O103" s="50">
        <f t="shared" si="17"/>
        <v>682341.06411502138</v>
      </c>
      <c r="P103" s="127"/>
    </row>
    <row r="104" spans="1:16" ht="15.75" x14ac:dyDescent="0.25">
      <c r="A104" s="143"/>
      <c r="B104" s="44" t="s">
        <v>30</v>
      </c>
      <c r="C104" s="76">
        <v>65908923.07692308</v>
      </c>
      <c r="D104" s="129">
        <f t="shared" si="12"/>
        <v>7.5000000000000002E-4</v>
      </c>
      <c r="E104" s="76">
        <f t="shared" si="4"/>
        <v>49431.692307692312</v>
      </c>
      <c r="F104" s="119">
        <f t="shared" si="7"/>
        <v>4099.158645168417</v>
      </c>
      <c r="G104" s="48">
        <f t="shared" si="15"/>
        <v>14.75</v>
      </c>
      <c r="H104" s="120">
        <f t="shared" si="8"/>
        <v>291.22117393015662</v>
      </c>
      <c r="I104" s="48">
        <f t="shared" si="11"/>
        <v>24</v>
      </c>
      <c r="J104" s="76">
        <f t="shared" si="5"/>
        <v>67451.898190557913</v>
      </c>
      <c r="K104" s="76">
        <v>8363.7756000000008</v>
      </c>
      <c r="L104" s="76">
        <f t="shared" si="16"/>
        <v>75815.673790557921</v>
      </c>
      <c r="M104" s="109">
        <f t="shared" si="6"/>
        <v>1467912.4680604741</v>
      </c>
      <c r="N104" s="50">
        <f t="shared" si="9"/>
        <v>379078.36895278952</v>
      </c>
      <c r="O104" s="50">
        <f t="shared" si="17"/>
        <v>682341.06411502138</v>
      </c>
      <c r="P104" s="127"/>
    </row>
    <row r="105" spans="1:16" ht="15.75" x14ac:dyDescent="0.25">
      <c r="A105" s="143"/>
      <c r="B105" s="44" t="s">
        <v>31</v>
      </c>
      <c r="C105" s="76">
        <v>65908923.07692308</v>
      </c>
      <c r="D105" s="129">
        <f t="shared" si="12"/>
        <v>7.5000000000000002E-4</v>
      </c>
      <c r="E105" s="76">
        <f t="shared" si="4"/>
        <v>49431.692307692312</v>
      </c>
      <c r="F105" s="119">
        <f t="shared" si="7"/>
        <v>4099.158645168417</v>
      </c>
      <c r="G105" s="48">
        <f t="shared" si="15"/>
        <v>14.75</v>
      </c>
      <c r="H105" s="120">
        <f t="shared" si="8"/>
        <v>291.22117393015662</v>
      </c>
      <c r="I105" s="48">
        <f t="shared" si="11"/>
        <v>24</v>
      </c>
      <c r="J105" s="76">
        <f t="shared" si="5"/>
        <v>67451.898190557913</v>
      </c>
      <c r="K105" s="76">
        <v>8363.7756000000008</v>
      </c>
      <c r="L105" s="76">
        <f t="shared" si="16"/>
        <v>75815.673790557921</v>
      </c>
      <c r="M105" s="109">
        <f t="shared" si="6"/>
        <v>1441528.4865776084</v>
      </c>
      <c r="N105" s="50">
        <f t="shared" si="9"/>
        <v>379078.36895278952</v>
      </c>
      <c r="O105" s="50">
        <f t="shared" si="17"/>
        <v>682341.06411502138</v>
      </c>
      <c r="P105" s="126"/>
    </row>
    <row r="106" spans="1:16" ht="15.75" x14ac:dyDescent="0.25">
      <c r="A106" s="143"/>
      <c r="B106" s="44" t="s">
        <v>32</v>
      </c>
      <c r="C106" s="76">
        <v>65908923.07692308</v>
      </c>
      <c r="D106" s="129">
        <f t="shared" si="12"/>
        <v>7.5000000000000002E-4</v>
      </c>
      <c r="E106" s="76">
        <f t="shared" si="4"/>
        <v>49431.692307692312</v>
      </c>
      <c r="F106" s="119">
        <f t="shared" si="7"/>
        <v>4099.158645168417</v>
      </c>
      <c r="G106" s="48">
        <f t="shared" si="15"/>
        <v>14.75</v>
      </c>
      <c r="H106" s="120">
        <f t="shared" si="8"/>
        <v>291.22117393015662</v>
      </c>
      <c r="I106" s="48">
        <f t="shared" si="11"/>
        <v>24</v>
      </c>
      <c r="J106" s="76">
        <f t="shared" si="5"/>
        <v>67451.898190557913</v>
      </c>
      <c r="K106" s="76">
        <v>8363.7756000000008</v>
      </c>
      <c r="L106" s="76">
        <f t="shared" si="16"/>
        <v>75815.673790557921</v>
      </c>
      <c r="M106" s="109">
        <f t="shared" si="6"/>
        <v>1415144.5050947426</v>
      </c>
      <c r="N106" s="50">
        <f t="shared" si="9"/>
        <v>379078.36895278952</v>
      </c>
      <c r="O106" s="50">
        <f t="shared" si="17"/>
        <v>682341.06411502138</v>
      </c>
      <c r="P106" s="127"/>
    </row>
    <row r="107" spans="1:16" ht="15.75" x14ac:dyDescent="0.25">
      <c r="A107" s="143"/>
      <c r="B107" s="44" t="s">
        <v>33</v>
      </c>
      <c r="C107" s="76">
        <v>65908923.07692308</v>
      </c>
      <c r="D107" s="129">
        <f t="shared" si="12"/>
        <v>7.5000000000000002E-4</v>
      </c>
      <c r="E107" s="76">
        <f t="shared" si="4"/>
        <v>49431.692307692312</v>
      </c>
      <c r="F107" s="119">
        <f t="shared" si="7"/>
        <v>4099.158645168417</v>
      </c>
      <c r="G107" s="48">
        <f t="shared" si="15"/>
        <v>14.75</v>
      </c>
      <c r="H107" s="120">
        <f t="shared" si="8"/>
        <v>291.22117393015662</v>
      </c>
      <c r="I107" s="48">
        <f t="shared" si="11"/>
        <v>24</v>
      </c>
      <c r="J107" s="76">
        <f t="shared" si="5"/>
        <v>67451.898190557913</v>
      </c>
      <c r="K107" s="76">
        <v>8363.7756000000008</v>
      </c>
      <c r="L107" s="76">
        <f t="shared" si="16"/>
        <v>75815.673790557921</v>
      </c>
      <c r="M107" s="109">
        <f t="shared" si="6"/>
        <v>1388760.5236118769</v>
      </c>
      <c r="N107" s="50">
        <f t="shared" si="9"/>
        <v>379078.36895278952</v>
      </c>
      <c r="O107" s="50">
        <f t="shared" si="17"/>
        <v>682341.06411502138</v>
      </c>
    </row>
    <row r="108" spans="1:16" ht="15.75" x14ac:dyDescent="0.25">
      <c r="A108" s="143"/>
      <c r="B108" s="44" t="s">
        <v>34</v>
      </c>
      <c r="C108" s="76">
        <v>65908923.07692308</v>
      </c>
      <c r="D108" s="129">
        <f t="shared" si="12"/>
        <v>7.5000000000000002E-4</v>
      </c>
      <c r="E108" s="76">
        <f t="shared" ref="E108:E161" si="18">+C108*D108</f>
        <v>49431.692307692312</v>
      </c>
      <c r="F108" s="119">
        <f t="shared" si="7"/>
        <v>4099.158645168417</v>
      </c>
      <c r="G108" s="48">
        <f t="shared" si="15"/>
        <v>14.75</v>
      </c>
      <c r="H108" s="120">
        <f t="shared" si="8"/>
        <v>291.22117393015662</v>
      </c>
      <c r="I108" s="48">
        <f t="shared" si="11"/>
        <v>24</v>
      </c>
      <c r="J108" s="76">
        <f t="shared" ref="J108:J161" si="19">(G108*F108)+(H108*I108)</f>
        <v>67451.898190557913</v>
      </c>
      <c r="K108" s="76">
        <v>8363.7756000000008</v>
      </c>
      <c r="L108" s="76">
        <f t="shared" si="16"/>
        <v>75815.673790557921</v>
      </c>
      <c r="M108" s="109">
        <f t="shared" ref="M108:M161" si="20">+M107+E108-J108-K108</f>
        <v>1362376.5421290111</v>
      </c>
      <c r="N108" s="50">
        <f t="shared" si="9"/>
        <v>379078.36895278952</v>
      </c>
      <c r="O108" s="50">
        <f t="shared" si="17"/>
        <v>682341.06411502138</v>
      </c>
    </row>
    <row r="109" spans="1:16" ht="15.75" x14ac:dyDescent="0.25">
      <c r="A109" s="143"/>
      <c r="B109" s="44" t="s">
        <v>35</v>
      </c>
      <c r="C109" s="76">
        <v>65908923.07692308</v>
      </c>
      <c r="D109" s="129">
        <f t="shared" si="12"/>
        <v>7.5000000000000002E-4</v>
      </c>
      <c r="E109" s="76">
        <f t="shared" si="18"/>
        <v>49431.692307692312</v>
      </c>
      <c r="F109" s="119">
        <f t="shared" si="7"/>
        <v>4099.158645168417</v>
      </c>
      <c r="G109" s="48">
        <f t="shared" si="15"/>
        <v>14.75</v>
      </c>
      <c r="H109" s="120">
        <f t="shared" si="8"/>
        <v>291.22117393015662</v>
      </c>
      <c r="I109" s="48">
        <f t="shared" si="11"/>
        <v>24</v>
      </c>
      <c r="J109" s="76">
        <f t="shared" si="19"/>
        <v>67451.898190557913</v>
      </c>
      <c r="K109" s="76">
        <v>8363.7756000000008</v>
      </c>
      <c r="L109" s="76">
        <f t="shared" si="16"/>
        <v>75815.673790557921</v>
      </c>
      <c r="M109" s="109">
        <f t="shared" si="20"/>
        <v>1335992.5606461454</v>
      </c>
      <c r="N109" s="50">
        <f t="shared" si="9"/>
        <v>379078.36895278952</v>
      </c>
      <c r="O109" s="50">
        <f t="shared" si="17"/>
        <v>682341.06411502138</v>
      </c>
    </row>
    <row r="110" spans="1:16" ht="15.75" x14ac:dyDescent="0.25">
      <c r="A110" s="143"/>
      <c r="B110" s="44" t="s">
        <v>36</v>
      </c>
      <c r="C110" s="76">
        <v>65908923.07692308</v>
      </c>
      <c r="D110" s="129">
        <f t="shared" si="12"/>
        <v>7.5000000000000002E-4</v>
      </c>
      <c r="E110" s="76">
        <f t="shared" si="18"/>
        <v>49431.692307692312</v>
      </c>
      <c r="F110" s="119">
        <f t="shared" si="7"/>
        <v>4099.158645168417</v>
      </c>
      <c r="G110" s="48">
        <f t="shared" si="15"/>
        <v>14.75</v>
      </c>
      <c r="H110" s="120">
        <f t="shared" si="8"/>
        <v>291.22117393015662</v>
      </c>
      <c r="I110" s="48">
        <f t="shared" si="11"/>
        <v>24</v>
      </c>
      <c r="J110" s="76">
        <f t="shared" si="19"/>
        <v>67451.898190557913</v>
      </c>
      <c r="K110" s="76">
        <v>8363.7756000000008</v>
      </c>
      <c r="L110" s="76">
        <f t="shared" si="16"/>
        <v>75815.673790557921</v>
      </c>
      <c r="M110" s="109">
        <f t="shared" si="20"/>
        <v>1309608.5791632796</v>
      </c>
      <c r="N110" s="50">
        <f t="shared" si="9"/>
        <v>379078.36895278952</v>
      </c>
      <c r="O110" s="50">
        <f t="shared" si="17"/>
        <v>682341.06411502138</v>
      </c>
    </row>
    <row r="111" spans="1:16" ht="15.75" x14ac:dyDescent="0.25">
      <c r="A111" s="143"/>
      <c r="B111" s="44" t="s">
        <v>37</v>
      </c>
      <c r="C111" s="76">
        <v>65908923.07692308</v>
      </c>
      <c r="D111" s="129">
        <f t="shared" si="12"/>
        <v>7.5000000000000002E-4</v>
      </c>
      <c r="E111" s="76">
        <f t="shared" si="18"/>
        <v>49431.692307692312</v>
      </c>
      <c r="F111" s="119">
        <f t="shared" si="7"/>
        <v>4099.158645168417</v>
      </c>
      <c r="G111" s="48">
        <f t="shared" ref="G111:G142" si="21">$D$9</f>
        <v>14.75</v>
      </c>
      <c r="H111" s="120">
        <f t="shared" si="8"/>
        <v>291.22117393015662</v>
      </c>
      <c r="I111" s="48">
        <f t="shared" si="11"/>
        <v>24</v>
      </c>
      <c r="J111" s="76">
        <f t="shared" si="19"/>
        <v>67451.898190557913</v>
      </c>
      <c r="K111" s="76">
        <v>8363.7756000000008</v>
      </c>
      <c r="L111" s="76">
        <f t="shared" si="16"/>
        <v>75815.673790557921</v>
      </c>
      <c r="M111" s="109">
        <f t="shared" si="20"/>
        <v>1283224.5976804139</v>
      </c>
      <c r="N111" s="50">
        <f t="shared" si="9"/>
        <v>379078.36895278952</v>
      </c>
      <c r="O111" s="50">
        <f t="shared" si="17"/>
        <v>682341.06411502138</v>
      </c>
    </row>
    <row r="112" spans="1:16" ht="15.75" x14ac:dyDescent="0.25">
      <c r="A112" s="143"/>
      <c r="B112" s="44" t="s">
        <v>38</v>
      </c>
      <c r="C112" s="76">
        <v>65908923.07692308</v>
      </c>
      <c r="D112" s="129">
        <f t="shared" si="12"/>
        <v>7.5000000000000002E-4</v>
      </c>
      <c r="E112" s="76">
        <f t="shared" si="18"/>
        <v>49431.692307692312</v>
      </c>
      <c r="F112" s="119">
        <f t="shared" si="7"/>
        <v>4099.158645168417</v>
      </c>
      <c r="G112" s="48">
        <f t="shared" si="21"/>
        <v>14.75</v>
      </c>
      <c r="H112" s="120">
        <f t="shared" si="8"/>
        <v>291.22117393015662</v>
      </c>
      <c r="I112" s="48">
        <f t="shared" si="11"/>
        <v>24</v>
      </c>
      <c r="J112" s="76">
        <f t="shared" si="19"/>
        <v>67451.898190557913</v>
      </c>
      <c r="K112" s="76">
        <v>8363.7756000000008</v>
      </c>
      <c r="L112" s="76">
        <f t="shared" si="16"/>
        <v>75815.673790557921</v>
      </c>
      <c r="M112" s="109">
        <f t="shared" si="20"/>
        <v>1256840.6161975481</v>
      </c>
      <c r="N112" s="50">
        <f t="shared" si="9"/>
        <v>379078.36895278952</v>
      </c>
      <c r="O112" s="50">
        <f t="shared" si="17"/>
        <v>682341.06411502138</v>
      </c>
    </row>
    <row r="113" spans="1:15" ht="16.5" thickBot="1" x14ac:dyDescent="0.3">
      <c r="A113" s="144"/>
      <c r="B113" s="56" t="s">
        <v>39</v>
      </c>
      <c r="C113" s="82">
        <v>65908923.07692308</v>
      </c>
      <c r="D113" s="130">
        <f t="shared" si="12"/>
        <v>7.5000000000000002E-4</v>
      </c>
      <c r="E113" s="82">
        <f t="shared" si="18"/>
        <v>49431.692307692312</v>
      </c>
      <c r="F113" s="133">
        <f t="shared" si="7"/>
        <v>4099.158645168417</v>
      </c>
      <c r="G113" s="69">
        <f t="shared" si="21"/>
        <v>14.75</v>
      </c>
      <c r="H113" s="84">
        <f t="shared" si="8"/>
        <v>291.22117393015662</v>
      </c>
      <c r="I113" s="69">
        <f t="shared" si="11"/>
        <v>24</v>
      </c>
      <c r="J113" s="82">
        <f t="shared" si="19"/>
        <v>67451.898190557913</v>
      </c>
      <c r="K113" s="82">
        <v>8363.7756000000008</v>
      </c>
      <c r="L113" s="82">
        <f t="shared" si="16"/>
        <v>75815.673790557921</v>
      </c>
      <c r="M113" s="134">
        <f t="shared" si="20"/>
        <v>1230456.6347146824</v>
      </c>
      <c r="N113" s="64">
        <f t="shared" si="9"/>
        <v>379078.36895278952</v>
      </c>
      <c r="O113" s="64">
        <f t="shared" si="17"/>
        <v>682341.06411502138</v>
      </c>
    </row>
    <row r="114" spans="1:15" ht="16.5" thickTop="1" x14ac:dyDescent="0.25">
      <c r="A114" s="142">
        <v>2025</v>
      </c>
      <c r="B114" s="66" t="s">
        <v>28</v>
      </c>
      <c r="C114" s="77">
        <v>65908923.07692308</v>
      </c>
      <c r="D114" s="131">
        <f t="shared" si="12"/>
        <v>7.5000000000000002E-4</v>
      </c>
      <c r="E114" s="77">
        <f t="shared" si="18"/>
        <v>49431.692307692312</v>
      </c>
      <c r="F114" s="121">
        <f t="shared" ref="F114:F161" si="22">(+F113*$C$12)+F113</f>
        <v>4099.158645168417</v>
      </c>
      <c r="G114" s="39">
        <f t="shared" si="21"/>
        <v>14.75</v>
      </c>
      <c r="H114" s="74">
        <f t="shared" ref="H114:H161" si="23">(+H113*$C$12)+H113</f>
        <v>291.22117393015662</v>
      </c>
      <c r="I114" s="39">
        <f t="shared" si="11"/>
        <v>24</v>
      </c>
      <c r="J114" s="77">
        <f t="shared" si="19"/>
        <v>67451.898190557913</v>
      </c>
      <c r="K114" s="77">
        <v>8363.7756000000008</v>
      </c>
      <c r="L114" s="77">
        <f t="shared" si="16"/>
        <v>75815.673790557921</v>
      </c>
      <c r="M114" s="122">
        <f t="shared" si="20"/>
        <v>1204072.6532318166</v>
      </c>
      <c r="N114" s="42">
        <f t="shared" ref="N114:N161" si="24">SUM(J110:K114)</f>
        <v>379078.36895278952</v>
      </c>
      <c r="O114" s="42">
        <f t="shared" si="17"/>
        <v>682341.06411502138</v>
      </c>
    </row>
    <row r="115" spans="1:15" ht="15.75" x14ac:dyDescent="0.25">
      <c r="A115" s="143"/>
      <c r="B115" s="44" t="s">
        <v>29</v>
      </c>
      <c r="C115" s="76">
        <v>65908923.07692308</v>
      </c>
      <c r="D115" s="129">
        <f t="shared" si="12"/>
        <v>7.5000000000000002E-4</v>
      </c>
      <c r="E115" s="76">
        <f t="shared" si="18"/>
        <v>49431.692307692312</v>
      </c>
      <c r="F115" s="119">
        <f t="shared" si="22"/>
        <v>4099.158645168417</v>
      </c>
      <c r="G115" s="48">
        <f t="shared" si="21"/>
        <v>14.75</v>
      </c>
      <c r="H115" s="120">
        <f t="shared" si="23"/>
        <v>291.22117393015662</v>
      </c>
      <c r="I115" s="48">
        <f t="shared" ref="I115:I161" si="25">$E$6</f>
        <v>24</v>
      </c>
      <c r="J115" s="76">
        <f t="shared" si="19"/>
        <v>67451.898190557913</v>
      </c>
      <c r="K115" s="76">
        <v>8363.7756000000008</v>
      </c>
      <c r="L115" s="76">
        <f t="shared" si="16"/>
        <v>75815.673790557921</v>
      </c>
      <c r="M115" s="109">
        <f t="shared" si="20"/>
        <v>1177688.6717489508</v>
      </c>
      <c r="N115" s="50">
        <f t="shared" si="24"/>
        <v>379078.36895278952</v>
      </c>
      <c r="O115" s="50">
        <f t="shared" si="17"/>
        <v>682341.06411502138</v>
      </c>
    </row>
    <row r="116" spans="1:15" ht="15.75" x14ac:dyDescent="0.25">
      <c r="A116" s="143"/>
      <c r="B116" s="44" t="s">
        <v>30</v>
      </c>
      <c r="C116" s="76">
        <v>65908923.07692308</v>
      </c>
      <c r="D116" s="129">
        <f t="shared" si="12"/>
        <v>7.5000000000000002E-4</v>
      </c>
      <c r="E116" s="76">
        <f t="shared" si="18"/>
        <v>49431.692307692312</v>
      </c>
      <c r="F116" s="119">
        <f t="shared" si="22"/>
        <v>4099.158645168417</v>
      </c>
      <c r="G116" s="48">
        <f t="shared" si="21"/>
        <v>14.75</v>
      </c>
      <c r="H116" s="120">
        <f t="shared" si="23"/>
        <v>291.22117393015662</v>
      </c>
      <c r="I116" s="48">
        <f t="shared" si="25"/>
        <v>24</v>
      </c>
      <c r="J116" s="76">
        <f t="shared" si="19"/>
        <v>67451.898190557913</v>
      </c>
      <c r="K116" s="76">
        <v>8363.7756000000008</v>
      </c>
      <c r="L116" s="76">
        <f t="shared" si="16"/>
        <v>75815.673790557921</v>
      </c>
      <c r="M116" s="109">
        <f t="shared" si="20"/>
        <v>1151304.6902660851</v>
      </c>
      <c r="N116" s="50">
        <f t="shared" si="24"/>
        <v>379078.36895278952</v>
      </c>
      <c r="O116" s="50">
        <f t="shared" si="17"/>
        <v>682341.06411502138</v>
      </c>
    </row>
    <row r="117" spans="1:15" ht="15.75" x14ac:dyDescent="0.25">
      <c r="A117" s="143"/>
      <c r="B117" s="44" t="s">
        <v>31</v>
      </c>
      <c r="C117" s="76">
        <v>65908923.07692308</v>
      </c>
      <c r="D117" s="129">
        <f t="shared" si="12"/>
        <v>7.5000000000000002E-4</v>
      </c>
      <c r="E117" s="76">
        <f t="shared" si="18"/>
        <v>49431.692307692312</v>
      </c>
      <c r="F117" s="119">
        <f t="shared" si="22"/>
        <v>4099.158645168417</v>
      </c>
      <c r="G117" s="48">
        <f t="shared" si="21"/>
        <v>14.75</v>
      </c>
      <c r="H117" s="120">
        <f t="shared" si="23"/>
        <v>291.22117393015662</v>
      </c>
      <c r="I117" s="48">
        <f t="shared" si="25"/>
        <v>24</v>
      </c>
      <c r="J117" s="76">
        <f t="shared" si="19"/>
        <v>67451.898190557913</v>
      </c>
      <c r="K117" s="76">
        <v>8363.7756000000008</v>
      </c>
      <c r="L117" s="76">
        <f t="shared" si="16"/>
        <v>75815.673790557921</v>
      </c>
      <c r="M117" s="109">
        <f t="shared" si="20"/>
        <v>1124920.7087832193</v>
      </c>
      <c r="N117" s="50">
        <f t="shared" si="24"/>
        <v>379078.36895278952</v>
      </c>
      <c r="O117" s="50">
        <f t="shared" si="17"/>
        <v>682341.06411502138</v>
      </c>
    </row>
    <row r="118" spans="1:15" ht="15.75" x14ac:dyDescent="0.25">
      <c r="A118" s="143"/>
      <c r="B118" s="44" t="s">
        <v>32</v>
      </c>
      <c r="C118" s="76">
        <v>65908923.07692308</v>
      </c>
      <c r="D118" s="129">
        <f t="shared" si="12"/>
        <v>7.5000000000000002E-4</v>
      </c>
      <c r="E118" s="76">
        <f t="shared" si="18"/>
        <v>49431.692307692312</v>
      </c>
      <c r="F118" s="119">
        <f t="shared" si="22"/>
        <v>4099.158645168417</v>
      </c>
      <c r="G118" s="48">
        <f t="shared" si="21"/>
        <v>14.75</v>
      </c>
      <c r="H118" s="120">
        <f t="shared" si="23"/>
        <v>291.22117393015662</v>
      </c>
      <c r="I118" s="48">
        <f t="shared" si="25"/>
        <v>24</v>
      </c>
      <c r="J118" s="76">
        <f t="shared" si="19"/>
        <v>67451.898190557913</v>
      </c>
      <c r="K118" s="76">
        <v>8363.7756000000008</v>
      </c>
      <c r="L118" s="76">
        <f t="shared" si="16"/>
        <v>75815.673790557921</v>
      </c>
      <c r="M118" s="109">
        <f t="shared" si="20"/>
        <v>1098536.7273003536</v>
      </c>
      <c r="N118" s="50">
        <f t="shared" si="24"/>
        <v>379078.36895278952</v>
      </c>
      <c r="O118" s="50">
        <f t="shared" si="17"/>
        <v>682341.06411502138</v>
      </c>
    </row>
    <row r="119" spans="1:15" ht="15.75" x14ac:dyDescent="0.25">
      <c r="A119" s="143"/>
      <c r="B119" s="44" t="s">
        <v>33</v>
      </c>
      <c r="C119" s="76">
        <v>65908923.07692308</v>
      </c>
      <c r="D119" s="129">
        <f t="shared" si="12"/>
        <v>7.5000000000000002E-4</v>
      </c>
      <c r="E119" s="76">
        <f t="shared" si="18"/>
        <v>49431.692307692312</v>
      </c>
      <c r="F119" s="119">
        <f t="shared" si="22"/>
        <v>4099.158645168417</v>
      </c>
      <c r="G119" s="48">
        <f t="shared" si="21"/>
        <v>14.75</v>
      </c>
      <c r="H119" s="120">
        <f t="shared" si="23"/>
        <v>291.22117393015662</v>
      </c>
      <c r="I119" s="48">
        <f t="shared" si="25"/>
        <v>24</v>
      </c>
      <c r="J119" s="76">
        <f t="shared" si="19"/>
        <v>67451.898190557913</v>
      </c>
      <c r="K119" s="76">
        <v>8363.7756000000008</v>
      </c>
      <c r="L119" s="76">
        <f t="shared" si="16"/>
        <v>75815.673790557921</v>
      </c>
      <c r="M119" s="109">
        <f t="shared" si="20"/>
        <v>1072152.7458174878</v>
      </c>
      <c r="N119" s="50">
        <f t="shared" si="24"/>
        <v>379078.36895278952</v>
      </c>
      <c r="O119" s="50">
        <f t="shared" si="17"/>
        <v>682341.06411502138</v>
      </c>
    </row>
    <row r="120" spans="1:15" ht="15.75" x14ac:dyDescent="0.25">
      <c r="A120" s="143"/>
      <c r="B120" s="44" t="s">
        <v>34</v>
      </c>
      <c r="C120" s="76">
        <v>65908923.07692308</v>
      </c>
      <c r="D120" s="129">
        <f t="shared" ref="D120:D139" si="26">+$D$3</f>
        <v>7.5000000000000002E-4</v>
      </c>
      <c r="E120" s="76">
        <f t="shared" si="18"/>
        <v>49431.692307692312</v>
      </c>
      <c r="F120" s="119">
        <f t="shared" si="22"/>
        <v>4099.158645168417</v>
      </c>
      <c r="G120" s="48">
        <f t="shared" si="21"/>
        <v>14.75</v>
      </c>
      <c r="H120" s="120">
        <f t="shared" si="23"/>
        <v>291.22117393015662</v>
      </c>
      <c r="I120" s="48">
        <f t="shared" si="25"/>
        <v>24</v>
      </c>
      <c r="J120" s="76">
        <f t="shared" si="19"/>
        <v>67451.898190557913</v>
      </c>
      <c r="K120" s="76">
        <v>8363.7756000000008</v>
      </c>
      <c r="L120" s="76">
        <f t="shared" si="16"/>
        <v>75815.673790557921</v>
      </c>
      <c r="M120" s="109">
        <f t="shared" si="20"/>
        <v>1045768.7643346221</v>
      </c>
      <c r="N120" s="50">
        <f t="shared" si="24"/>
        <v>379078.36895278952</v>
      </c>
      <c r="O120" s="50">
        <f t="shared" si="17"/>
        <v>682341.06411502138</v>
      </c>
    </row>
    <row r="121" spans="1:15" ht="15.75" x14ac:dyDescent="0.25">
      <c r="A121" s="143"/>
      <c r="B121" s="44" t="s">
        <v>35</v>
      </c>
      <c r="C121" s="76">
        <v>65908923.07692308</v>
      </c>
      <c r="D121" s="129">
        <f t="shared" si="26"/>
        <v>7.5000000000000002E-4</v>
      </c>
      <c r="E121" s="76">
        <f t="shared" si="18"/>
        <v>49431.692307692312</v>
      </c>
      <c r="F121" s="119">
        <f t="shared" si="22"/>
        <v>4099.158645168417</v>
      </c>
      <c r="G121" s="48">
        <f t="shared" si="21"/>
        <v>14.75</v>
      </c>
      <c r="H121" s="120">
        <f t="shared" si="23"/>
        <v>291.22117393015662</v>
      </c>
      <c r="I121" s="48">
        <f t="shared" si="25"/>
        <v>24</v>
      </c>
      <c r="J121" s="76">
        <f t="shared" si="19"/>
        <v>67451.898190557913</v>
      </c>
      <c r="K121" s="76">
        <v>8363.7756000000008</v>
      </c>
      <c r="L121" s="76">
        <f t="shared" si="16"/>
        <v>75815.673790557921</v>
      </c>
      <c r="M121" s="109">
        <f t="shared" si="20"/>
        <v>1019384.7828517563</v>
      </c>
      <c r="N121" s="50">
        <f t="shared" si="24"/>
        <v>379078.36895278952</v>
      </c>
      <c r="O121" s="50">
        <f t="shared" si="17"/>
        <v>682341.06411502138</v>
      </c>
    </row>
    <row r="122" spans="1:15" ht="15.75" x14ac:dyDescent="0.25">
      <c r="A122" s="143"/>
      <c r="B122" s="44" t="s">
        <v>36</v>
      </c>
      <c r="C122" s="76">
        <v>65908923.07692308</v>
      </c>
      <c r="D122" s="129">
        <f t="shared" si="26"/>
        <v>7.5000000000000002E-4</v>
      </c>
      <c r="E122" s="76">
        <f t="shared" si="18"/>
        <v>49431.692307692312</v>
      </c>
      <c r="F122" s="119">
        <f t="shared" si="22"/>
        <v>4099.158645168417</v>
      </c>
      <c r="G122" s="48">
        <f t="shared" si="21"/>
        <v>14.75</v>
      </c>
      <c r="H122" s="120">
        <f t="shared" si="23"/>
        <v>291.22117393015662</v>
      </c>
      <c r="I122" s="48">
        <f t="shared" si="25"/>
        <v>24</v>
      </c>
      <c r="J122" s="76">
        <f t="shared" si="19"/>
        <v>67451.898190557913</v>
      </c>
      <c r="K122" s="76">
        <v>8363.7756000000008</v>
      </c>
      <c r="L122" s="76">
        <f t="shared" si="16"/>
        <v>75815.673790557921</v>
      </c>
      <c r="M122" s="109">
        <f t="shared" si="20"/>
        <v>993000.80136889056</v>
      </c>
      <c r="N122" s="50">
        <f t="shared" si="24"/>
        <v>379078.36895278952</v>
      </c>
      <c r="O122" s="50">
        <f t="shared" si="17"/>
        <v>682341.06411502138</v>
      </c>
    </row>
    <row r="123" spans="1:15" ht="15.75" x14ac:dyDescent="0.25">
      <c r="A123" s="143"/>
      <c r="B123" s="44" t="s">
        <v>37</v>
      </c>
      <c r="C123" s="76">
        <v>65908923.07692308</v>
      </c>
      <c r="D123" s="129">
        <f t="shared" si="26"/>
        <v>7.5000000000000002E-4</v>
      </c>
      <c r="E123" s="76">
        <f t="shared" si="18"/>
        <v>49431.692307692312</v>
      </c>
      <c r="F123" s="119">
        <f t="shared" si="22"/>
        <v>4099.158645168417</v>
      </c>
      <c r="G123" s="48">
        <f t="shared" si="21"/>
        <v>14.75</v>
      </c>
      <c r="H123" s="120">
        <f t="shared" si="23"/>
        <v>291.22117393015662</v>
      </c>
      <c r="I123" s="48">
        <f t="shared" si="25"/>
        <v>24</v>
      </c>
      <c r="J123" s="76">
        <f t="shared" si="19"/>
        <v>67451.898190557913</v>
      </c>
      <c r="K123" s="76">
        <v>8363.7756000000008</v>
      </c>
      <c r="L123" s="76">
        <f t="shared" si="16"/>
        <v>75815.673790557921</v>
      </c>
      <c r="M123" s="109">
        <f t="shared" si="20"/>
        <v>966616.81988602481</v>
      </c>
      <c r="N123" s="50">
        <f t="shared" si="24"/>
        <v>379078.36895278952</v>
      </c>
      <c r="O123" s="50">
        <f t="shared" si="17"/>
        <v>682341.06411502138</v>
      </c>
    </row>
    <row r="124" spans="1:15" ht="15.75" x14ac:dyDescent="0.25">
      <c r="A124" s="143"/>
      <c r="B124" s="44" t="s">
        <v>38</v>
      </c>
      <c r="C124" s="76">
        <v>65908923.07692308</v>
      </c>
      <c r="D124" s="129">
        <f t="shared" si="26"/>
        <v>7.5000000000000002E-4</v>
      </c>
      <c r="E124" s="76">
        <f t="shared" si="18"/>
        <v>49431.692307692312</v>
      </c>
      <c r="F124" s="119">
        <f t="shared" si="22"/>
        <v>4099.158645168417</v>
      </c>
      <c r="G124" s="48">
        <f t="shared" si="21"/>
        <v>14.75</v>
      </c>
      <c r="H124" s="120">
        <f t="shared" si="23"/>
        <v>291.22117393015662</v>
      </c>
      <c r="I124" s="48">
        <f t="shared" si="25"/>
        <v>24</v>
      </c>
      <c r="J124" s="76">
        <f t="shared" si="19"/>
        <v>67451.898190557913</v>
      </c>
      <c r="K124" s="76">
        <v>8363.7756000000008</v>
      </c>
      <c r="L124" s="76">
        <f t="shared" si="16"/>
        <v>75815.673790557921</v>
      </c>
      <c r="M124" s="109">
        <f t="shared" si="20"/>
        <v>940232.83840315905</v>
      </c>
      <c r="N124" s="50">
        <f t="shared" si="24"/>
        <v>379078.36895278952</v>
      </c>
      <c r="O124" s="50">
        <f t="shared" si="17"/>
        <v>682341.06411502138</v>
      </c>
    </row>
    <row r="125" spans="1:15" ht="16.5" thickBot="1" x14ac:dyDescent="0.3">
      <c r="A125" s="144"/>
      <c r="B125" s="123" t="s">
        <v>39</v>
      </c>
      <c r="C125" s="82">
        <v>65908923.07692308</v>
      </c>
      <c r="D125" s="130">
        <f t="shared" si="26"/>
        <v>7.5000000000000002E-4</v>
      </c>
      <c r="E125" s="82">
        <f t="shared" si="18"/>
        <v>49431.692307692312</v>
      </c>
      <c r="F125" s="133">
        <f t="shared" si="22"/>
        <v>4099.158645168417</v>
      </c>
      <c r="G125" s="69">
        <f t="shared" si="21"/>
        <v>14.75</v>
      </c>
      <c r="H125" s="84">
        <f t="shared" si="23"/>
        <v>291.22117393015662</v>
      </c>
      <c r="I125" s="69">
        <f t="shared" si="25"/>
        <v>24</v>
      </c>
      <c r="J125" s="82">
        <f t="shared" si="19"/>
        <v>67451.898190557913</v>
      </c>
      <c r="K125" s="82">
        <v>8363.7756000000008</v>
      </c>
      <c r="L125" s="82">
        <f t="shared" si="16"/>
        <v>75815.673790557921</v>
      </c>
      <c r="M125" s="134">
        <f t="shared" si="20"/>
        <v>913848.8569202933</v>
      </c>
      <c r="N125" s="64">
        <f t="shared" si="24"/>
        <v>379078.36895278952</v>
      </c>
      <c r="O125" s="64">
        <f t="shared" si="17"/>
        <v>682341.06411502138</v>
      </c>
    </row>
    <row r="126" spans="1:15" ht="16.5" thickTop="1" x14ac:dyDescent="0.25">
      <c r="A126" s="142">
        <v>2026</v>
      </c>
      <c r="B126" s="66" t="s">
        <v>28</v>
      </c>
      <c r="C126" s="77">
        <v>65908923.07692308</v>
      </c>
      <c r="D126" s="131">
        <f t="shared" si="26"/>
        <v>7.5000000000000002E-4</v>
      </c>
      <c r="E126" s="77">
        <f t="shared" si="18"/>
        <v>49431.692307692312</v>
      </c>
      <c r="F126" s="121">
        <f t="shared" si="22"/>
        <v>4099.158645168417</v>
      </c>
      <c r="G126" s="39">
        <f t="shared" si="21"/>
        <v>14.75</v>
      </c>
      <c r="H126" s="74">
        <f t="shared" si="23"/>
        <v>291.22117393015662</v>
      </c>
      <c r="I126" s="39">
        <f t="shared" si="25"/>
        <v>24</v>
      </c>
      <c r="J126" s="77">
        <f t="shared" si="19"/>
        <v>67451.898190557913</v>
      </c>
      <c r="K126" s="77">
        <v>8363.7756000000008</v>
      </c>
      <c r="L126" s="77">
        <f t="shared" si="16"/>
        <v>75815.673790557921</v>
      </c>
      <c r="M126" s="122">
        <f t="shared" si="20"/>
        <v>887464.87543742754</v>
      </c>
      <c r="N126" s="42">
        <f t="shared" si="24"/>
        <v>379078.36895278952</v>
      </c>
      <c r="O126" s="42">
        <f t="shared" si="17"/>
        <v>682341.06411502138</v>
      </c>
    </row>
    <row r="127" spans="1:15" ht="15.75" x14ac:dyDescent="0.25">
      <c r="A127" s="143"/>
      <c r="B127" s="44" t="s">
        <v>29</v>
      </c>
      <c r="C127" s="76">
        <v>65908923.07692308</v>
      </c>
      <c r="D127" s="129">
        <f t="shared" si="26"/>
        <v>7.5000000000000002E-4</v>
      </c>
      <c r="E127" s="76">
        <f t="shared" si="18"/>
        <v>49431.692307692312</v>
      </c>
      <c r="F127" s="119">
        <f t="shared" si="22"/>
        <v>4099.158645168417</v>
      </c>
      <c r="G127" s="48">
        <f t="shared" si="21"/>
        <v>14.75</v>
      </c>
      <c r="H127" s="120">
        <f t="shared" si="23"/>
        <v>291.22117393015662</v>
      </c>
      <c r="I127" s="48">
        <f t="shared" si="25"/>
        <v>24</v>
      </c>
      <c r="J127" s="76">
        <f t="shared" si="19"/>
        <v>67451.898190557913</v>
      </c>
      <c r="K127" s="76">
        <v>8363.7756000000008</v>
      </c>
      <c r="L127" s="76">
        <f t="shared" si="16"/>
        <v>75815.673790557921</v>
      </c>
      <c r="M127" s="109">
        <f t="shared" si="20"/>
        <v>861080.89395456179</v>
      </c>
      <c r="N127" s="50">
        <f t="shared" si="24"/>
        <v>379078.36895278952</v>
      </c>
      <c r="O127" s="50">
        <f t="shared" si="17"/>
        <v>682341.06411502138</v>
      </c>
    </row>
    <row r="128" spans="1:15" ht="15.75" x14ac:dyDescent="0.25">
      <c r="A128" s="143"/>
      <c r="B128" s="44" t="s">
        <v>30</v>
      </c>
      <c r="C128" s="76">
        <v>65908923.07692308</v>
      </c>
      <c r="D128" s="129">
        <f t="shared" si="26"/>
        <v>7.5000000000000002E-4</v>
      </c>
      <c r="E128" s="76">
        <f t="shared" si="18"/>
        <v>49431.692307692312</v>
      </c>
      <c r="F128" s="119">
        <f t="shared" si="22"/>
        <v>4099.158645168417</v>
      </c>
      <c r="G128" s="48">
        <f t="shared" si="21"/>
        <v>14.75</v>
      </c>
      <c r="H128" s="120">
        <f t="shared" si="23"/>
        <v>291.22117393015662</v>
      </c>
      <c r="I128" s="48">
        <f t="shared" si="25"/>
        <v>24</v>
      </c>
      <c r="J128" s="76">
        <f t="shared" si="19"/>
        <v>67451.898190557913</v>
      </c>
      <c r="K128" s="76">
        <v>8363.7756000000008</v>
      </c>
      <c r="L128" s="76">
        <f t="shared" si="16"/>
        <v>75815.673790557921</v>
      </c>
      <c r="M128" s="109">
        <f t="shared" si="20"/>
        <v>834696.91247169604</v>
      </c>
      <c r="N128" s="50">
        <f t="shared" si="24"/>
        <v>379078.36895278952</v>
      </c>
      <c r="O128" s="50">
        <f t="shared" si="17"/>
        <v>682341.06411502138</v>
      </c>
    </row>
    <row r="129" spans="1:15" ht="15.75" x14ac:dyDescent="0.25">
      <c r="A129" s="143"/>
      <c r="B129" s="44" t="s">
        <v>31</v>
      </c>
      <c r="C129" s="76">
        <v>65908923.07692308</v>
      </c>
      <c r="D129" s="129">
        <f t="shared" si="26"/>
        <v>7.5000000000000002E-4</v>
      </c>
      <c r="E129" s="76">
        <f t="shared" si="18"/>
        <v>49431.692307692312</v>
      </c>
      <c r="F129" s="119">
        <f t="shared" si="22"/>
        <v>4099.158645168417</v>
      </c>
      <c r="G129" s="48">
        <f t="shared" si="21"/>
        <v>14.75</v>
      </c>
      <c r="H129" s="120">
        <f t="shared" si="23"/>
        <v>291.22117393015662</v>
      </c>
      <c r="I129" s="48">
        <f t="shared" si="25"/>
        <v>24</v>
      </c>
      <c r="J129" s="76">
        <f t="shared" si="19"/>
        <v>67451.898190557913</v>
      </c>
      <c r="K129" s="76">
        <v>8363.7756000000008</v>
      </c>
      <c r="L129" s="76">
        <f t="shared" si="16"/>
        <v>75815.673790557921</v>
      </c>
      <c r="M129" s="109">
        <f t="shared" si="20"/>
        <v>808312.93098883028</v>
      </c>
      <c r="N129" s="50">
        <f t="shared" si="24"/>
        <v>379078.36895278952</v>
      </c>
      <c r="O129" s="50">
        <f t="shared" si="17"/>
        <v>682341.06411502138</v>
      </c>
    </row>
    <row r="130" spans="1:15" ht="15.75" x14ac:dyDescent="0.25">
      <c r="A130" s="143"/>
      <c r="B130" s="44" t="s">
        <v>32</v>
      </c>
      <c r="C130" s="76">
        <v>65908923.07692308</v>
      </c>
      <c r="D130" s="129">
        <f t="shared" si="26"/>
        <v>7.5000000000000002E-4</v>
      </c>
      <c r="E130" s="76">
        <f t="shared" si="18"/>
        <v>49431.692307692312</v>
      </c>
      <c r="F130" s="119">
        <f t="shared" si="22"/>
        <v>4099.158645168417</v>
      </c>
      <c r="G130" s="48">
        <f t="shared" si="21"/>
        <v>14.75</v>
      </c>
      <c r="H130" s="120">
        <f t="shared" si="23"/>
        <v>291.22117393015662</v>
      </c>
      <c r="I130" s="48">
        <f t="shared" si="25"/>
        <v>24</v>
      </c>
      <c r="J130" s="76">
        <f t="shared" si="19"/>
        <v>67451.898190557913</v>
      </c>
      <c r="K130" s="76">
        <v>8363.7756000000008</v>
      </c>
      <c r="L130" s="76">
        <f t="shared" si="16"/>
        <v>75815.673790557921</v>
      </c>
      <c r="M130" s="109">
        <f t="shared" si="20"/>
        <v>781928.94950596453</v>
      </c>
      <c r="N130" s="50">
        <f t="shared" si="24"/>
        <v>379078.36895278952</v>
      </c>
      <c r="O130" s="50">
        <f t="shared" si="17"/>
        <v>682341.06411502138</v>
      </c>
    </row>
    <row r="131" spans="1:15" ht="15.75" x14ac:dyDescent="0.25">
      <c r="A131" s="143"/>
      <c r="B131" s="44" t="s">
        <v>33</v>
      </c>
      <c r="C131" s="76">
        <v>65908923.07692308</v>
      </c>
      <c r="D131" s="129">
        <f t="shared" si="26"/>
        <v>7.5000000000000002E-4</v>
      </c>
      <c r="E131" s="76">
        <f t="shared" si="18"/>
        <v>49431.692307692312</v>
      </c>
      <c r="F131" s="119">
        <f t="shared" si="22"/>
        <v>4099.158645168417</v>
      </c>
      <c r="G131" s="48">
        <f t="shared" si="21"/>
        <v>14.75</v>
      </c>
      <c r="H131" s="120">
        <f t="shared" si="23"/>
        <v>291.22117393015662</v>
      </c>
      <c r="I131" s="48">
        <f t="shared" si="25"/>
        <v>24</v>
      </c>
      <c r="J131" s="76">
        <f t="shared" si="19"/>
        <v>67451.898190557913</v>
      </c>
      <c r="K131" s="76">
        <v>8363.7756000000008</v>
      </c>
      <c r="L131" s="76">
        <f t="shared" si="16"/>
        <v>75815.673790557921</v>
      </c>
      <c r="M131" s="109">
        <f t="shared" si="20"/>
        <v>755544.96802309877</v>
      </c>
      <c r="N131" s="50">
        <f t="shared" si="24"/>
        <v>379078.36895278952</v>
      </c>
      <c r="O131" s="50">
        <f t="shared" si="17"/>
        <v>682341.06411502138</v>
      </c>
    </row>
    <row r="132" spans="1:15" ht="15.75" x14ac:dyDescent="0.25">
      <c r="A132" s="143"/>
      <c r="B132" s="44" t="s">
        <v>34</v>
      </c>
      <c r="C132" s="76">
        <v>65908923.07692308</v>
      </c>
      <c r="D132" s="129">
        <f t="shared" si="26"/>
        <v>7.5000000000000002E-4</v>
      </c>
      <c r="E132" s="76">
        <f t="shared" si="18"/>
        <v>49431.692307692312</v>
      </c>
      <c r="F132" s="119">
        <f t="shared" si="22"/>
        <v>4099.158645168417</v>
      </c>
      <c r="G132" s="48">
        <f t="shared" si="21"/>
        <v>14.75</v>
      </c>
      <c r="H132" s="120">
        <f t="shared" si="23"/>
        <v>291.22117393015662</v>
      </c>
      <c r="I132" s="48">
        <f t="shared" si="25"/>
        <v>24</v>
      </c>
      <c r="J132" s="76">
        <f t="shared" si="19"/>
        <v>67451.898190557913</v>
      </c>
      <c r="K132" s="76">
        <v>8363.7756000000008</v>
      </c>
      <c r="L132" s="76">
        <f t="shared" si="16"/>
        <v>75815.673790557921</v>
      </c>
      <c r="M132" s="109">
        <f t="shared" si="20"/>
        <v>729160.98654023302</v>
      </c>
      <c r="N132" s="50">
        <f t="shared" si="24"/>
        <v>379078.36895278952</v>
      </c>
      <c r="O132" s="50">
        <f t="shared" si="17"/>
        <v>682341.06411502138</v>
      </c>
    </row>
    <row r="133" spans="1:15" ht="15.75" x14ac:dyDescent="0.25">
      <c r="A133" s="143"/>
      <c r="B133" s="44" t="s">
        <v>35</v>
      </c>
      <c r="C133" s="76">
        <v>65908923.07692308</v>
      </c>
      <c r="D133" s="129">
        <f t="shared" si="26"/>
        <v>7.5000000000000002E-4</v>
      </c>
      <c r="E133" s="76">
        <f t="shared" si="18"/>
        <v>49431.692307692312</v>
      </c>
      <c r="F133" s="119">
        <f t="shared" si="22"/>
        <v>4099.158645168417</v>
      </c>
      <c r="G133" s="48">
        <f t="shared" si="21"/>
        <v>14.75</v>
      </c>
      <c r="H133" s="120">
        <f t="shared" si="23"/>
        <v>291.22117393015662</v>
      </c>
      <c r="I133" s="48">
        <f t="shared" si="25"/>
        <v>24</v>
      </c>
      <c r="J133" s="76">
        <f t="shared" si="19"/>
        <v>67451.898190557913</v>
      </c>
      <c r="K133" s="76">
        <v>8363.7756000000008</v>
      </c>
      <c r="L133" s="76">
        <f t="shared" si="16"/>
        <v>75815.673790557921</v>
      </c>
      <c r="M133" s="109">
        <f t="shared" si="20"/>
        <v>702777.00505736726</v>
      </c>
      <c r="N133" s="50">
        <f t="shared" si="24"/>
        <v>379078.36895278952</v>
      </c>
      <c r="O133" s="50">
        <f t="shared" si="17"/>
        <v>682341.06411502138</v>
      </c>
    </row>
    <row r="134" spans="1:15" ht="15.75" x14ac:dyDescent="0.25">
      <c r="A134" s="143"/>
      <c r="B134" s="44" t="s">
        <v>36</v>
      </c>
      <c r="C134" s="76">
        <v>65908923.07692308</v>
      </c>
      <c r="D134" s="129">
        <f t="shared" si="26"/>
        <v>7.5000000000000002E-4</v>
      </c>
      <c r="E134" s="76">
        <f t="shared" si="18"/>
        <v>49431.692307692312</v>
      </c>
      <c r="F134" s="119">
        <f t="shared" si="22"/>
        <v>4099.158645168417</v>
      </c>
      <c r="G134" s="48">
        <f t="shared" si="21"/>
        <v>14.75</v>
      </c>
      <c r="H134" s="120">
        <f t="shared" si="23"/>
        <v>291.22117393015662</v>
      </c>
      <c r="I134" s="48">
        <f t="shared" si="25"/>
        <v>24</v>
      </c>
      <c r="J134" s="76">
        <f t="shared" si="19"/>
        <v>67451.898190557913</v>
      </c>
      <c r="K134" s="76">
        <v>8363.7756000000008</v>
      </c>
      <c r="L134" s="76">
        <f t="shared" si="16"/>
        <v>75815.673790557921</v>
      </c>
      <c r="M134" s="109">
        <f t="shared" si="20"/>
        <v>676393.02357450151</v>
      </c>
      <c r="N134" s="109">
        <f t="shared" si="24"/>
        <v>379078.36895278952</v>
      </c>
      <c r="O134" s="109">
        <f t="shared" si="17"/>
        <v>682341.06411502138</v>
      </c>
    </row>
    <row r="135" spans="1:15" ht="15.75" x14ac:dyDescent="0.25">
      <c r="A135" s="143"/>
      <c r="B135" s="44" t="s">
        <v>37</v>
      </c>
      <c r="C135" s="76">
        <v>65908923.07692308</v>
      </c>
      <c r="D135" s="129">
        <f t="shared" si="26"/>
        <v>7.5000000000000002E-4</v>
      </c>
      <c r="E135" s="76">
        <f t="shared" si="18"/>
        <v>49431.692307692312</v>
      </c>
      <c r="F135" s="119">
        <f t="shared" si="22"/>
        <v>4099.158645168417</v>
      </c>
      <c r="G135" s="48">
        <f t="shared" si="21"/>
        <v>14.75</v>
      </c>
      <c r="H135" s="120">
        <f t="shared" si="23"/>
        <v>291.22117393015662</v>
      </c>
      <c r="I135" s="48">
        <f t="shared" si="25"/>
        <v>24</v>
      </c>
      <c r="J135" s="76">
        <f t="shared" si="19"/>
        <v>67451.898190557913</v>
      </c>
      <c r="K135" s="76">
        <v>8363.7756000000008</v>
      </c>
      <c r="L135" s="76">
        <f t="shared" si="16"/>
        <v>75815.673790557921</v>
      </c>
      <c r="M135" s="109">
        <f t="shared" si="20"/>
        <v>650009.04209163575</v>
      </c>
      <c r="N135" s="50">
        <f t="shared" si="24"/>
        <v>379078.36895278952</v>
      </c>
      <c r="O135" s="50">
        <f t="shared" si="17"/>
        <v>682341.06411502138</v>
      </c>
    </row>
    <row r="136" spans="1:15" ht="15.75" x14ac:dyDescent="0.25">
      <c r="A136" s="143"/>
      <c r="B136" s="44" t="s">
        <v>38</v>
      </c>
      <c r="C136" s="76">
        <v>65908923.07692308</v>
      </c>
      <c r="D136" s="129">
        <f t="shared" si="26"/>
        <v>7.5000000000000002E-4</v>
      </c>
      <c r="E136" s="76">
        <f t="shared" si="18"/>
        <v>49431.692307692312</v>
      </c>
      <c r="F136" s="119">
        <f t="shared" si="22"/>
        <v>4099.158645168417</v>
      </c>
      <c r="G136" s="48">
        <f t="shared" si="21"/>
        <v>14.75</v>
      </c>
      <c r="H136" s="120">
        <f t="shared" si="23"/>
        <v>291.22117393015662</v>
      </c>
      <c r="I136" s="48">
        <f t="shared" si="25"/>
        <v>24</v>
      </c>
      <c r="J136" s="76">
        <f t="shared" si="19"/>
        <v>67451.898190557913</v>
      </c>
      <c r="K136" s="76">
        <v>8363.7756000000008</v>
      </c>
      <c r="L136" s="76">
        <f t="shared" si="16"/>
        <v>75815.673790557921</v>
      </c>
      <c r="M136" s="109">
        <f t="shared" si="20"/>
        <v>623625.06060877</v>
      </c>
      <c r="N136" s="50">
        <f t="shared" si="24"/>
        <v>379078.36895278952</v>
      </c>
      <c r="O136" s="50">
        <f t="shared" si="17"/>
        <v>682341.06411502138</v>
      </c>
    </row>
    <row r="137" spans="1:15" ht="16.5" thickBot="1" x14ac:dyDescent="0.3">
      <c r="A137" s="144"/>
      <c r="B137" s="123" t="s">
        <v>39</v>
      </c>
      <c r="C137" s="82">
        <v>65908923.07692308</v>
      </c>
      <c r="D137" s="130">
        <f t="shared" si="26"/>
        <v>7.5000000000000002E-4</v>
      </c>
      <c r="E137" s="82">
        <f t="shared" si="18"/>
        <v>49431.692307692312</v>
      </c>
      <c r="F137" s="133">
        <f t="shared" si="22"/>
        <v>4099.158645168417</v>
      </c>
      <c r="G137" s="69">
        <f t="shared" si="21"/>
        <v>14.75</v>
      </c>
      <c r="H137" s="84">
        <f t="shared" si="23"/>
        <v>291.22117393015662</v>
      </c>
      <c r="I137" s="69">
        <f t="shared" si="25"/>
        <v>24</v>
      </c>
      <c r="J137" s="82">
        <f t="shared" si="19"/>
        <v>67451.898190557913</v>
      </c>
      <c r="K137" s="82">
        <v>8363.7756000000008</v>
      </c>
      <c r="L137" s="82">
        <f t="shared" si="16"/>
        <v>75815.673790557921</v>
      </c>
      <c r="M137" s="134">
        <f t="shared" si="20"/>
        <v>597241.07912590425</v>
      </c>
      <c r="N137" s="64">
        <f t="shared" si="24"/>
        <v>379078.36895278952</v>
      </c>
      <c r="O137" s="64">
        <f t="shared" si="17"/>
        <v>682341.06411502138</v>
      </c>
    </row>
    <row r="138" spans="1:15" ht="16.5" thickTop="1" x14ac:dyDescent="0.25">
      <c r="A138" s="142">
        <v>2027</v>
      </c>
      <c r="B138" s="66" t="s">
        <v>28</v>
      </c>
      <c r="C138" s="77">
        <v>65908923.07692308</v>
      </c>
      <c r="D138" s="131">
        <f t="shared" si="26"/>
        <v>7.5000000000000002E-4</v>
      </c>
      <c r="E138" s="77">
        <f t="shared" si="18"/>
        <v>49431.692307692312</v>
      </c>
      <c r="F138" s="121">
        <f t="shared" si="22"/>
        <v>4099.158645168417</v>
      </c>
      <c r="G138" s="39">
        <f t="shared" si="21"/>
        <v>14.75</v>
      </c>
      <c r="H138" s="74">
        <f t="shared" si="23"/>
        <v>291.22117393015662</v>
      </c>
      <c r="I138" s="39">
        <f t="shared" si="25"/>
        <v>24</v>
      </c>
      <c r="J138" s="77">
        <f t="shared" si="19"/>
        <v>67451.898190557913</v>
      </c>
      <c r="K138" s="77">
        <v>8363.7756000000008</v>
      </c>
      <c r="L138" s="77">
        <f t="shared" si="16"/>
        <v>75815.673790557921</v>
      </c>
      <c r="M138" s="122">
        <f t="shared" si="20"/>
        <v>570857.09764303849</v>
      </c>
      <c r="N138" s="42">
        <f t="shared" si="24"/>
        <v>379078.36895278952</v>
      </c>
      <c r="O138" s="42">
        <f t="shared" si="17"/>
        <v>682341.06411502138</v>
      </c>
    </row>
    <row r="139" spans="1:15" ht="15.75" x14ac:dyDescent="0.25">
      <c r="A139" s="143"/>
      <c r="B139" s="44" t="s">
        <v>29</v>
      </c>
      <c r="C139" s="76">
        <v>65908923.07692308</v>
      </c>
      <c r="D139" s="129">
        <f t="shared" si="26"/>
        <v>7.5000000000000002E-4</v>
      </c>
      <c r="E139" s="76">
        <f t="shared" si="18"/>
        <v>49431.692307692312</v>
      </c>
      <c r="F139" s="119">
        <f t="shared" si="22"/>
        <v>4099.158645168417</v>
      </c>
      <c r="G139" s="48">
        <f t="shared" si="21"/>
        <v>14.75</v>
      </c>
      <c r="H139" s="120">
        <f t="shared" si="23"/>
        <v>291.22117393015662</v>
      </c>
      <c r="I139" s="48">
        <f t="shared" si="25"/>
        <v>24</v>
      </c>
      <c r="J139" s="76">
        <f t="shared" si="19"/>
        <v>67451.898190557913</v>
      </c>
      <c r="K139" s="76">
        <v>8363.7756000000008</v>
      </c>
      <c r="L139" s="76">
        <f t="shared" si="16"/>
        <v>75815.673790557921</v>
      </c>
      <c r="M139" s="109">
        <f t="shared" si="20"/>
        <v>544473.11616017274</v>
      </c>
      <c r="N139" s="50">
        <f t="shared" si="24"/>
        <v>379078.36895278952</v>
      </c>
      <c r="O139" s="50">
        <f t="shared" si="17"/>
        <v>682341.06411502138</v>
      </c>
    </row>
    <row r="140" spans="1:15" ht="15.75" x14ac:dyDescent="0.25">
      <c r="A140" s="143"/>
      <c r="B140" s="44" t="s">
        <v>30</v>
      </c>
      <c r="C140" s="76">
        <v>65908923.07692308</v>
      </c>
      <c r="D140" s="129">
        <v>7.5000000000000002E-4</v>
      </c>
      <c r="E140" s="76">
        <f t="shared" si="18"/>
        <v>49431.692307692312</v>
      </c>
      <c r="F140" s="119">
        <f t="shared" si="22"/>
        <v>4099.158645168417</v>
      </c>
      <c r="G140" s="48">
        <f t="shared" si="21"/>
        <v>14.75</v>
      </c>
      <c r="H140" s="120">
        <f t="shared" si="23"/>
        <v>291.22117393015662</v>
      </c>
      <c r="I140" s="48">
        <f t="shared" si="25"/>
        <v>24</v>
      </c>
      <c r="J140" s="76">
        <f t="shared" si="19"/>
        <v>67451.898190557913</v>
      </c>
      <c r="K140" s="76">
        <v>8363.7756000000008</v>
      </c>
      <c r="L140" s="76">
        <f t="shared" si="16"/>
        <v>75815.673790557921</v>
      </c>
      <c r="M140" s="109">
        <f t="shared" si="20"/>
        <v>518089.13467730704</v>
      </c>
      <c r="N140" s="50">
        <f t="shared" si="24"/>
        <v>379078.36895278952</v>
      </c>
      <c r="O140" s="50">
        <f t="shared" si="17"/>
        <v>682341.06411502138</v>
      </c>
    </row>
    <row r="141" spans="1:15" ht="15.75" x14ac:dyDescent="0.25">
      <c r="A141" s="143"/>
      <c r="B141" s="44" t="s">
        <v>31</v>
      </c>
      <c r="C141" s="76">
        <v>65908923.07692308</v>
      </c>
      <c r="D141" s="129">
        <v>7.5000000000000002E-4</v>
      </c>
      <c r="E141" s="76">
        <f t="shared" si="18"/>
        <v>49431.692307692312</v>
      </c>
      <c r="F141" s="119">
        <f t="shared" si="22"/>
        <v>4099.158645168417</v>
      </c>
      <c r="G141" s="48">
        <f t="shared" si="21"/>
        <v>14.75</v>
      </c>
      <c r="H141" s="120">
        <f t="shared" si="23"/>
        <v>291.22117393015662</v>
      </c>
      <c r="I141" s="48">
        <f t="shared" si="25"/>
        <v>24</v>
      </c>
      <c r="J141" s="76">
        <f t="shared" si="19"/>
        <v>67451.898190557913</v>
      </c>
      <c r="K141" s="76">
        <v>8363.7756000000008</v>
      </c>
      <c r="L141" s="76">
        <f t="shared" si="16"/>
        <v>75815.673790557921</v>
      </c>
      <c r="M141" s="109">
        <f t="shared" si="20"/>
        <v>491705.15319444146</v>
      </c>
      <c r="N141" s="50">
        <f t="shared" si="24"/>
        <v>379078.36895278952</v>
      </c>
      <c r="O141" s="50">
        <f t="shared" si="17"/>
        <v>682341.06411502138</v>
      </c>
    </row>
    <row r="142" spans="1:15" ht="15.75" x14ac:dyDescent="0.25">
      <c r="A142" s="143"/>
      <c r="B142" s="44" t="s">
        <v>32</v>
      </c>
      <c r="C142" s="76">
        <v>65908923.07692308</v>
      </c>
      <c r="D142" s="129">
        <v>7.5000000000000002E-4</v>
      </c>
      <c r="E142" s="76">
        <f t="shared" si="18"/>
        <v>49431.692307692312</v>
      </c>
      <c r="F142" s="119">
        <f t="shared" si="22"/>
        <v>4099.158645168417</v>
      </c>
      <c r="G142" s="48">
        <f t="shared" si="21"/>
        <v>14.75</v>
      </c>
      <c r="H142" s="120">
        <f t="shared" si="23"/>
        <v>291.22117393015662</v>
      </c>
      <c r="I142" s="48">
        <f t="shared" si="25"/>
        <v>24</v>
      </c>
      <c r="J142" s="76">
        <f t="shared" si="19"/>
        <v>67451.898190557913</v>
      </c>
      <c r="K142" s="76">
        <v>8363.7756000000008</v>
      </c>
      <c r="L142" s="76">
        <f t="shared" si="16"/>
        <v>75815.673790557921</v>
      </c>
      <c r="M142" s="109">
        <f t="shared" si="20"/>
        <v>465321.17171157582</v>
      </c>
      <c r="N142" s="50">
        <f t="shared" si="24"/>
        <v>379078.36895278952</v>
      </c>
      <c r="O142" s="50">
        <f t="shared" si="17"/>
        <v>682341.06411502138</v>
      </c>
    </row>
    <row r="143" spans="1:15" ht="15.75" x14ac:dyDescent="0.25">
      <c r="A143" s="143"/>
      <c r="B143" s="44" t="s">
        <v>33</v>
      </c>
      <c r="C143" s="76">
        <v>65908923.07692308</v>
      </c>
      <c r="D143" s="129">
        <v>7.5000000000000002E-4</v>
      </c>
      <c r="E143" s="76">
        <f t="shared" si="18"/>
        <v>49431.692307692312</v>
      </c>
      <c r="F143" s="119">
        <f t="shared" si="22"/>
        <v>4099.158645168417</v>
      </c>
      <c r="G143" s="48">
        <f t="shared" ref="G143:G161" si="27">$D$9</f>
        <v>14.75</v>
      </c>
      <c r="H143" s="120">
        <f t="shared" si="23"/>
        <v>291.22117393015662</v>
      </c>
      <c r="I143" s="48">
        <f t="shared" si="25"/>
        <v>24</v>
      </c>
      <c r="J143" s="76">
        <f t="shared" si="19"/>
        <v>67451.898190557913</v>
      </c>
      <c r="K143" s="76">
        <v>8363.7756000000008</v>
      </c>
      <c r="L143" s="76">
        <f t="shared" si="16"/>
        <v>75815.673790557921</v>
      </c>
      <c r="M143" s="109">
        <f t="shared" si="20"/>
        <v>438937.19022871024</v>
      </c>
      <c r="N143" s="50">
        <f t="shared" si="24"/>
        <v>379078.36895278952</v>
      </c>
      <c r="O143" s="50">
        <f t="shared" si="17"/>
        <v>682341.06411502138</v>
      </c>
    </row>
    <row r="144" spans="1:15" ht="15.75" x14ac:dyDescent="0.25">
      <c r="A144" s="143"/>
      <c r="B144" s="44" t="s">
        <v>34</v>
      </c>
      <c r="C144" s="76">
        <v>65908923.07692308</v>
      </c>
      <c r="D144" s="129">
        <v>7.5000000000000002E-4</v>
      </c>
      <c r="E144" s="76">
        <f t="shared" si="18"/>
        <v>49431.692307692312</v>
      </c>
      <c r="F144" s="119">
        <f t="shared" si="22"/>
        <v>4099.158645168417</v>
      </c>
      <c r="G144" s="48">
        <f t="shared" si="27"/>
        <v>14.75</v>
      </c>
      <c r="H144" s="120">
        <f t="shared" si="23"/>
        <v>291.22117393015662</v>
      </c>
      <c r="I144" s="48">
        <f t="shared" si="25"/>
        <v>24</v>
      </c>
      <c r="J144" s="76">
        <f t="shared" si="19"/>
        <v>67451.898190557913</v>
      </c>
      <c r="K144" s="76">
        <v>8363.7756000000008</v>
      </c>
      <c r="L144" s="76">
        <f t="shared" si="16"/>
        <v>75815.673790557921</v>
      </c>
      <c r="M144" s="109">
        <f t="shared" si="20"/>
        <v>412553.20874584466</v>
      </c>
      <c r="N144" s="50">
        <f t="shared" si="24"/>
        <v>379078.36895278952</v>
      </c>
      <c r="O144" s="50">
        <f t="shared" si="17"/>
        <v>682341.06411502138</v>
      </c>
    </row>
    <row r="145" spans="1:15" ht="15.75" x14ac:dyDescent="0.25">
      <c r="A145" s="143"/>
      <c r="B145" s="44" t="s">
        <v>35</v>
      </c>
      <c r="C145" s="76">
        <v>65908923.07692308</v>
      </c>
      <c r="D145" s="129">
        <v>7.5000000000000002E-4</v>
      </c>
      <c r="E145" s="76">
        <f t="shared" si="18"/>
        <v>49431.692307692312</v>
      </c>
      <c r="F145" s="119">
        <f t="shared" si="22"/>
        <v>4099.158645168417</v>
      </c>
      <c r="G145" s="48">
        <f t="shared" si="27"/>
        <v>14.75</v>
      </c>
      <c r="H145" s="120">
        <f t="shared" si="23"/>
        <v>291.22117393015662</v>
      </c>
      <c r="I145" s="48">
        <f t="shared" si="25"/>
        <v>24</v>
      </c>
      <c r="J145" s="76">
        <f t="shared" si="19"/>
        <v>67451.898190557913</v>
      </c>
      <c r="K145" s="76">
        <v>8363.7756000000008</v>
      </c>
      <c r="L145" s="76">
        <f t="shared" si="16"/>
        <v>75815.673790557921</v>
      </c>
      <c r="M145" s="109">
        <f t="shared" si="20"/>
        <v>386169.22726297908</v>
      </c>
      <c r="N145" s="50">
        <f t="shared" si="24"/>
        <v>379078.36895278952</v>
      </c>
      <c r="O145" s="50">
        <f t="shared" si="17"/>
        <v>682341.06411502138</v>
      </c>
    </row>
    <row r="146" spans="1:15" ht="15.75" x14ac:dyDescent="0.25">
      <c r="A146" s="143"/>
      <c r="B146" s="44" t="s">
        <v>36</v>
      </c>
      <c r="C146" s="76">
        <v>65908923.07692308</v>
      </c>
      <c r="D146" s="129">
        <v>7.5000000000000002E-4</v>
      </c>
      <c r="E146" s="76">
        <f t="shared" si="18"/>
        <v>49431.692307692312</v>
      </c>
      <c r="F146" s="119">
        <f t="shared" si="22"/>
        <v>4099.158645168417</v>
      </c>
      <c r="G146" s="48">
        <f t="shared" si="27"/>
        <v>14.75</v>
      </c>
      <c r="H146" s="120">
        <f t="shared" si="23"/>
        <v>291.22117393015662</v>
      </c>
      <c r="I146" s="48">
        <f t="shared" si="25"/>
        <v>24</v>
      </c>
      <c r="J146" s="76">
        <f t="shared" si="19"/>
        <v>67451.898190557913</v>
      </c>
      <c r="K146" s="76">
        <v>8363.7756000000008</v>
      </c>
      <c r="L146" s="76">
        <f t="shared" si="16"/>
        <v>75815.673790557921</v>
      </c>
      <c r="M146" s="109">
        <f t="shared" si="20"/>
        <v>359785.2457801135</v>
      </c>
      <c r="N146" s="50">
        <f t="shared" si="24"/>
        <v>379078.36895278952</v>
      </c>
      <c r="O146" s="50">
        <f t="shared" si="17"/>
        <v>682341.06411502138</v>
      </c>
    </row>
    <row r="147" spans="1:15" ht="15.75" x14ac:dyDescent="0.25">
      <c r="A147" s="143"/>
      <c r="B147" s="44" t="s">
        <v>37</v>
      </c>
      <c r="C147" s="76">
        <v>65908923.07692308</v>
      </c>
      <c r="D147" s="129">
        <v>7.5000000000000002E-4</v>
      </c>
      <c r="E147" s="76">
        <f t="shared" si="18"/>
        <v>49431.692307692312</v>
      </c>
      <c r="F147" s="119">
        <f t="shared" si="22"/>
        <v>4099.158645168417</v>
      </c>
      <c r="G147" s="48">
        <f t="shared" si="27"/>
        <v>14.75</v>
      </c>
      <c r="H147" s="120">
        <f t="shared" si="23"/>
        <v>291.22117393015662</v>
      </c>
      <c r="I147" s="48">
        <f t="shared" si="25"/>
        <v>24</v>
      </c>
      <c r="J147" s="76">
        <f t="shared" si="19"/>
        <v>67451.898190557913</v>
      </c>
      <c r="K147" s="76">
        <v>8363.7756000000008</v>
      </c>
      <c r="L147" s="76">
        <f t="shared" ref="L147:L161" si="28">J147+K147</f>
        <v>75815.673790557921</v>
      </c>
      <c r="M147" s="109">
        <f t="shared" si="20"/>
        <v>333401.26429724792</v>
      </c>
      <c r="N147" s="50">
        <f t="shared" si="24"/>
        <v>379078.36895278952</v>
      </c>
      <c r="O147" s="50">
        <f t="shared" si="17"/>
        <v>682341.06411502138</v>
      </c>
    </row>
    <row r="148" spans="1:15" ht="15.75" x14ac:dyDescent="0.25">
      <c r="A148" s="143"/>
      <c r="B148" s="44" t="s">
        <v>38</v>
      </c>
      <c r="C148" s="76">
        <v>65908923.07692308</v>
      </c>
      <c r="D148" s="129">
        <v>7.5000000000000002E-4</v>
      </c>
      <c r="E148" s="76">
        <f t="shared" si="18"/>
        <v>49431.692307692312</v>
      </c>
      <c r="F148" s="119">
        <f t="shared" si="22"/>
        <v>4099.158645168417</v>
      </c>
      <c r="G148" s="48">
        <f t="shared" si="27"/>
        <v>14.75</v>
      </c>
      <c r="H148" s="120">
        <f t="shared" si="23"/>
        <v>291.22117393015662</v>
      </c>
      <c r="I148" s="48">
        <f t="shared" si="25"/>
        <v>24</v>
      </c>
      <c r="J148" s="76">
        <f t="shared" si="19"/>
        <v>67451.898190557913</v>
      </c>
      <c r="K148" s="76">
        <v>8363.7756000000008</v>
      </c>
      <c r="L148" s="76">
        <f t="shared" si="28"/>
        <v>75815.673790557921</v>
      </c>
      <c r="M148" s="109">
        <f t="shared" si="20"/>
        <v>307017.28281438234</v>
      </c>
      <c r="N148" s="50">
        <f t="shared" si="24"/>
        <v>379078.36895278952</v>
      </c>
      <c r="O148" s="50">
        <f t="shared" si="17"/>
        <v>682341.06411502138</v>
      </c>
    </row>
    <row r="149" spans="1:15" ht="16.5" thickBot="1" x14ac:dyDescent="0.3">
      <c r="A149" s="144"/>
      <c r="B149" s="56" t="s">
        <v>39</v>
      </c>
      <c r="C149" s="82">
        <v>65908923.07692308</v>
      </c>
      <c r="D149" s="130">
        <v>7.5000000000000002E-4</v>
      </c>
      <c r="E149" s="82">
        <f t="shared" si="18"/>
        <v>49431.692307692312</v>
      </c>
      <c r="F149" s="133">
        <f t="shared" si="22"/>
        <v>4099.158645168417</v>
      </c>
      <c r="G149" s="69">
        <f t="shared" si="27"/>
        <v>14.75</v>
      </c>
      <c r="H149" s="84">
        <f t="shared" si="23"/>
        <v>291.22117393015662</v>
      </c>
      <c r="I149" s="69">
        <f t="shared" si="25"/>
        <v>24</v>
      </c>
      <c r="J149" s="82">
        <f t="shared" si="19"/>
        <v>67451.898190557913</v>
      </c>
      <c r="K149" s="82">
        <v>8363.7756000000008</v>
      </c>
      <c r="L149" s="82">
        <f t="shared" si="28"/>
        <v>75815.673790557921</v>
      </c>
      <c r="M149" s="134">
        <f t="shared" si="20"/>
        <v>280633.30133151676</v>
      </c>
      <c r="N149" s="64">
        <f t="shared" si="24"/>
        <v>379078.36895278952</v>
      </c>
      <c r="O149" s="64">
        <f t="shared" si="17"/>
        <v>682341.06411502138</v>
      </c>
    </row>
    <row r="150" spans="1:15" ht="16.5" customHeight="1" thickTop="1" x14ac:dyDescent="0.25">
      <c r="A150" s="142">
        <v>2028</v>
      </c>
      <c r="B150" s="66" t="s">
        <v>28</v>
      </c>
      <c r="C150" s="77">
        <v>65908923.07692308</v>
      </c>
      <c r="D150" s="131">
        <v>7.5000000000000002E-4</v>
      </c>
      <c r="E150" s="77">
        <f t="shared" si="18"/>
        <v>49431.692307692312</v>
      </c>
      <c r="F150" s="121">
        <f t="shared" si="22"/>
        <v>4099.158645168417</v>
      </c>
      <c r="G150" s="39">
        <f t="shared" si="27"/>
        <v>14.75</v>
      </c>
      <c r="H150" s="74">
        <f t="shared" si="23"/>
        <v>291.22117393015662</v>
      </c>
      <c r="I150" s="39">
        <f t="shared" si="25"/>
        <v>24</v>
      </c>
      <c r="J150" s="77">
        <f t="shared" si="19"/>
        <v>67451.898190557913</v>
      </c>
      <c r="K150" s="77">
        <v>8363.7756000000008</v>
      </c>
      <c r="L150" s="77">
        <f t="shared" si="28"/>
        <v>75815.673790557921</v>
      </c>
      <c r="M150" s="122">
        <f t="shared" si="20"/>
        <v>254249.31984865118</v>
      </c>
      <c r="N150" s="42">
        <f t="shared" si="24"/>
        <v>379078.36895278952</v>
      </c>
      <c r="O150" s="42">
        <f t="shared" si="17"/>
        <v>682341.06411502138</v>
      </c>
    </row>
    <row r="151" spans="1:15" ht="15.75" x14ac:dyDescent="0.25">
      <c r="A151" s="143"/>
      <c r="B151" s="44" t="s">
        <v>29</v>
      </c>
      <c r="C151" s="76">
        <v>65908923.07692308</v>
      </c>
      <c r="D151" s="129">
        <v>7.5000000000000002E-4</v>
      </c>
      <c r="E151" s="76">
        <f t="shared" si="18"/>
        <v>49431.692307692312</v>
      </c>
      <c r="F151" s="119">
        <f t="shared" si="22"/>
        <v>4099.158645168417</v>
      </c>
      <c r="G151" s="48">
        <f t="shared" si="27"/>
        <v>14.75</v>
      </c>
      <c r="H151" s="120">
        <f t="shared" si="23"/>
        <v>291.22117393015662</v>
      </c>
      <c r="I151" s="48">
        <f t="shared" si="25"/>
        <v>24</v>
      </c>
      <c r="J151" s="76">
        <f t="shared" si="19"/>
        <v>67451.898190557913</v>
      </c>
      <c r="K151" s="76">
        <v>8363.7756000000008</v>
      </c>
      <c r="L151" s="76">
        <f t="shared" si="28"/>
        <v>75815.673790557921</v>
      </c>
      <c r="M151" s="109">
        <f t="shared" si="20"/>
        <v>227865.3383657856</v>
      </c>
      <c r="N151" s="50">
        <f t="shared" si="24"/>
        <v>379078.36895278952</v>
      </c>
      <c r="O151" s="50">
        <f t="shared" si="17"/>
        <v>682341.06411502138</v>
      </c>
    </row>
    <row r="152" spans="1:15" ht="15.75" x14ac:dyDescent="0.25">
      <c r="A152" s="143"/>
      <c r="B152" s="44" t="s">
        <v>30</v>
      </c>
      <c r="C152" s="76">
        <v>65908923.07692308</v>
      </c>
      <c r="D152" s="129">
        <v>7.5000000000000002E-4</v>
      </c>
      <c r="E152" s="76">
        <f t="shared" si="18"/>
        <v>49431.692307692312</v>
      </c>
      <c r="F152" s="119">
        <f t="shared" si="22"/>
        <v>4099.158645168417</v>
      </c>
      <c r="G152" s="48">
        <f t="shared" si="27"/>
        <v>14.75</v>
      </c>
      <c r="H152" s="120">
        <f t="shared" si="23"/>
        <v>291.22117393015662</v>
      </c>
      <c r="I152" s="48">
        <f t="shared" si="25"/>
        <v>24</v>
      </c>
      <c r="J152" s="76">
        <f t="shared" si="19"/>
        <v>67451.898190557913</v>
      </c>
      <c r="K152" s="76">
        <v>8363.7756000000008</v>
      </c>
      <c r="L152" s="76">
        <f t="shared" si="28"/>
        <v>75815.673790557921</v>
      </c>
      <c r="M152" s="109">
        <f t="shared" si="20"/>
        <v>201481.35688292002</v>
      </c>
      <c r="N152" s="50">
        <f t="shared" si="24"/>
        <v>379078.36895278952</v>
      </c>
      <c r="O152" s="50">
        <f t="shared" si="17"/>
        <v>682341.06411502138</v>
      </c>
    </row>
    <row r="153" spans="1:15" ht="15.75" x14ac:dyDescent="0.25">
      <c r="A153" s="143"/>
      <c r="B153" s="44" t="s">
        <v>31</v>
      </c>
      <c r="C153" s="76">
        <v>65908923.07692308</v>
      </c>
      <c r="D153" s="129">
        <v>7.5000000000000002E-4</v>
      </c>
      <c r="E153" s="76">
        <f t="shared" si="18"/>
        <v>49431.692307692312</v>
      </c>
      <c r="F153" s="119">
        <f t="shared" si="22"/>
        <v>4099.158645168417</v>
      </c>
      <c r="G153" s="48">
        <f t="shared" si="27"/>
        <v>14.75</v>
      </c>
      <c r="H153" s="120">
        <f t="shared" si="23"/>
        <v>291.22117393015662</v>
      </c>
      <c r="I153" s="48">
        <f t="shared" si="25"/>
        <v>24</v>
      </c>
      <c r="J153" s="76">
        <f t="shared" si="19"/>
        <v>67451.898190557913</v>
      </c>
      <c r="K153" s="76">
        <v>8363.7756000000008</v>
      </c>
      <c r="L153" s="76">
        <f t="shared" si="28"/>
        <v>75815.673790557921</v>
      </c>
      <c r="M153" s="109">
        <f t="shared" si="20"/>
        <v>175097.37540005444</v>
      </c>
      <c r="N153" s="50">
        <f t="shared" si="24"/>
        <v>379078.36895278952</v>
      </c>
      <c r="O153" s="50">
        <f t="shared" si="17"/>
        <v>682341.06411502138</v>
      </c>
    </row>
    <row r="154" spans="1:15" ht="15.75" x14ac:dyDescent="0.25">
      <c r="A154" s="143"/>
      <c r="B154" s="44" t="s">
        <v>32</v>
      </c>
      <c r="C154" s="76">
        <v>65908923.07692308</v>
      </c>
      <c r="D154" s="129">
        <v>7.5000000000000002E-4</v>
      </c>
      <c r="E154" s="76">
        <f t="shared" si="18"/>
        <v>49431.692307692312</v>
      </c>
      <c r="F154" s="119">
        <f t="shared" si="22"/>
        <v>4099.158645168417</v>
      </c>
      <c r="G154" s="48">
        <f t="shared" si="27"/>
        <v>14.75</v>
      </c>
      <c r="H154" s="120">
        <f t="shared" si="23"/>
        <v>291.22117393015662</v>
      </c>
      <c r="I154" s="48">
        <f t="shared" si="25"/>
        <v>24</v>
      </c>
      <c r="J154" s="76">
        <f t="shared" si="19"/>
        <v>67451.898190557913</v>
      </c>
      <c r="K154" s="76">
        <v>8363.7756000000008</v>
      </c>
      <c r="L154" s="76">
        <f t="shared" si="28"/>
        <v>75815.673790557921</v>
      </c>
      <c r="M154" s="109">
        <f t="shared" si="20"/>
        <v>148713.39391718886</v>
      </c>
      <c r="N154" s="50">
        <f t="shared" si="24"/>
        <v>379078.36895278952</v>
      </c>
      <c r="O154" s="50">
        <f t="shared" si="17"/>
        <v>682341.06411502138</v>
      </c>
    </row>
    <row r="155" spans="1:15" ht="15.75" x14ac:dyDescent="0.25">
      <c r="A155" s="143"/>
      <c r="B155" s="44" t="s">
        <v>33</v>
      </c>
      <c r="C155" s="76">
        <v>65908923.07692308</v>
      </c>
      <c r="D155" s="129">
        <v>7.5000000000000002E-4</v>
      </c>
      <c r="E155" s="76">
        <f t="shared" si="18"/>
        <v>49431.692307692312</v>
      </c>
      <c r="F155" s="119">
        <f t="shared" si="22"/>
        <v>4099.158645168417</v>
      </c>
      <c r="G155" s="48">
        <f t="shared" si="27"/>
        <v>14.75</v>
      </c>
      <c r="H155" s="120">
        <f t="shared" si="23"/>
        <v>291.22117393015662</v>
      </c>
      <c r="I155" s="48">
        <f t="shared" si="25"/>
        <v>24</v>
      </c>
      <c r="J155" s="76">
        <f t="shared" si="19"/>
        <v>67451.898190557913</v>
      </c>
      <c r="K155" s="76">
        <v>8363.7756000000008</v>
      </c>
      <c r="L155" s="76">
        <f t="shared" si="28"/>
        <v>75815.673790557921</v>
      </c>
      <c r="M155" s="109">
        <f t="shared" si="20"/>
        <v>122329.41243432325</v>
      </c>
      <c r="N155" s="50">
        <f t="shared" si="24"/>
        <v>379078.36895278952</v>
      </c>
      <c r="O155" s="50">
        <f t="shared" si="17"/>
        <v>682341.06411502138</v>
      </c>
    </row>
    <row r="156" spans="1:15" ht="15.75" x14ac:dyDescent="0.25">
      <c r="A156" s="143"/>
      <c r="B156" s="44" t="s">
        <v>34</v>
      </c>
      <c r="C156" s="76">
        <v>65908923.07692308</v>
      </c>
      <c r="D156" s="129">
        <v>7.5000000000000002E-4</v>
      </c>
      <c r="E156" s="76">
        <f t="shared" si="18"/>
        <v>49431.692307692312</v>
      </c>
      <c r="F156" s="119">
        <f t="shared" si="22"/>
        <v>4099.158645168417</v>
      </c>
      <c r="G156" s="48">
        <f t="shared" si="27"/>
        <v>14.75</v>
      </c>
      <c r="H156" s="120">
        <f t="shared" si="23"/>
        <v>291.22117393015662</v>
      </c>
      <c r="I156" s="48">
        <f t="shared" si="25"/>
        <v>24</v>
      </c>
      <c r="J156" s="76">
        <f t="shared" si="19"/>
        <v>67451.898190557913</v>
      </c>
      <c r="K156" s="76">
        <v>8363.7756000000008</v>
      </c>
      <c r="L156" s="76">
        <f t="shared" si="28"/>
        <v>75815.673790557921</v>
      </c>
      <c r="M156" s="109">
        <f t="shared" si="20"/>
        <v>95945.430951457645</v>
      </c>
      <c r="N156" s="50">
        <f t="shared" si="24"/>
        <v>379078.36895278952</v>
      </c>
      <c r="O156" s="50">
        <f t="shared" si="17"/>
        <v>682341.06411502138</v>
      </c>
    </row>
    <row r="157" spans="1:15" ht="15.75" x14ac:dyDescent="0.25">
      <c r="A157" s="143"/>
      <c r="B157" s="44" t="s">
        <v>35</v>
      </c>
      <c r="C157" s="76">
        <v>65908923.07692308</v>
      </c>
      <c r="D157" s="129">
        <v>7.5000000000000002E-4</v>
      </c>
      <c r="E157" s="76">
        <f t="shared" si="18"/>
        <v>49431.692307692312</v>
      </c>
      <c r="F157" s="119">
        <f t="shared" si="22"/>
        <v>4099.158645168417</v>
      </c>
      <c r="G157" s="48">
        <f t="shared" si="27"/>
        <v>14.75</v>
      </c>
      <c r="H157" s="120">
        <f t="shared" si="23"/>
        <v>291.22117393015662</v>
      </c>
      <c r="I157" s="48">
        <f t="shared" si="25"/>
        <v>24</v>
      </c>
      <c r="J157" s="76">
        <f t="shared" si="19"/>
        <v>67451.898190557913</v>
      </c>
      <c r="K157" s="76">
        <v>8363.7756000000008</v>
      </c>
      <c r="L157" s="76">
        <f t="shared" si="28"/>
        <v>75815.673790557921</v>
      </c>
      <c r="M157" s="109">
        <f t="shared" si="20"/>
        <v>69561.449468592036</v>
      </c>
      <c r="N157" s="50">
        <f t="shared" si="24"/>
        <v>379078.36895278952</v>
      </c>
      <c r="O157" s="50">
        <f t="shared" si="17"/>
        <v>682341.06411502138</v>
      </c>
    </row>
    <row r="158" spans="1:15" ht="15.75" x14ac:dyDescent="0.25">
      <c r="A158" s="143"/>
      <c r="B158" s="44" t="s">
        <v>36</v>
      </c>
      <c r="C158" s="76">
        <v>65908923.07692308</v>
      </c>
      <c r="D158" s="129">
        <v>7.5000000000000002E-4</v>
      </c>
      <c r="E158" s="76">
        <f t="shared" si="18"/>
        <v>49431.692307692312</v>
      </c>
      <c r="F158" s="119">
        <f t="shared" si="22"/>
        <v>4099.158645168417</v>
      </c>
      <c r="G158" s="48">
        <f t="shared" si="27"/>
        <v>14.75</v>
      </c>
      <c r="H158" s="120">
        <f t="shared" si="23"/>
        <v>291.22117393015662</v>
      </c>
      <c r="I158" s="48">
        <f t="shared" si="25"/>
        <v>24</v>
      </c>
      <c r="J158" s="76">
        <f t="shared" si="19"/>
        <v>67451.898190557913</v>
      </c>
      <c r="K158" s="76">
        <v>8363.7756000000008</v>
      </c>
      <c r="L158" s="76">
        <f t="shared" si="28"/>
        <v>75815.673790557921</v>
      </c>
      <c r="M158" s="109">
        <f t="shared" si="20"/>
        <v>43177.467985726435</v>
      </c>
      <c r="N158" s="50">
        <f t="shared" si="24"/>
        <v>379078.36895278952</v>
      </c>
      <c r="O158" s="50">
        <f t="shared" ref="O158:O161" si="29">SUM(J150:K158)</f>
        <v>682341.06411502138</v>
      </c>
    </row>
    <row r="159" spans="1:15" ht="15.75" x14ac:dyDescent="0.25">
      <c r="A159" s="143"/>
      <c r="B159" s="44" t="s">
        <v>37</v>
      </c>
      <c r="C159" s="76">
        <v>65908923.07692308</v>
      </c>
      <c r="D159" s="129">
        <v>7.5000000000000002E-4</v>
      </c>
      <c r="E159" s="76">
        <f t="shared" si="18"/>
        <v>49431.692307692312</v>
      </c>
      <c r="F159" s="119">
        <f t="shared" si="22"/>
        <v>4099.158645168417</v>
      </c>
      <c r="G159" s="48">
        <f t="shared" si="27"/>
        <v>14.75</v>
      </c>
      <c r="H159" s="120">
        <f t="shared" si="23"/>
        <v>291.22117393015662</v>
      </c>
      <c r="I159" s="48">
        <f t="shared" si="25"/>
        <v>24</v>
      </c>
      <c r="J159" s="76">
        <f t="shared" si="19"/>
        <v>67451.898190557913</v>
      </c>
      <c r="K159" s="76">
        <v>8363.7756000000008</v>
      </c>
      <c r="L159" s="76">
        <f t="shared" si="28"/>
        <v>75815.673790557921</v>
      </c>
      <c r="M159" s="109">
        <f t="shared" si="20"/>
        <v>16793.486502860826</v>
      </c>
      <c r="N159" s="50">
        <f t="shared" si="24"/>
        <v>379078.36895278952</v>
      </c>
      <c r="O159" s="50">
        <f t="shared" si="29"/>
        <v>682341.06411502138</v>
      </c>
    </row>
    <row r="160" spans="1:15" ht="15.75" x14ac:dyDescent="0.25">
      <c r="A160" s="143"/>
      <c r="B160" s="44" t="s">
        <v>38</v>
      </c>
      <c r="C160" s="76">
        <v>65908923.07692308</v>
      </c>
      <c r="D160" s="129">
        <v>7.5000000000000002E-4</v>
      </c>
      <c r="E160" s="76">
        <f t="shared" si="18"/>
        <v>49431.692307692312</v>
      </c>
      <c r="F160" s="119">
        <f t="shared" si="22"/>
        <v>4099.158645168417</v>
      </c>
      <c r="G160" s="48">
        <f t="shared" si="27"/>
        <v>14.75</v>
      </c>
      <c r="H160" s="120">
        <f t="shared" si="23"/>
        <v>291.22117393015662</v>
      </c>
      <c r="I160" s="48">
        <f t="shared" si="25"/>
        <v>24</v>
      </c>
      <c r="J160" s="76">
        <f t="shared" si="19"/>
        <v>67451.898190557913</v>
      </c>
      <c r="K160" s="76">
        <v>8363.7756000000008</v>
      </c>
      <c r="L160" s="76">
        <f t="shared" si="28"/>
        <v>75815.673790557921</v>
      </c>
      <c r="M160" s="109">
        <f t="shared" si="20"/>
        <v>-9590.4949800047834</v>
      </c>
      <c r="N160" s="50">
        <f t="shared" si="24"/>
        <v>379078.36895278952</v>
      </c>
      <c r="O160" s="50">
        <f t="shared" si="29"/>
        <v>682341.06411502138</v>
      </c>
    </row>
    <row r="161" spans="1:15" ht="16.5" thickBot="1" x14ac:dyDescent="0.3">
      <c r="A161" s="144"/>
      <c r="B161" s="123" t="s">
        <v>39</v>
      </c>
      <c r="C161" s="114">
        <v>65908923.07692308</v>
      </c>
      <c r="D161" s="138">
        <v>7.5000000000000002E-4</v>
      </c>
      <c r="E161" s="114">
        <f t="shared" si="18"/>
        <v>49431.692307692312</v>
      </c>
      <c r="F161" s="124">
        <f t="shared" si="22"/>
        <v>4099.158645168417</v>
      </c>
      <c r="G161" s="116">
        <f t="shared" si="27"/>
        <v>14.75</v>
      </c>
      <c r="H161" s="117">
        <f t="shared" si="23"/>
        <v>291.22117393015662</v>
      </c>
      <c r="I161" s="116">
        <f t="shared" si="25"/>
        <v>24</v>
      </c>
      <c r="J161" s="114">
        <f t="shared" si="19"/>
        <v>67451.898190557913</v>
      </c>
      <c r="K161" s="114">
        <v>8363.7756000000008</v>
      </c>
      <c r="L161" s="114">
        <f t="shared" si="28"/>
        <v>75815.673790557921</v>
      </c>
      <c r="M161" s="125">
        <f t="shared" si="20"/>
        <v>-35974.476462870385</v>
      </c>
      <c r="N161" s="118">
        <f t="shared" si="24"/>
        <v>379078.36895278952</v>
      </c>
      <c r="O161" s="118">
        <f t="shared" si="29"/>
        <v>682341.06411502138</v>
      </c>
    </row>
  </sheetData>
  <mergeCells count="25">
    <mergeCell ref="A150:A161"/>
    <mergeCell ref="A126:A137"/>
    <mergeCell ref="A138:A149"/>
    <mergeCell ref="A90:A101"/>
    <mergeCell ref="A30:A41"/>
    <mergeCell ref="A42:A53"/>
    <mergeCell ref="A54:A65"/>
    <mergeCell ref="A66:A77"/>
    <mergeCell ref="A78:A89"/>
    <mergeCell ref="A114:A125"/>
    <mergeCell ref="A102:A113"/>
    <mergeCell ref="A18:A29"/>
    <mergeCell ref="A1:O1"/>
    <mergeCell ref="A3:C3"/>
    <mergeCell ref="A6:C6"/>
    <mergeCell ref="A10:C10"/>
    <mergeCell ref="A11:B12"/>
    <mergeCell ref="D11:G11"/>
    <mergeCell ref="J11:K11"/>
    <mergeCell ref="M11:N11"/>
    <mergeCell ref="D14:G14"/>
    <mergeCell ref="C16:E16"/>
    <mergeCell ref="F16:L16"/>
    <mergeCell ref="M16:M17"/>
    <mergeCell ref="N16:O16"/>
  </mergeCells>
  <pageMargins left="0.7" right="0.7" top="0.75" bottom="0.75" header="0.3" footer="0.3"/>
  <pageSetup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25"/>
  <sheetViews>
    <sheetView view="pageLayout" topLeftCell="A97" zoomScaleNormal="100" workbookViewId="0">
      <selection activeCell="D120" sqref="D120"/>
    </sheetView>
  </sheetViews>
  <sheetFormatPr defaultRowHeight="15" x14ac:dyDescent="0.25"/>
  <cols>
    <col min="1" max="1" width="5" customWidth="1"/>
    <col min="2" max="2" width="14.5703125" customWidth="1"/>
    <col min="3" max="3" width="17.28515625" customWidth="1"/>
    <col min="4" max="4" width="12.28515625" customWidth="1"/>
    <col min="5" max="5" width="11.42578125" customWidth="1"/>
    <col min="6" max="6" width="21.85546875" customWidth="1"/>
    <col min="7" max="7" width="15.140625" customWidth="1"/>
    <col min="8" max="9" width="17.5703125" customWidth="1"/>
    <col min="10" max="10" width="15.7109375" customWidth="1"/>
    <col min="11" max="12" width="16.7109375" customWidth="1"/>
    <col min="13" max="13" width="17.5703125" customWidth="1"/>
    <col min="14" max="14" width="13.85546875" customWidth="1"/>
    <col min="15" max="15" width="12.7109375" bestFit="1" customWidth="1"/>
  </cols>
  <sheetData>
    <row r="1" spans="1:15" ht="22.5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3" spans="1:15" ht="15.75" x14ac:dyDescent="0.25">
      <c r="A3" s="147" t="s">
        <v>1</v>
      </c>
      <c r="B3" s="147"/>
      <c r="C3" s="148"/>
      <c r="D3" s="1">
        <v>5.0000000000000001E-4</v>
      </c>
      <c r="E3" s="2" t="s">
        <v>2</v>
      </c>
      <c r="K3" s="2"/>
      <c r="L3" s="2"/>
      <c r="M3" s="2"/>
      <c r="N3" s="2"/>
      <c r="O3" s="2"/>
    </row>
    <row r="4" spans="1:15" ht="15.75" x14ac:dyDescent="0.25">
      <c r="A4" s="3"/>
      <c r="B4" s="3"/>
      <c r="C4" s="3"/>
      <c r="D4" s="4"/>
      <c r="E4" s="5"/>
      <c r="K4" s="2"/>
      <c r="L4" s="2"/>
      <c r="M4" s="2"/>
      <c r="N4" s="2"/>
      <c r="O4" s="2"/>
    </row>
    <row r="5" spans="1:15" ht="15.75" x14ac:dyDescent="0.25">
      <c r="A5" s="3"/>
      <c r="B5" s="3"/>
      <c r="C5" s="3"/>
      <c r="D5" s="6" t="s">
        <v>3</v>
      </c>
      <c r="E5" s="7" t="s">
        <v>4</v>
      </c>
      <c r="K5" s="2"/>
      <c r="L5" s="2"/>
      <c r="M5" s="2"/>
      <c r="N5" s="2"/>
      <c r="O5" s="2"/>
    </row>
    <row r="6" spans="1:15" ht="15.75" x14ac:dyDescent="0.25">
      <c r="A6" s="147" t="s">
        <v>5</v>
      </c>
      <c r="B6" s="147"/>
      <c r="C6" s="148"/>
      <c r="D6" s="8">
        <v>14.75</v>
      </c>
      <c r="E6" s="9">
        <v>24</v>
      </c>
      <c r="F6" s="2" t="s">
        <v>6</v>
      </c>
      <c r="K6" s="2"/>
      <c r="L6" s="2"/>
      <c r="M6" s="2"/>
      <c r="N6" s="2"/>
      <c r="O6" s="2"/>
    </row>
    <row r="7" spans="1:15" ht="15.75" x14ac:dyDescent="0.25">
      <c r="A7" s="10"/>
      <c r="B7" s="10"/>
      <c r="C7" s="10"/>
      <c r="D7" s="8">
        <v>14.75</v>
      </c>
      <c r="E7" s="9">
        <v>24</v>
      </c>
      <c r="F7" s="2"/>
      <c r="K7" s="2"/>
      <c r="L7" s="2"/>
      <c r="M7" s="2"/>
      <c r="N7" s="2"/>
      <c r="O7" s="2"/>
    </row>
    <row r="8" spans="1:15" ht="15.75" x14ac:dyDescent="0.25">
      <c r="A8" s="10"/>
      <c r="B8" s="10"/>
      <c r="C8" s="10"/>
      <c r="D8" s="8">
        <v>14.75</v>
      </c>
      <c r="E8" s="9">
        <v>24</v>
      </c>
      <c r="F8" s="2"/>
      <c r="K8" s="2"/>
      <c r="L8" s="2"/>
      <c r="M8" s="2"/>
      <c r="N8" s="2"/>
      <c r="O8" s="2"/>
    </row>
    <row r="9" spans="1:15" ht="15.75" x14ac:dyDescent="0.25">
      <c r="A9" s="10"/>
      <c r="B9" s="10"/>
      <c r="C9" s="10"/>
      <c r="D9" s="8">
        <v>14.75</v>
      </c>
      <c r="E9" s="9">
        <v>24</v>
      </c>
      <c r="F9" s="2"/>
      <c r="K9" s="2"/>
      <c r="L9" s="2"/>
      <c r="M9" s="2"/>
      <c r="N9" s="2"/>
      <c r="O9" s="2"/>
    </row>
    <row r="10" spans="1:15" ht="15.75" x14ac:dyDescent="0.25">
      <c r="A10" s="149"/>
      <c r="B10" s="149"/>
      <c r="C10" s="149"/>
      <c r="D10" s="11"/>
      <c r="E10" s="2"/>
      <c r="J10" s="2"/>
      <c r="K10" s="2"/>
      <c r="L10" s="2"/>
      <c r="M10" s="2"/>
      <c r="N10" s="2"/>
      <c r="O10" s="2"/>
    </row>
    <row r="11" spans="1:15" ht="15.75" x14ac:dyDescent="0.25">
      <c r="A11" s="150" t="s">
        <v>7</v>
      </c>
      <c r="B11" s="150"/>
      <c r="C11" s="12">
        <v>0</v>
      </c>
      <c r="D11" s="151" t="s">
        <v>8</v>
      </c>
      <c r="E11" s="152"/>
      <c r="F11" s="152"/>
      <c r="G11" s="152"/>
      <c r="H11" s="13"/>
      <c r="I11" s="13"/>
      <c r="J11" s="153"/>
      <c r="K11" s="153"/>
      <c r="L11" s="10"/>
      <c r="M11" s="152"/>
      <c r="N11" s="152"/>
      <c r="O11" s="2"/>
    </row>
    <row r="12" spans="1:15" ht="15.75" x14ac:dyDescent="0.25">
      <c r="A12" s="150"/>
      <c r="B12" s="150"/>
      <c r="C12" s="14">
        <v>0</v>
      </c>
      <c r="D12" s="15" t="s">
        <v>9</v>
      </c>
      <c r="E12" s="16"/>
      <c r="F12" s="16"/>
      <c r="G12" s="16"/>
      <c r="H12" s="5"/>
      <c r="I12" s="5"/>
      <c r="O12" s="2"/>
    </row>
    <row r="13" spans="1:15" ht="15.75" x14ac:dyDescent="0.25">
      <c r="A13" s="17"/>
      <c r="B13" s="17"/>
      <c r="H13" s="5"/>
      <c r="I13" s="5"/>
      <c r="O13" s="2"/>
    </row>
    <row r="14" spans="1:15" ht="15.75" x14ac:dyDescent="0.25">
      <c r="A14" s="17"/>
      <c r="C14" s="18"/>
      <c r="D14" s="152"/>
      <c r="E14" s="152"/>
      <c r="F14" s="152"/>
      <c r="G14" s="152"/>
      <c r="H14" s="19"/>
      <c r="I14" s="19"/>
      <c r="O14" s="2"/>
    </row>
    <row r="15" spans="1:15" ht="16.5" thickBot="1" x14ac:dyDescent="0.3">
      <c r="A15" s="2"/>
      <c r="B15" s="2"/>
      <c r="C15" s="20" t="s">
        <v>10</v>
      </c>
      <c r="D15" s="2"/>
      <c r="E15" s="2"/>
      <c r="J15" s="2"/>
      <c r="K15" s="2"/>
      <c r="L15" s="2"/>
      <c r="M15" s="2"/>
      <c r="N15" s="2"/>
      <c r="O15" s="2"/>
    </row>
    <row r="16" spans="1:15" ht="15.75" customHeight="1" x14ac:dyDescent="0.25">
      <c r="A16" s="2"/>
      <c r="C16" s="154" t="s">
        <v>11</v>
      </c>
      <c r="D16" s="155"/>
      <c r="E16" s="156"/>
      <c r="F16" s="157" t="s">
        <v>12</v>
      </c>
      <c r="G16" s="158"/>
      <c r="H16" s="158"/>
      <c r="I16" s="158"/>
      <c r="J16" s="158"/>
      <c r="K16" s="158"/>
      <c r="L16" s="159"/>
      <c r="M16" s="160" t="s">
        <v>13</v>
      </c>
      <c r="N16" s="162" t="s">
        <v>14</v>
      </c>
      <c r="O16" s="163"/>
    </row>
    <row r="17" spans="1:20" ht="32.25" thickBot="1" x14ac:dyDescent="0.3">
      <c r="A17" s="21" t="s">
        <v>15</v>
      </c>
      <c r="B17" s="22" t="s">
        <v>16</v>
      </c>
      <c r="C17" s="23" t="s">
        <v>17</v>
      </c>
      <c r="D17" s="24" t="s">
        <v>18</v>
      </c>
      <c r="E17" s="25" t="s">
        <v>19</v>
      </c>
      <c r="F17" s="26" t="s">
        <v>20</v>
      </c>
      <c r="G17" s="27" t="s">
        <v>21</v>
      </c>
      <c r="H17" s="27" t="s">
        <v>22</v>
      </c>
      <c r="I17" s="27" t="s">
        <v>21</v>
      </c>
      <c r="J17" s="28" t="s">
        <v>23</v>
      </c>
      <c r="K17" s="29" t="s">
        <v>24</v>
      </c>
      <c r="L17" s="30" t="s">
        <v>25</v>
      </c>
      <c r="M17" s="161"/>
      <c r="N17" s="31" t="s">
        <v>26</v>
      </c>
      <c r="O17" s="25" t="s">
        <v>27</v>
      </c>
    </row>
    <row r="18" spans="1:20" ht="15.75" customHeight="1" thickTop="1" x14ac:dyDescent="0.25">
      <c r="A18" s="142">
        <v>2017</v>
      </c>
      <c r="B18" s="32" t="s">
        <v>28</v>
      </c>
      <c r="C18" s="33">
        <f t="shared" ref="C18:C43" si="0">+E18/D18</f>
        <v>63390000</v>
      </c>
      <c r="D18" s="34">
        <v>1E-3</v>
      </c>
      <c r="E18" s="35">
        <v>63390</v>
      </c>
      <c r="F18" s="36">
        <v>10901</v>
      </c>
      <c r="G18" s="37">
        <v>6.5</v>
      </c>
      <c r="H18" s="38">
        <v>635</v>
      </c>
      <c r="I18" s="39">
        <v>6.5</v>
      </c>
      <c r="J18" s="40">
        <v>59862</v>
      </c>
      <c r="K18" s="35">
        <v>0</v>
      </c>
      <c r="L18" s="35">
        <f>J18+K18</f>
        <v>59862</v>
      </c>
      <c r="M18" s="41">
        <v>2450573</v>
      </c>
      <c r="N18" s="42">
        <v>458781</v>
      </c>
      <c r="O18" s="43">
        <v>876894</v>
      </c>
    </row>
    <row r="19" spans="1:20" ht="15.75" x14ac:dyDescent="0.25">
      <c r="A19" s="143"/>
      <c r="B19" s="44" t="s">
        <v>29</v>
      </c>
      <c r="C19" s="45">
        <f t="shared" si="0"/>
        <v>63201000</v>
      </c>
      <c r="D19" s="46">
        <v>1E-3</v>
      </c>
      <c r="E19" s="47">
        <v>63201</v>
      </c>
      <c r="F19" s="36">
        <v>11239</v>
      </c>
      <c r="G19" s="48">
        <v>6.5</v>
      </c>
      <c r="H19" s="38">
        <v>625</v>
      </c>
      <c r="I19" s="39">
        <v>6.5</v>
      </c>
      <c r="J19" s="40">
        <v>73538</v>
      </c>
      <c r="K19" s="47">
        <v>29204</v>
      </c>
      <c r="L19" s="40">
        <f t="shared" ref="L19:L82" si="1">J19+K19</f>
        <v>102742</v>
      </c>
      <c r="M19" s="49">
        <v>2411032</v>
      </c>
      <c r="N19" s="50">
        <v>457601</v>
      </c>
      <c r="O19" s="51">
        <v>853488</v>
      </c>
    </row>
    <row r="20" spans="1:20" ht="15.75" x14ac:dyDescent="0.25">
      <c r="A20" s="143"/>
      <c r="B20" s="44" t="s">
        <v>30</v>
      </c>
      <c r="C20" s="45">
        <f t="shared" si="0"/>
        <v>66561000</v>
      </c>
      <c r="D20" s="46">
        <v>1E-3</v>
      </c>
      <c r="E20" s="47">
        <v>66561</v>
      </c>
      <c r="F20" s="36">
        <v>11323</v>
      </c>
      <c r="G20" s="48">
        <v>6.5</v>
      </c>
      <c r="H20" s="38">
        <v>628</v>
      </c>
      <c r="I20" s="39">
        <v>6.5</v>
      </c>
      <c r="J20" s="40">
        <v>76594</v>
      </c>
      <c r="K20" s="47">
        <v>7500</v>
      </c>
      <c r="L20" s="40">
        <f t="shared" si="1"/>
        <v>84094</v>
      </c>
      <c r="M20" s="49">
        <v>2393498</v>
      </c>
      <c r="N20" s="50">
        <v>417675</v>
      </c>
      <c r="O20" s="51">
        <v>832812</v>
      </c>
    </row>
    <row r="21" spans="1:20" ht="15.75" x14ac:dyDescent="0.25">
      <c r="A21" s="143"/>
      <c r="B21" s="44" t="s">
        <v>31</v>
      </c>
      <c r="C21" s="45">
        <f t="shared" si="0"/>
        <v>64190000</v>
      </c>
      <c r="D21" s="46">
        <v>1E-3</v>
      </c>
      <c r="E21" s="47">
        <v>64190</v>
      </c>
      <c r="F21" s="36">
        <v>11272</v>
      </c>
      <c r="G21" s="48">
        <v>6.5</v>
      </c>
      <c r="H21" s="38">
        <v>629</v>
      </c>
      <c r="I21" s="39">
        <v>6.5</v>
      </c>
      <c r="J21" s="40">
        <v>79906</v>
      </c>
      <c r="K21" s="47">
        <v>0</v>
      </c>
      <c r="L21" s="40">
        <f t="shared" si="1"/>
        <v>79906</v>
      </c>
      <c r="M21" s="49">
        <v>2377783</v>
      </c>
      <c r="N21" s="50">
        <v>402932</v>
      </c>
      <c r="O21" s="51">
        <v>815522</v>
      </c>
    </row>
    <row r="22" spans="1:20" ht="15.75" x14ac:dyDescent="0.25">
      <c r="A22" s="143"/>
      <c r="B22" s="44" t="s">
        <v>32</v>
      </c>
      <c r="C22" s="45">
        <f t="shared" si="0"/>
        <v>63619000</v>
      </c>
      <c r="D22" s="46">
        <v>1E-3</v>
      </c>
      <c r="E22" s="47">
        <v>63619</v>
      </c>
      <c r="F22" s="36">
        <v>10915</v>
      </c>
      <c r="G22" s="48">
        <v>6.5</v>
      </c>
      <c r="H22" s="38">
        <v>615</v>
      </c>
      <c r="I22" s="39">
        <v>6.5</v>
      </c>
      <c r="J22" s="40">
        <v>79144</v>
      </c>
      <c r="K22" s="47">
        <v>17154.05</v>
      </c>
      <c r="L22" s="40">
        <f t="shared" si="1"/>
        <v>96298.05</v>
      </c>
      <c r="M22" s="49">
        <v>2345104</v>
      </c>
      <c r="N22" s="50">
        <v>406824</v>
      </c>
      <c r="O22" s="51">
        <v>798187</v>
      </c>
    </row>
    <row r="23" spans="1:20" ht="15.75" x14ac:dyDescent="0.25">
      <c r="A23" s="143"/>
      <c r="B23" s="44" t="s">
        <v>33</v>
      </c>
      <c r="C23" s="45">
        <f t="shared" si="0"/>
        <v>63533000</v>
      </c>
      <c r="D23" s="46">
        <v>1E-3</v>
      </c>
      <c r="E23" s="47">
        <v>63533</v>
      </c>
      <c r="F23" s="36">
        <v>10537</v>
      </c>
      <c r="G23" s="48">
        <v>6.5</v>
      </c>
      <c r="H23" s="38">
        <v>566</v>
      </c>
      <c r="I23" s="39">
        <v>6.5</v>
      </c>
      <c r="J23" s="40">
        <v>79288</v>
      </c>
      <c r="K23" s="47">
        <v>0</v>
      </c>
      <c r="L23" s="40">
        <f t="shared" si="1"/>
        <v>79288</v>
      </c>
      <c r="M23" s="49">
        <v>2329349</v>
      </c>
      <c r="N23" s="50">
        <v>426250</v>
      </c>
      <c r="O23" s="51">
        <v>802757</v>
      </c>
    </row>
    <row r="24" spans="1:20" ht="17.25" customHeight="1" x14ac:dyDescent="0.25">
      <c r="A24" s="143"/>
      <c r="B24" s="44" t="s">
        <v>34</v>
      </c>
      <c r="C24" s="45">
        <f t="shared" si="0"/>
        <v>65792000</v>
      </c>
      <c r="D24" s="46">
        <v>1E-3</v>
      </c>
      <c r="E24" s="47">
        <v>65792</v>
      </c>
      <c r="F24" s="36">
        <v>6479</v>
      </c>
      <c r="G24" s="48">
        <v>6.5</v>
      </c>
      <c r="H24" s="38">
        <v>382</v>
      </c>
      <c r="I24" s="39">
        <v>6.5</v>
      </c>
      <c r="J24" s="40">
        <v>76746</v>
      </c>
      <c r="K24" s="47">
        <v>17154.05</v>
      </c>
      <c r="L24" s="40">
        <f t="shared" si="1"/>
        <v>93900.05</v>
      </c>
      <c r="M24" s="49">
        <v>2301241</v>
      </c>
      <c r="N24" s="50">
        <v>429328</v>
      </c>
      <c r="O24" s="51">
        <v>762853</v>
      </c>
      <c r="Q24" s="52"/>
      <c r="R24" s="52"/>
      <c r="S24" s="52"/>
      <c r="T24" s="52"/>
    </row>
    <row r="25" spans="1:20" ht="15.75" x14ac:dyDescent="0.25">
      <c r="A25" s="143"/>
      <c r="B25" s="44" t="s">
        <v>35</v>
      </c>
      <c r="C25" s="45">
        <f t="shared" si="0"/>
        <v>66984000</v>
      </c>
      <c r="D25" s="46">
        <v>1E-3</v>
      </c>
      <c r="E25" s="47">
        <v>66984</v>
      </c>
      <c r="F25" s="36">
        <v>6353</v>
      </c>
      <c r="G25" s="48">
        <v>6.5</v>
      </c>
      <c r="H25" s="38">
        <v>382</v>
      </c>
      <c r="I25" s="39">
        <v>6.5</v>
      </c>
      <c r="J25" s="40">
        <v>73382</v>
      </c>
      <c r="K25" s="47">
        <v>0</v>
      </c>
      <c r="L25" s="40">
        <f t="shared" si="1"/>
        <v>73382</v>
      </c>
      <c r="M25" s="49">
        <v>2294843</v>
      </c>
      <c r="N25" s="50">
        <v>425986</v>
      </c>
      <c r="O25" s="51">
        <v>741456</v>
      </c>
      <c r="P25" s="53"/>
      <c r="Q25" s="52"/>
      <c r="R25" s="52"/>
      <c r="S25" s="52"/>
      <c r="T25" s="52"/>
    </row>
    <row r="26" spans="1:20" ht="17.25" customHeight="1" x14ac:dyDescent="0.25">
      <c r="A26" s="143"/>
      <c r="B26" s="44" t="s">
        <v>36</v>
      </c>
      <c r="C26" s="45">
        <f t="shared" si="0"/>
        <v>64805000</v>
      </c>
      <c r="D26" s="46">
        <v>1E-3</v>
      </c>
      <c r="E26" s="47">
        <v>64805</v>
      </c>
      <c r="F26" s="36">
        <v>6207</v>
      </c>
      <c r="G26" s="48">
        <v>6.5</v>
      </c>
      <c r="H26" s="38">
        <v>382</v>
      </c>
      <c r="I26" s="39">
        <v>6.5</v>
      </c>
      <c r="J26" s="40">
        <v>45483</v>
      </c>
      <c r="K26" s="47">
        <v>-136.5</v>
      </c>
      <c r="L26" s="40">
        <f t="shared" si="1"/>
        <v>45346.5</v>
      </c>
      <c r="M26" s="49">
        <v>2314302</v>
      </c>
      <c r="N26" s="50">
        <v>391433</v>
      </c>
      <c r="O26" s="51">
        <v>711557</v>
      </c>
      <c r="P26" s="54"/>
      <c r="Q26" s="52"/>
      <c r="R26" s="52"/>
      <c r="S26" s="52"/>
      <c r="T26" s="52"/>
    </row>
    <row r="27" spans="1:20" ht="17.25" customHeight="1" x14ac:dyDescent="0.25">
      <c r="A27" s="143"/>
      <c r="B27" s="44" t="s">
        <v>37</v>
      </c>
      <c r="C27" s="45">
        <f t="shared" si="0"/>
        <v>67381000</v>
      </c>
      <c r="D27" s="46">
        <v>1E-3</v>
      </c>
      <c r="E27" s="47">
        <v>67381</v>
      </c>
      <c r="F27" s="36">
        <v>6089</v>
      </c>
      <c r="G27" s="48">
        <v>6.5</v>
      </c>
      <c r="H27" s="38">
        <v>375</v>
      </c>
      <c r="I27" s="39">
        <v>6.5</v>
      </c>
      <c r="J27" s="40">
        <v>43311</v>
      </c>
      <c r="K27" s="47">
        <v>23654.05</v>
      </c>
      <c r="L27" s="40">
        <f t="shared" si="1"/>
        <v>66965.05</v>
      </c>
      <c r="M27" s="49">
        <v>2314719</v>
      </c>
      <c r="N27" s="50">
        <v>355470</v>
      </c>
      <c r="O27" s="51">
        <v>694876</v>
      </c>
      <c r="P27" s="55"/>
      <c r="Q27" s="55"/>
      <c r="R27" s="55"/>
      <c r="S27" s="55"/>
      <c r="T27" s="55"/>
    </row>
    <row r="28" spans="1:20" ht="15.75" x14ac:dyDescent="0.25">
      <c r="A28" s="143"/>
      <c r="B28" s="44" t="s">
        <v>38</v>
      </c>
      <c r="C28" s="45">
        <f t="shared" si="0"/>
        <v>64947000</v>
      </c>
      <c r="D28" s="46">
        <v>1E-3</v>
      </c>
      <c r="E28" s="47">
        <v>64947</v>
      </c>
      <c r="F28" s="36">
        <v>6019</v>
      </c>
      <c r="G28" s="48">
        <v>6.5</v>
      </c>
      <c r="H28" s="38">
        <v>370</v>
      </c>
      <c r="I28" s="39">
        <v>6.5</v>
      </c>
      <c r="J28" s="40">
        <v>42930</v>
      </c>
      <c r="K28" s="47">
        <v>0</v>
      </c>
      <c r="L28" s="40">
        <f t="shared" si="1"/>
        <v>42930</v>
      </c>
      <c r="M28" s="49">
        <v>2336736</v>
      </c>
      <c r="N28" s="50">
        <v>318982</v>
      </c>
      <c r="O28" s="51">
        <v>664138</v>
      </c>
      <c r="P28" s="2"/>
      <c r="Q28" s="2"/>
      <c r="R28" s="2"/>
      <c r="S28" s="2"/>
      <c r="T28" s="2"/>
    </row>
    <row r="29" spans="1:20" ht="16.5" thickBot="1" x14ac:dyDescent="0.3">
      <c r="A29" s="145"/>
      <c r="B29" s="56" t="s">
        <v>39</v>
      </c>
      <c r="C29" s="57">
        <f t="shared" si="0"/>
        <v>62347000</v>
      </c>
      <c r="D29" s="58">
        <v>1E-3</v>
      </c>
      <c r="E29" s="59">
        <v>62347</v>
      </c>
      <c r="F29" s="60">
        <v>5913</v>
      </c>
      <c r="G29" s="61">
        <v>6.5</v>
      </c>
      <c r="H29" s="62">
        <v>372</v>
      </c>
      <c r="I29" s="61">
        <v>6.5</v>
      </c>
      <c r="J29" s="59">
        <v>41950</v>
      </c>
      <c r="K29" s="59">
        <v>0</v>
      </c>
      <c r="L29" s="59">
        <f t="shared" si="1"/>
        <v>41950</v>
      </c>
      <c r="M29" s="63">
        <v>2357133</v>
      </c>
      <c r="N29" s="64">
        <v>284186</v>
      </c>
      <c r="O29" s="65">
        <v>629364</v>
      </c>
      <c r="P29" s="2"/>
      <c r="Q29" s="2"/>
      <c r="R29" s="2"/>
      <c r="S29" s="2"/>
      <c r="T29" s="2"/>
    </row>
    <row r="30" spans="1:20" ht="15.75" customHeight="1" thickTop="1" x14ac:dyDescent="0.25">
      <c r="A30" s="142">
        <v>2018</v>
      </c>
      <c r="B30" s="66" t="s">
        <v>28</v>
      </c>
      <c r="C30" s="33">
        <f t="shared" si="0"/>
        <v>70203000</v>
      </c>
      <c r="D30" s="67">
        <v>1E-3</v>
      </c>
      <c r="E30" s="40">
        <v>70203</v>
      </c>
      <c r="F30" s="68">
        <v>5759</v>
      </c>
      <c r="G30" s="37">
        <v>6.5</v>
      </c>
      <c r="H30" s="38">
        <v>372</v>
      </c>
      <c r="I30" s="39">
        <v>6.5</v>
      </c>
      <c r="J30" s="40">
        <v>41646</v>
      </c>
      <c r="K30" s="40">
        <v>31154</v>
      </c>
      <c r="L30" s="40">
        <f t="shared" si="1"/>
        <v>72800</v>
      </c>
      <c r="M30" s="41">
        <v>2354535.67</v>
      </c>
      <c r="N30" s="42">
        <f t="shared" ref="N30:N49" si="2">SUM(J26:K30)</f>
        <v>269991.55</v>
      </c>
      <c r="O30" s="43">
        <f t="shared" ref="O30:O93" si="3">SUM(J22:K30)</f>
        <v>612859.64999999991</v>
      </c>
    </row>
    <row r="31" spans="1:20" ht="15.75" x14ac:dyDescent="0.25">
      <c r="A31" s="143"/>
      <c r="B31" s="44" t="s">
        <v>29</v>
      </c>
      <c r="C31" s="45">
        <f t="shared" si="0"/>
        <v>68079000</v>
      </c>
      <c r="D31" s="46">
        <v>1E-3</v>
      </c>
      <c r="E31" s="47">
        <v>68079</v>
      </c>
      <c r="F31" s="36">
        <v>5660</v>
      </c>
      <c r="G31" s="48">
        <v>6.5</v>
      </c>
      <c r="H31" s="38">
        <v>373</v>
      </c>
      <c r="I31" s="39">
        <v>6.5</v>
      </c>
      <c r="J31" s="40">
        <v>40895</v>
      </c>
      <c r="K31" s="47">
        <v>0</v>
      </c>
      <c r="L31" s="40">
        <f t="shared" si="1"/>
        <v>40895</v>
      </c>
      <c r="M31" s="49">
        <v>2381720</v>
      </c>
      <c r="N31" s="50">
        <f t="shared" si="2"/>
        <v>265540.05</v>
      </c>
      <c r="O31" s="51">
        <f t="shared" si="3"/>
        <v>557456.6</v>
      </c>
    </row>
    <row r="32" spans="1:20" ht="15.75" x14ac:dyDescent="0.25">
      <c r="A32" s="143"/>
      <c r="B32" s="44" t="s">
        <v>30</v>
      </c>
      <c r="C32" s="45">
        <f t="shared" si="0"/>
        <v>67295000</v>
      </c>
      <c r="D32" s="46">
        <v>1E-3</v>
      </c>
      <c r="E32" s="47">
        <v>67295</v>
      </c>
      <c r="F32" s="36">
        <v>5554</v>
      </c>
      <c r="G32" s="48">
        <v>6.5</v>
      </c>
      <c r="H32" s="38">
        <v>381</v>
      </c>
      <c r="I32" s="39">
        <v>6.5</v>
      </c>
      <c r="J32" s="40">
        <v>39865</v>
      </c>
      <c r="K32" s="47">
        <v>0</v>
      </c>
      <c r="L32" s="40">
        <f t="shared" si="1"/>
        <v>39865</v>
      </c>
      <c r="M32" s="49">
        <v>2409149</v>
      </c>
      <c r="N32" s="50">
        <f t="shared" si="2"/>
        <v>238440</v>
      </c>
      <c r="O32" s="51">
        <f t="shared" si="3"/>
        <v>518033.6</v>
      </c>
      <c r="P32" s="2"/>
      <c r="Q32" s="2"/>
      <c r="R32" s="2"/>
      <c r="S32" s="2"/>
      <c r="T32" s="2"/>
    </row>
    <row r="33" spans="1:20" ht="15.75" x14ac:dyDescent="0.25">
      <c r="A33" s="143"/>
      <c r="B33" s="44" t="s">
        <v>31</v>
      </c>
      <c r="C33" s="45">
        <f t="shared" si="0"/>
        <v>68993000</v>
      </c>
      <c r="D33" s="46">
        <v>1E-3</v>
      </c>
      <c r="E33" s="47">
        <v>68993</v>
      </c>
      <c r="F33" s="36">
        <v>5456</v>
      </c>
      <c r="G33" s="48">
        <v>6.5</v>
      </c>
      <c r="H33" s="38">
        <v>381</v>
      </c>
      <c r="I33" s="39">
        <v>6.5</v>
      </c>
      <c r="J33" s="40">
        <v>39174</v>
      </c>
      <c r="K33" s="47">
        <v>0</v>
      </c>
      <c r="L33" s="40">
        <f t="shared" si="1"/>
        <v>39174</v>
      </c>
      <c r="M33" s="49">
        <v>2438968</v>
      </c>
      <c r="N33" s="50">
        <f t="shared" si="2"/>
        <v>234684</v>
      </c>
      <c r="O33" s="51">
        <f t="shared" si="3"/>
        <v>463307.55</v>
      </c>
      <c r="P33" s="2"/>
      <c r="Q33" s="2"/>
      <c r="R33" s="2"/>
      <c r="S33" s="2"/>
      <c r="T33" s="2"/>
    </row>
    <row r="34" spans="1:20" ht="15.75" x14ac:dyDescent="0.25">
      <c r="A34" s="143"/>
      <c r="B34" s="44" t="s">
        <v>32</v>
      </c>
      <c r="C34" s="45">
        <f t="shared" si="0"/>
        <v>67341000</v>
      </c>
      <c r="D34" s="46">
        <v>1E-3</v>
      </c>
      <c r="E34" s="47">
        <v>67341</v>
      </c>
      <c r="F34" s="36">
        <v>5387</v>
      </c>
      <c r="G34" s="48">
        <v>6.5</v>
      </c>
      <c r="H34" s="38">
        <v>372</v>
      </c>
      <c r="I34" s="39">
        <v>6.5</v>
      </c>
      <c r="J34" s="40">
        <v>38364</v>
      </c>
      <c r="K34" s="47">
        <v>17233.55</v>
      </c>
      <c r="L34" s="40">
        <f t="shared" si="1"/>
        <v>55597.55</v>
      </c>
      <c r="M34" s="49">
        <v>2450712</v>
      </c>
      <c r="N34" s="50">
        <f t="shared" si="2"/>
        <v>248331.55</v>
      </c>
      <c r="O34" s="51">
        <f t="shared" si="3"/>
        <v>445523.1</v>
      </c>
      <c r="P34" s="2"/>
      <c r="Q34" s="2"/>
      <c r="R34" s="2"/>
      <c r="S34" s="2"/>
      <c r="T34" s="2"/>
    </row>
    <row r="35" spans="1:20" ht="15.75" x14ac:dyDescent="0.25">
      <c r="A35" s="143"/>
      <c r="B35" s="44" t="s">
        <v>33</v>
      </c>
      <c r="C35" s="45">
        <f t="shared" si="0"/>
        <v>66372000</v>
      </c>
      <c r="D35" s="46">
        <v>1E-3</v>
      </c>
      <c r="E35" s="47">
        <v>66372</v>
      </c>
      <c r="F35" s="36">
        <v>5329</v>
      </c>
      <c r="G35" s="48">
        <v>6.5</v>
      </c>
      <c r="H35" s="38">
        <v>363</v>
      </c>
      <c r="I35" s="39">
        <v>6.5</v>
      </c>
      <c r="J35" s="40">
        <v>38267</v>
      </c>
      <c r="K35" s="47">
        <v>0</v>
      </c>
      <c r="L35" s="40">
        <f t="shared" si="1"/>
        <v>38267</v>
      </c>
      <c r="M35" s="49">
        <v>2478817</v>
      </c>
      <c r="N35" s="50">
        <f t="shared" si="2"/>
        <v>213798.55</v>
      </c>
      <c r="O35" s="51">
        <f t="shared" si="3"/>
        <v>438443.6</v>
      </c>
      <c r="P35" s="2"/>
      <c r="Q35" s="2"/>
      <c r="R35" s="2"/>
      <c r="S35" s="2"/>
      <c r="T35" s="2"/>
    </row>
    <row r="36" spans="1:20" ht="15.75" x14ac:dyDescent="0.25">
      <c r="A36" s="143"/>
      <c r="B36" s="44" t="s">
        <v>34</v>
      </c>
      <c r="C36" s="45">
        <f t="shared" si="0"/>
        <v>68830000</v>
      </c>
      <c r="D36" s="46">
        <v>1E-3</v>
      </c>
      <c r="E36" s="47">
        <v>68830</v>
      </c>
      <c r="F36" s="36">
        <v>5227</v>
      </c>
      <c r="G36" s="48">
        <v>6.5</v>
      </c>
      <c r="H36" s="38">
        <v>362</v>
      </c>
      <c r="I36" s="39">
        <v>6.5</v>
      </c>
      <c r="J36" s="40">
        <v>37901</v>
      </c>
      <c r="K36" s="47">
        <v>17174.55</v>
      </c>
      <c r="L36" s="40">
        <f t="shared" si="1"/>
        <v>55075.55</v>
      </c>
      <c r="M36" s="49">
        <v>2492572</v>
      </c>
      <c r="N36" s="50">
        <f t="shared" si="2"/>
        <v>227979.09999999998</v>
      </c>
      <c r="O36" s="51">
        <f t="shared" si="3"/>
        <v>426554.1</v>
      </c>
      <c r="P36" s="2"/>
      <c r="Q36" s="2"/>
      <c r="R36" s="2"/>
      <c r="S36" s="2"/>
      <c r="T36" s="2"/>
    </row>
    <row r="37" spans="1:20" ht="15.75" x14ac:dyDescent="0.25">
      <c r="A37" s="143"/>
      <c r="B37" s="44" t="s">
        <v>35</v>
      </c>
      <c r="C37" s="45">
        <f t="shared" si="0"/>
        <v>67214000</v>
      </c>
      <c r="D37" s="46">
        <v>1E-3</v>
      </c>
      <c r="E37" s="47">
        <v>67214</v>
      </c>
      <c r="F37" s="36">
        <v>5124</v>
      </c>
      <c r="G37" s="48">
        <v>6.5</v>
      </c>
      <c r="H37" s="38">
        <v>343</v>
      </c>
      <c r="I37" s="39">
        <v>6.5</v>
      </c>
      <c r="J37" s="40">
        <v>37146</v>
      </c>
      <c r="K37" s="47">
        <v>0</v>
      </c>
      <c r="L37" s="40">
        <f t="shared" si="1"/>
        <v>37146</v>
      </c>
      <c r="M37" s="49">
        <v>2522640</v>
      </c>
      <c r="N37" s="50">
        <f t="shared" si="2"/>
        <v>225260.09999999998</v>
      </c>
      <c r="O37" s="51">
        <f t="shared" si="3"/>
        <v>420770.1</v>
      </c>
      <c r="P37" s="2"/>
      <c r="Q37" s="2"/>
      <c r="R37" s="2"/>
      <c r="S37" s="2"/>
      <c r="T37" s="2"/>
    </row>
    <row r="38" spans="1:20" ht="15.75" x14ac:dyDescent="0.25">
      <c r="A38" s="143"/>
      <c r="B38" s="44" t="s">
        <v>36</v>
      </c>
      <c r="C38" s="45">
        <f t="shared" si="0"/>
        <v>65906000</v>
      </c>
      <c r="D38" s="46">
        <v>1E-3</v>
      </c>
      <c r="E38" s="47">
        <v>65906</v>
      </c>
      <c r="F38" s="36">
        <v>5061</v>
      </c>
      <c r="G38" s="48">
        <v>6.5</v>
      </c>
      <c r="H38" s="38">
        <v>339</v>
      </c>
      <c r="I38" s="39">
        <v>6.5</v>
      </c>
      <c r="J38" s="40">
        <v>36290</v>
      </c>
      <c r="K38" s="47">
        <v>0</v>
      </c>
      <c r="L38" s="40">
        <f t="shared" si="1"/>
        <v>36290</v>
      </c>
      <c r="M38" s="49">
        <v>2552256</v>
      </c>
      <c r="N38" s="50">
        <f t="shared" si="2"/>
        <v>222376.09999999998</v>
      </c>
      <c r="O38" s="51">
        <f t="shared" si="3"/>
        <v>415110.1</v>
      </c>
      <c r="P38" s="2"/>
      <c r="Q38" s="2"/>
      <c r="R38" s="2"/>
      <c r="S38" s="2"/>
      <c r="T38" s="2"/>
    </row>
    <row r="39" spans="1:20" ht="15.75" x14ac:dyDescent="0.25">
      <c r="A39" s="143"/>
      <c r="B39" s="44" t="s">
        <v>37</v>
      </c>
      <c r="C39" s="45">
        <f t="shared" si="0"/>
        <v>68173000</v>
      </c>
      <c r="D39" s="46">
        <v>1E-3</v>
      </c>
      <c r="E39" s="47">
        <v>68173</v>
      </c>
      <c r="F39" s="36">
        <v>4977</v>
      </c>
      <c r="G39" s="48">
        <v>6.5</v>
      </c>
      <c r="H39" s="38">
        <v>338</v>
      </c>
      <c r="I39" s="39">
        <v>6.5</v>
      </c>
      <c r="J39" s="40">
        <v>35469</v>
      </c>
      <c r="K39" s="47">
        <v>18517.14</v>
      </c>
      <c r="L39" s="40">
        <f t="shared" si="1"/>
        <v>53986.14</v>
      </c>
      <c r="M39" s="49">
        <v>2566443</v>
      </c>
      <c r="N39" s="50">
        <f t="shared" si="2"/>
        <v>220764.69</v>
      </c>
      <c r="O39" s="51">
        <f t="shared" si="3"/>
        <v>396296.24</v>
      </c>
      <c r="P39" s="2"/>
      <c r="Q39" s="2"/>
      <c r="R39" s="2"/>
      <c r="S39" s="2"/>
      <c r="T39" s="2"/>
    </row>
    <row r="40" spans="1:20" ht="15.75" x14ac:dyDescent="0.25">
      <c r="A40" s="143"/>
      <c r="B40" s="44" t="s">
        <v>38</v>
      </c>
      <c r="C40" s="45">
        <f t="shared" si="0"/>
        <v>59919000</v>
      </c>
      <c r="D40" s="46">
        <v>1E-3</v>
      </c>
      <c r="E40" s="47">
        <v>59919</v>
      </c>
      <c r="F40" s="36">
        <v>4910</v>
      </c>
      <c r="G40" s="48">
        <v>6.5</v>
      </c>
      <c r="H40" s="38">
        <v>340</v>
      </c>
      <c r="I40" s="39">
        <v>6.5</v>
      </c>
      <c r="J40" s="40">
        <v>35195</v>
      </c>
      <c r="K40" s="47">
        <v>0</v>
      </c>
      <c r="L40" s="40">
        <f t="shared" si="1"/>
        <v>35195</v>
      </c>
      <c r="M40" s="49">
        <v>2591167</v>
      </c>
      <c r="N40" s="50">
        <f t="shared" si="2"/>
        <v>217692.69</v>
      </c>
      <c r="O40" s="51">
        <f t="shared" si="3"/>
        <v>390596.24</v>
      </c>
      <c r="P40" s="2"/>
      <c r="Q40" s="2"/>
      <c r="R40" s="2"/>
      <c r="S40" s="2"/>
      <c r="T40" s="2"/>
    </row>
    <row r="41" spans="1:20" ht="16.5" thickBot="1" x14ac:dyDescent="0.3">
      <c r="A41" s="145"/>
      <c r="B41" s="56" t="s">
        <v>39</v>
      </c>
      <c r="C41" s="57">
        <f t="shared" si="0"/>
        <v>62901000</v>
      </c>
      <c r="D41" s="58">
        <v>1E-3</v>
      </c>
      <c r="E41" s="59">
        <v>62901</v>
      </c>
      <c r="F41" s="60">
        <v>4778</v>
      </c>
      <c r="G41" s="69">
        <v>6.5</v>
      </c>
      <c r="H41" s="70">
        <v>333</v>
      </c>
      <c r="I41" s="71">
        <v>6.5</v>
      </c>
      <c r="J41" s="59">
        <v>34383</v>
      </c>
      <c r="K41" s="59">
        <v>0</v>
      </c>
      <c r="L41" s="59">
        <f t="shared" si="1"/>
        <v>34383</v>
      </c>
      <c r="M41" s="63">
        <v>2619686</v>
      </c>
      <c r="N41" s="64">
        <f t="shared" si="2"/>
        <v>197000.14</v>
      </c>
      <c r="O41" s="65">
        <f t="shared" si="3"/>
        <v>385114.24</v>
      </c>
      <c r="P41" s="2"/>
      <c r="Q41" s="2"/>
      <c r="R41" s="2"/>
      <c r="S41" s="2"/>
      <c r="T41" s="2"/>
    </row>
    <row r="42" spans="1:20" ht="16.5" thickTop="1" x14ac:dyDescent="0.25">
      <c r="A42" s="142">
        <v>2019</v>
      </c>
      <c r="B42" s="66" t="s">
        <v>28</v>
      </c>
      <c r="C42" s="33">
        <f t="shared" si="0"/>
        <v>71382000</v>
      </c>
      <c r="D42" s="67">
        <v>1E-3</v>
      </c>
      <c r="E42" s="40">
        <v>71382</v>
      </c>
      <c r="F42" s="68">
        <v>4645</v>
      </c>
      <c r="G42" s="39">
        <v>6.5</v>
      </c>
      <c r="H42" s="38">
        <v>330</v>
      </c>
      <c r="I42" s="72">
        <v>6.5</v>
      </c>
      <c r="J42" s="40">
        <v>34088</v>
      </c>
      <c r="K42" s="40">
        <v>37107</v>
      </c>
      <c r="L42" s="40">
        <f t="shared" si="1"/>
        <v>71195</v>
      </c>
      <c r="M42" s="41">
        <v>2619873</v>
      </c>
      <c r="N42" s="42">
        <f t="shared" si="2"/>
        <v>231049.14</v>
      </c>
      <c r="O42" s="43">
        <f t="shared" si="3"/>
        <v>417135.24</v>
      </c>
      <c r="P42" s="2"/>
      <c r="Q42" s="2"/>
      <c r="R42" s="2"/>
      <c r="S42" s="2"/>
      <c r="T42" s="2"/>
    </row>
    <row r="43" spans="1:20" ht="15.75" x14ac:dyDescent="0.25">
      <c r="A43" s="143"/>
      <c r="B43" s="44" t="s">
        <v>29</v>
      </c>
      <c r="C43" s="33">
        <f t="shared" si="0"/>
        <v>64274000</v>
      </c>
      <c r="D43" s="67">
        <v>1E-3</v>
      </c>
      <c r="E43" s="47">
        <v>64274</v>
      </c>
      <c r="F43" s="73">
        <v>4562.7834999999995</v>
      </c>
      <c r="G43" s="48">
        <v>6.5</v>
      </c>
      <c r="H43" s="74">
        <v>324.15899999999999</v>
      </c>
      <c r="I43" s="75">
        <v>6.5</v>
      </c>
      <c r="J43" s="40">
        <v>33391</v>
      </c>
      <c r="K43" s="47">
        <v>0</v>
      </c>
      <c r="L43" s="40">
        <f t="shared" si="1"/>
        <v>33391</v>
      </c>
      <c r="M43" s="49">
        <v>2650756</v>
      </c>
      <c r="N43" s="50">
        <f t="shared" si="2"/>
        <v>228150.14</v>
      </c>
      <c r="O43" s="51">
        <f t="shared" si="3"/>
        <v>394928.69</v>
      </c>
      <c r="P43" s="2"/>
      <c r="Q43" s="2"/>
      <c r="R43" s="2"/>
      <c r="S43" s="2"/>
      <c r="T43" s="2"/>
    </row>
    <row r="44" spans="1:20" ht="15.75" x14ac:dyDescent="0.25">
      <c r="A44" s="143"/>
      <c r="B44" s="44" t="s">
        <v>30</v>
      </c>
      <c r="C44" s="45">
        <v>65908923.07692308</v>
      </c>
      <c r="D44" s="67">
        <v>1E-3</v>
      </c>
      <c r="E44" s="76">
        <f t="shared" ref="E44:E107" si="4">+C44*D44</f>
        <v>65908.923076923078</v>
      </c>
      <c r="F44" s="73">
        <v>4482.0222320499997</v>
      </c>
      <c r="G44" s="48">
        <v>6.5</v>
      </c>
      <c r="H44" s="74">
        <v>318.42138569999997</v>
      </c>
      <c r="I44" s="75">
        <v>6.5</v>
      </c>
      <c r="J44" s="77">
        <f t="shared" ref="J44:J107" si="5">(G44*F44)+(H44*I44)</f>
        <v>31202.883515375001</v>
      </c>
      <c r="K44" s="76">
        <v>8039</v>
      </c>
      <c r="L44" s="77">
        <f t="shared" si="1"/>
        <v>39241.883515374997</v>
      </c>
      <c r="M44" s="78">
        <f t="shared" ref="M44:M107" si="6">+M43+E44-J44-K44</f>
        <v>2677423.0395615478</v>
      </c>
      <c r="N44" s="50">
        <f t="shared" si="2"/>
        <v>213405.883515375</v>
      </c>
      <c r="O44" s="51">
        <f t="shared" si="3"/>
        <v>395903.57351537503</v>
      </c>
      <c r="P44" s="2"/>
      <c r="Q44" s="2"/>
      <c r="R44" s="2"/>
      <c r="S44" s="2"/>
      <c r="T44" s="2"/>
    </row>
    <row r="45" spans="1:20" ht="15.75" x14ac:dyDescent="0.25">
      <c r="A45" s="143"/>
      <c r="B45" s="44" t="s">
        <v>31</v>
      </c>
      <c r="C45" s="45">
        <v>65908923.07692308</v>
      </c>
      <c r="D45" s="67">
        <v>1E-3</v>
      </c>
      <c r="E45" s="76">
        <f t="shared" si="4"/>
        <v>65908.923076923078</v>
      </c>
      <c r="F45" s="73">
        <v>4402.6904385427151</v>
      </c>
      <c r="G45" s="48">
        <v>6.5</v>
      </c>
      <c r="H45" s="74">
        <v>312.78532717310998</v>
      </c>
      <c r="I45" s="75">
        <v>6.5</v>
      </c>
      <c r="J45" s="77">
        <f t="shared" si="5"/>
        <v>30650.592477152866</v>
      </c>
      <c r="K45" s="76">
        <v>8039</v>
      </c>
      <c r="L45" s="77">
        <f t="shared" si="1"/>
        <v>38689.592477152866</v>
      </c>
      <c r="M45" s="78">
        <f t="shared" si="6"/>
        <v>2704642.3701613178</v>
      </c>
      <c r="N45" s="50">
        <f t="shared" si="2"/>
        <v>216900.47599252785</v>
      </c>
      <c r="O45" s="51">
        <f t="shared" si="3"/>
        <v>379517.61599252792</v>
      </c>
      <c r="P45" s="2"/>
      <c r="Q45" s="2"/>
      <c r="R45" s="2"/>
      <c r="S45" s="2"/>
      <c r="T45" s="2"/>
    </row>
    <row r="46" spans="1:20" ht="15.75" x14ac:dyDescent="0.25">
      <c r="A46" s="143"/>
      <c r="B46" s="79" t="s">
        <v>32</v>
      </c>
      <c r="C46" s="76">
        <v>65908923.07692308</v>
      </c>
      <c r="D46" s="67">
        <v>1E-3</v>
      </c>
      <c r="E46" s="76">
        <f t="shared" si="4"/>
        <v>65908.923076923078</v>
      </c>
      <c r="F46" s="73">
        <v>4324.7628177805091</v>
      </c>
      <c r="G46" s="48">
        <v>6.5</v>
      </c>
      <c r="H46" s="74">
        <v>307.24902688214593</v>
      </c>
      <c r="I46" s="75">
        <v>6.5</v>
      </c>
      <c r="J46" s="77">
        <f t="shared" si="5"/>
        <v>30108.076990307258</v>
      </c>
      <c r="K46" s="76">
        <v>8039</v>
      </c>
      <c r="L46" s="77">
        <f t="shared" si="1"/>
        <v>38147.076990307258</v>
      </c>
      <c r="M46" s="78">
        <f t="shared" si="6"/>
        <v>2732404.2162479335</v>
      </c>
      <c r="N46" s="50">
        <f t="shared" si="2"/>
        <v>220664.5529828351</v>
      </c>
      <c r="O46" s="51">
        <f t="shared" si="3"/>
        <v>380518.69298283517</v>
      </c>
      <c r="P46" s="2"/>
      <c r="Q46" s="2"/>
      <c r="R46" s="2"/>
      <c r="S46" s="2"/>
      <c r="T46" s="2"/>
    </row>
    <row r="47" spans="1:20" ht="15.75" x14ac:dyDescent="0.25">
      <c r="A47" s="143"/>
      <c r="B47" s="79" t="s">
        <v>33</v>
      </c>
      <c r="C47" s="76">
        <v>65908923.07692308</v>
      </c>
      <c r="D47" s="67">
        <v>1E-3</v>
      </c>
      <c r="E47" s="76">
        <f t="shared" si="4"/>
        <v>65908.923076923078</v>
      </c>
      <c r="F47" s="73">
        <v>4248.2145159057936</v>
      </c>
      <c r="G47" s="48">
        <v>6.5</v>
      </c>
      <c r="H47" s="74">
        <v>301.81071910633193</v>
      </c>
      <c r="I47" s="75">
        <v>6.5</v>
      </c>
      <c r="J47" s="77">
        <f t="shared" si="5"/>
        <v>29575.164027578816</v>
      </c>
      <c r="K47" s="76">
        <v>8039</v>
      </c>
      <c r="L47" s="77">
        <f t="shared" si="1"/>
        <v>37614.164027578816</v>
      </c>
      <c r="M47" s="78">
        <f t="shared" si="6"/>
        <v>2760698.9752972778</v>
      </c>
      <c r="N47" s="50">
        <f t="shared" si="2"/>
        <v>187083.71701041394</v>
      </c>
      <c r="O47" s="51">
        <f t="shared" si="3"/>
        <v>381842.85701041395</v>
      </c>
      <c r="P47" s="2"/>
      <c r="Q47" s="2"/>
      <c r="R47" s="2"/>
      <c r="S47" s="2"/>
      <c r="T47" s="2"/>
    </row>
    <row r="48" spans="1:20" ht="15.75" x14ac:dyDescent="0.25">
      <c r="A48" s="143"/>
      <c r="B48" s="79" t="s">
        <v>34</v>
      </c>
      <c r="C48" s="76">
        <v>65908923.07692308</v>
      </c>
      <c r="D48" s="67">
        <v>1E-3</v>
      </c>
      <c r="E48" s="76">
        <f t="shared" si="4"/>
        <v>65908.923076923078</v>
      </c>
      <c r="F48" s="73">
        <v>4173.0211189742613</v>
      </c>
      <c r="G48" s="48">
        <v>6.5</v>
      </c>
      <c r="H48" s="74">
        <v>296.46866937814985</v>
      </c>
      <c r="I48" s="75">
        <v>6.5</v>
      </c>
      <c r="J48" s="77">
        <f t="shared" si="5"/>
        <v>29051.683624290672</v>
      </c>
      <c r="K48" s="76">
        <f>(K47*0.02)+K47</f>
        <v>8199.7800000000007</v>
      </c>
      <c r="L48" s="77">
        <f t="shared" si="1"/>
        <v>37251.463624290671</v>
      </c>
      <c r="M48" s="78">
        <f t="shared" si="6"/>
        <v>2789356.4347499101</v>
      </c>
      <c r="N48" s="50">
        <f t="shared" si="2"/>
        <v>190944.18063470462</v>
      </c>
      <c r="O48" s="51">
        <f t="shared" si="3"/>
        <v>365108.18063470465</v>
      </c>
      <c r="P48" s="2"/>
      <c r="Q48" s="2"/>
      <c r="R48" s="2"/>
      <c r="S48" s="2"/>
      <c r="T48" s="2"/>
    </row>
    <row r="49" spans="1:24" ht="15.75" x14ac:dyDescent="0.25">
      <c r="A49" s="143"/>
      <c r="B49" s="79" t="s">
        <v>35</v>
      </c>
      <c r="C49" s="76">
        <v>65908923.07692308</v>
      </c>
      <c r="D49" s="67">
        <v>1E-3</v>
      </c>
      <c r="E49" s="76">
        <f t="shared" si="4"/>
        <v>65908.923076923078</v>
      </c>
      <c r="F49" s="73">
        <v>4099.158645168417</v>
      </c>
      <c r="G49" s="48">
        <v>6.5</v>
      </c>
      <c r="H49" s="74">
        <v>291.22117393015662</v>
      </c>
      <c r="I49" s="75">
        <v>6.5</v>
      </c>
      <c r="J49" s="77">
        <f t="shared" si="5"/>
        <v>28537.468824140728</v>
      </c>
      <c r="K49" s="76">
        <v>8199.7800000000007</v>
      </c>
      <c r="L49" s="77">
        <f t="shared" si="1"/>
        <v>36737.248824140726</v>
      </c>
      <c r="M49" s="78">
        <f t="shared" si="6"/>
        <v>2818528.1090026926</v>
      </c>
      <c r="N49" s="50">
        <f t="shared" si="2"/>
        <v>188439.54594347032</v>
      </c>
      <c r="O49" s="51">
        <f t="shared" si="3"/>
        <v>366650.42945884541</v>
      </c>
      <c r="P49" s="2"/>
      <c r="Q49" s="2"/>
      <c r="R49" s="2"/>
      <c r="S49" s="2"/>
      <c r="T49" s="2"/>
    </row>
    <row r="50" spans="1:24" ht="15.75" x14ac:dyDescent="0.25">
      <c r="A50" s="143"/>
      <c r="B50" s="79" t="s">
        <v>36</v>
      </c>
      <c r="C50" s="76">
        <v>65908923.07692308</v>
      </c>
      <c r="D50" s="67">
        <v>1E-3</v>
      </c>
      <c r="E50" s="76">
        <f t="shared" si="4"/>
        <v>65908.923076923078</v>
      </c>
      <c r="F50" s="73">
        <f t="shared" ref="F50:F113" si="7">(+F49*$C$12)+F49</f>
        <v>4099.158645168417</v>
      </c>
      <c r="G50" s="48">
        <f>$D$6</f>
        <v>14.75</v>
      </c>
      <c r="H50" s="74">
        <f t="shared" ref="H50:H113" si="8">(+H49*$C$12)+H49</f>
        <v>291.22117393015662</v>
      </c>
      <c r="I50" s="48">
        <f>$E$6</f>
        <v>24</v>
      </c>
      <c r="J50" s="77">
        <f t="shared" si="5"/>
        <v>67451.898190557913</v>
      </c>
      <c r="K50" s="76">
        <v>8199.7800000000007</v>
      </c>
      <c r="L50" s="77">
        <f t="shared" si="1"/>
        <v>75651.678190557912</v>
      </c>
      <c r="M50" s="78">
        <f t="shared" si="6"/>
        <v>2808785.3538890579</v>
      </c>
      <c r="N50" s="50">
        <f t="shared" ref="N50:N113" si="9">SUM(J46:K50)</f>
        <v>225401.6316568754</v>
      </c>
      <c r="O50" s="51">
        <f t="shared" si="3"/>
        <v>407919.10764940327</v>
      </c>
      <c r="P50" s="2"/>
      <c r="Q50" s="2"/>
      <c r="R50" s="2"/>
      <c r="S50" s="2"/>
      <c r="T50" s="2"/>
    </row>
    <row r="51" spans="1:24" ht="15.75" x14ac:dyDescent="0.25">
      <c r="A51" s="143"/>
      <c r="B51" s="79" t="s">
        <v>37</v>
      </c>
      <c r="C51" s="76">
        <v>65908923.07692308</v>
      </c>
      <c r="D51" s="67">
        <v>1E-3</v>
      </c>
      <c r="E51" s="76">
        <f t="shared" si="4"/>
        <v>65908.923076923078</v>
      </c>
      <c r="F51" s="73">
        <f t="shared" si="7"/>
        <v>4099.158645168417</v>
      </c>
      <c r="G51" s="48">
        <f t="shared" ref="G51:G54" si="10">$D$6</f>
        <v>14.75</v>
      </c>
      <c r="H51" s="74">
        <f t="shared" si="8"/>
        <v>291.22117393015662</v>
      </c>
      <c r="I51" s="48">
        <f t="shared" ref="I51:I114" si="11">$E$6</f>
        <v>24</v>
      </c>
      <c r="J51" s="77">
        <f t="shared" si="5"/>
        <v>67451.898190557913</v>
      </c>
      <c r="K51" s="76">
        <v>8199.7800000000007</v>
      </c>
      <c r="L51" s="77">
        <f t="shared" si="1"/>
        <v>75651.678190557912</v>
      </c>
      <c r="M51" s="78">
        <f t="shared" si="6"/>
        <v>2799042.5987754231</v>
      </c>
      <c r="N51" s="50">
        <f t="shared" si="9"/>
        <v>262906.2328571261</v>
      </c>
      <c r="O51" s="51">
        <f t="shared" si="3"/>
        <v>412375.7858399612</v>
      </c>
      <c r="P51" s="52"/>
      <c r="Q51" s="80"/>
      <c r="R51" s="80"/>
      <c r="S51" s="80"/>
      <c r="T51" s="80"/>
    </row>
    <row r="52" spans="1:24" ht="15.75" x14ac:dyDescent="0.25">
      <c r="A52" s="143"/>
      <c r="B52" s="79" t="s">
        <v>38</v>
      </c>
      <c r="C52" s="76">
        <v>65908923.07692308</v>
      </c>
      <c r="D52" s="67">
        <v>1E-3</v>
      </c>
      <c r="E52" s="76">
        <f t="shared" si="4"/>
        <v>65908.923076923078</v>
      </c>
      <c r="F52" s="73">
        <f t="shared" si="7"/>
        <v>4099.158645168417</v>
      </c>
      <c r="G52" s="48">
        <f t="shared" si="10"/>
        <v>14.75</v>
      </c>
      <c r="H52" s="74">
        <f t="shared" si="8"/>
        <v>291.22117393015662</v>
      </c>
      <c r="I52" s="48">
        <f t="shared" si="11"/>
        <v>24</v>
      </c>
      <c r="J52" s="77">
        <f t="shared" si="5"/>
        <v>67451.898190557913</v>
      </c>
      <c r="K52" s="76">
        <v>8199.7800000000007</v>
      </c>
      <c r="L52" s="77">
        <f t="shared" si="1"/>
        <v>75651.678190557912</v>
      </c>
      <c r="M52" s="78">
        <f t="shared" si="6"/>
        <v>2789299.8436617884</v>
      </c>
      <c r="N52" s="50">
        <f t="shared" si="9"/>
        <v>300943.74702010519</v>
      </c>
      <c r="O52" s="51">
        <f t="shared" si="3"/>
        <v>454636.46403051913</v>
      </c>
      <c r="P52" s="52"/>
      <c r="Q52" s="80"/>
      <c r="R52" s="80"/>
      <c r="S52" s="80"/>
      <c r="T52" s="80"/>
    </row>
    <row r="53" spans="1:24" ht="16.5" thickBot="1" x14ac:dyDescent="0.3">
      <c r="A53" s="145"/>
      <c r="B53" s="81" t="s">
        <v>39</v>
      </c>
      <c r="C53" s="82">
        <v>65908923.07692308</v>
      </c>
      <c r="D53" s="58">
        <v>1E-3</v>
      </c>
      <c r="E53" s="82">
        <f t="shared" si="4"/>
        <v>65908.923076923078</v>
      </c>
      <c r="F53" s="83">
        <f t="shared" si="7"/>
        <v>4099.158645168417</v>
      </c>
      <c r="G53" s="69">
        <f t="shared" si="10"/>
        <v>14.75</v>
      </c>
      <c r="H53" s="84">
        <f t="shared" si="8"/>
        <v>291.22117393015662</v>
      </c>
      <c r="I53" s="69">
        <f t="shared" si="11"/>
        <v>24</v>
      </c>
      <c r="J53" s="82">
        <f t="shared" si="5"/>
        <v>67451.898190557913</v>
      </c>
      <c r="K53" s="82">
        <v>8199.7800000000007</v>
      </c>
      <c r="L53" s="82">
        <f t="shared" si="1"/>
        <v>75651.678190557912</v>
      </c>
      <c r="M53" s="85">
        <f t="shared" si="6"/>
        <v>2779557.0885481536</v>
      </c>
      <c r="N53" s="64">
        <f t="shared" si="9"/>
        <v>339343.9615863724</v>
      </c>
      <c r="O53" s="65">
        <f t="shared" si="3"/>
        <v>491046.25870570203</v>
      </c>
      <c r="P53" s="2"/>
      <c r="Q53" s="2"/>
      <c r="R53" s="2"/>
      <c r="S53" s="2"/>
      <c r="T53" s="2"/>
    </row>
    <row r="54" spans="1:24" ht="16.5" thickTop="1" x14ac:dyDescent="0.25">
      <c r="A54" s="142">
        <v>2020</v>
      </c>
      <c r="B54" s="86" t="s">
        <v>28</v>
      </c>
      <c r="C54" s="77">
        <v>65908923.07692308</v>
      </c>
      <c r="D54" s="67">
        <v>1E-3</v>
      </c>
      <c r="E54" s="77">
        <f t="shared" si="4"/>
        <v>65908.923076923078</v>
      </c>
      <c r="F54" s="73">
        <f t="shared" si="7"/>
        <v>4099.158645168417</v>
      </c>
      <c r="G54" s="39">
        <f t="shared" si="10"/>
        <v>14.75</v>
      </c>
      <c r="H54" s="74">
        <f t="shared" si="8"/>
        <v>291.22117393015662</v>
      </c>
      <c r="I54" s="39">
        <f t="shared" si="11"/>
        <v>24</v>
      </c>
      <c r="J54" s="77">
        <f t="shared" si="5"/>
        <v>67451.898190557913</v>
      </c>
      <c r="K54" s="77">
        <v>8199.7800000000007</v>
      </c>
      <c r="L54" s="77">
        <f t="shared" si="1"/>
        <v>75651.678190557912</v>
      </c>
      <c r="M54" s="87">
        <f t="shared" si="6"/>
        <v>2769814.3334345189</v>
      </c>
      <c r="N54" s="42">
        <f t="shared" si="9"/>
        <v>378258.39095278963</v>
      </c>
      <c r="O54" s="43">
        <f t="shared" si="3"/>
        <v>528008.34441910707</v>
      </c>
      <c r="P54" s="2"/>
      <c r="Q54" s="2"/>
      <c r="R54" s="2"/>
      <c r="S54" s="2"/>
      <c r="T54" s="2"/>
    </row>
    <row r="55" spans="1:24" ht="15.75" x14ac:dyDescent="0.25">
      <c r="A55" s="143"/>
      <c r="B55" s="79" t="s">
        <v>29</v>
      </c>
      <c r="C55" s="76">
        <v>65908923.07692308</v>
      </c>
      <c r="D55" s="67">
        <v>1E-3</v>
      </c>
      <c r="E55" s="76">
        <f t="shared" si="4"/>
        <v>65908.923076923078</v>
      </c>
      <c r="F55" s="73">
        <f t="shared" si="7"/>
        <v>4099.158645168417</v>
      </c>
      <c r="G55" s="48">
        <f>$D$7</f>
        <v>14.75</v>
      </c>
      <c r="H55" s="74">
        <f t="shared" si="8"/>
        <v>291.22117393015662</v>
      </c>
      <c r="I55" s="39">
        <f t="shared" si="11"/>
        <v>24</v>
      </c>
      <c r="J55" s="77">
        <f t="shared" si="5"/>
        <v>67451.898190557913</v>
      </c>
      <c r="K55" s="76">
        <v>8199.7800000000007</v>
      </c>
      <c r="L55" s="77">
        <f t="shared" si="1"/>
        <v>75651.678190557912</v>
      </c>
      <c r="M55" s="88">
        <f t="shared" si="6"/>
        <v>2760071.5783208841</v>
      </c>
      <c r="N55" s="50">
        <f t="shared" si="9"/>
        <v>378258.39095278963</v>
      </c>
      <c r="O55" s="51">
        <f t="shared" si="3"/>
        <v>565512.94561935787</v>
      </c>
      <c r="P55" s="2"/>
      <c r="Q55" s="2"/>
      <c r="R55" s="2"/>
      <c r="S55" s="2"/>
      <c r="T55" s="2"/>
    </row>
    <row r="56" spans="1:24" ht="15.75" customHeight="1" x14ac:dyDescent="0.25">
      <c r="A56" s="143"/>
      <c r="B56" s="79" t="s">
        <v>30</v>
      </c>
      <c r="C56" s="76">
        <v>65908923.07692308</v>
      </c>
      <c r="D56" s="46">
        <f t="shared" ref="D56:D112" si="12">+$D$3</f>
        <v>5.0000000000000001E-4</v>
      </c>
      <c r="E56" s="76">
        <f t="shared" si="4"/>
        <v>32954.461538461539</v>
      </c>
      <c r="F56" s="73">
        <f t="shared" si="7"/>
        <v>4099.158645168417</v>
      </c>
      <c r="G56" s="48">
        <f t="shared" ref="G56:G66" si="13">$D$7</f>
        <v>14.75</v>
      </c>
      <c r="H56" s="74">
        <f t="shared" si="8"/>
        <v>291.22117393015662</v>
      </c>
      <c r="I56" s="39">
        <f t="shared" si="11"/>
        <v>24</v>
      </c>
      <c r="J56" s="77">
        <f t="shared" si="5"/>
        <v>67451.898190557913</v>
      </c>
      <c r="K56" s="76">
        <v>8199.7800000000007</v>
      </c>
      <c r="L56" s="77">
        <f t="shared" si="1"/>
        <v>75651.678190557912</v>
      </c>
      <c r="M56" s="88">
        <f t="shared" si="6"/>
        <v>2717374.3616687879</v>
      </c>
      <c r="N56" s="50">
        <f t="shared" si="9"/>
        <v>378258.39095278963</v>
      </c>
      <c r="O56" s="51">
        <f t="shared" si="3"/>
        <v>603550.45978233695</v>
      </c>
      <c r="P56" s="53"/>
      <c r="Q56" s="52"/>
      <c r="R56" s="52"/>
      <c r="S56" s="52"/>
      <c r="T56" s="52"/>
    </row>
    <row r="57" spans="1:24" ht="15.75" x14ac:dyDescent="0.25">
      <c r="A57" s="143"/>
      <c r="B57" s="79" t="s">
        <v>31</v>
      </c>
      <c r="C57" s="76">
        <v>65908923.07692308</v>
      </c>
      <c r="D57" s="46">
        <f t="shared" si="12"/>
        <v>5.0000000000000001E-4</v>
      </c>
      <c r="E57" s="76">
        <f t="shared" si="4"/>
        <v>32954.461538461539</v>
      </c>
      <c r="F57" s="73">
        <f t="shared" si="7"/>
        <v>4099.158645168417</v>
      </c>
      <c r="G57" s="48">
        <f t="shared" si="13"/>
        <v>14.75</v>
      </c>
      <c r="H57" s="74">
        <f t="shared" si="8"/>
        <v>291.22117393015662</v>
      </c>
      <c r="I57" s="39">
        <f t="shared" si="11"/>
        <v>24</v>
      </c>
      <c r="J57" s="77">
        <f t="shared" si="5"/>
        <v>67451.898190557913</v>
      </c>
      <c r="K57" s="76">
        <v>8199.7800000000007</v>
      </c>
      <c r="L57" s="77">
        <f t="shared" si="1"/>
        <v>75651.678190557912</v>
      </c>
      <c r="M57" s="89">
        <f t="shared" si="6"/>
        <v>2674677.1450166916</v>
      </c>
      <c r="N57" s="50">
        <f t="shared" si="9"/>
        <v>378258.39095278963</v>
      </c>
      <c r="O57" s="51">
        <f t="shared" si="3"/>
        <v>641950.67434860417</v>
      </c>
      <c r="P57" s="53"/>
      <c r="Q57" s="52"/>
      <c r="R57" s="52"/>
      <c r="S57" s="52"/>
      <c r="T57" s="52"/>
      <c r="U57" s="2"/>
      <c r="V57" s="2"/>
      <c r="W57" s="2"/>
      <c r="X57" s="2"/>
    </row>
    <row r="58" spans="1:24" ht="15.75" x14ac:dyDescent="0.25">
      <c r="A58" s="143"/>
      <c r="B58" s="79" t="s">
        <v>32</v>
      </c>
      <c r="C58" s="76">
        <v>65908923.07692308</v>
      </c>
      <c r="D58" s="46">
        <f t="shared" si="12"/>
        <v>5.0000000000000001E-4</v>
      </c>
      <c r="E58" s="76">
        <f t="shared" si="4"/>
        <v>32954.461538461539</v>
      </c>
      <c r="F58" s="73">
        <f t="shared" si="7"/>
        <v>4099.158645168417</v>
      </c>
      <c r="G58" s="48">
        <f t="shared" si="13"/>
        <v>14.75</v>
      </c>
      <c r="H58" s="74">
        <f t="shared" si="8"/>
        <v>291.22117393015662</v>
      </c>
      <c r="I58" s="39">
        <f t="shared" si="11"/>
        <v>24</v>
      </c>
      <c r="J58" s="77">
        <f t="shared" si="5"/>
        <v>67451.898190557913</v>
      </c>
      <c r="K58" s="76">
        <v>8199.7800000000007</v>
      </c>
      <c r="L58" s="77">
        <f t="shared" si="1"/>
        <v>75651.678190557912</v>
      </c>
      <c r="M58" s="89">
        <f t="shared" si="6"/>
        <v>2631979.9283645954</v>
      </c>
      <c r="N58" s="50">
        <f t="shared" si="9"/>
        <v>378258.39095278963</v>
      </c>
      <c r="O58" s="51">
        <f t="shared" si="3"/>
        <v>680865.1037150214</v>
      </c>
      <c r="P58" s="90"/>
      <c r="Q58" s="91"/>
      <c r="R58" s="91"/>
      <c r="S58" s="91"/>
      <c r="T58" s="2"/>
      <c r="U58" s="2"/>
      <c r="V58" s="2"/>
      <c r="W58" s="2"/>
      <c r="X58" s="2"/>
    </row>
    <row r="59" spans="1:24" ht="15.75" x14ac:dyDescent="0.25">
      <c r="A59" s="143"/>
      <c r="B59" s="79" t="s">
        <v>33</v>
      </c>
      <c r="C59" s="76">
        <v>65908923.07692308</v>
      </c>
      <c r="D59" s="46">
        <f t="shared" si="12"/>
        <v>5.0000000000000001E-4</v>
      </c>
      <c r="E59" s="76">
        <f t="shared" si="4"/>
        <v>32954.461538461539</v>
      </c>
      <c r="F59" s="73">
        <f t="shared" si="7"/>
        <v>4099.158645168417</v>
      </c>
      <c r="G59" s="48">
        <f t="shared" si="13"/>
        <v>14.75</v>
      </c>
      <c r="H59" s="74">
        <f t="shared" si="8"/>
        <v>291.22117393015662</v>
      </c>
      <c r="I59" s="39">
        <f t="shared" si="11"/>
        <v>24</v>
      </c>
      <c r="J59" s="77">
        <f t="shared" si="5"/>
        <v>67451.898190557913</v>
      </c>
      <c r="K59" s="76">
        <v>8199.7800000000007</v>
      </c>
      <c r="L59" s="77">
        <f t="shared" si="1"/>
        <v>75651.678190557912</v>
      </c>
      <c r="M59" s="89">
        <f t="shared" si="6"/>
        <v>2589282.7117124991</v>
      </c>
      <c r="N59" s="50">
        <f t="shared" si="9"/>
        <v>378258.39095278963</v>
      </c>
      <c r="O59" s="51">
        <f t="shared" si="3"/>
        <v>680865.1037150214</v>
      </c>
      <c r="P59" s="90"/>
      <c r="Q59" s="91"/>
      <c r="R59" s="91"/>
      <c r="S59" s="91"/>
      <c r="T59" s="2"/>
      <c r="U59" s="2"/>
      <c r="V59" s="2"/>
      <c r="W59" s="2"/>
      <c r="X59" s="2"/>
    </row>
    <row r="60" spans="1:24" ht="15.75" x14ac:dyDescent="0.25">
      <c r="A60" s="143"/>
      <c r="B60" s="79" t="s">
        <v>34</v>
      </c>
      <c r="C60" s="76">
        <v>65908923.07692308</v>
      </c>
      <c r="D60" s="46">
        <f t="shared" si="12"/>
        <v>5.0000000000000001E-4</v>
      </c>
      <c r="E60" s="76">
        <f t="shared" si="4"/>
        <v>32954.461538461539</v>
      </c>
      <c r="F60" s="73">
        <f t="shared" si="7"/>
        <v>4099.158645168417</v>
      </c>
      <c r="G60" s="48">
        <f t="shared" si="13"/>
        <v>14.75</v>
      </c>
      <c r="H60" s="74">
        <f t="shared" si="8"/>
        <v>291.22117393015662</v>
      </c>
      <c r="I60" s="39">
        <f t="shared" si="11"/>
        <v>24</v>
      </c>
      <c r="J60" s="77">
        <f t="shared" si="5"/>
        <v>67451.898190557913</v>
      </c>
      <c r="K60" s="76">
        <f>(K59*0.02)+K59</f>
        <v>8363.7756000000008</v>
      </c>
      <c r="L60" s="77">
        <f t="shared" si="1"/>
        <v>75815.673790557921</v>
      </c>
      <c r="M60" s="89">
        <f t="shared" si="6"/>
        <v>2546421.4994604029</v>
      </c>
      <c r="N60" s="50">
        <f t="shared" si="9"/>
        <v>378422.3865527896</v>
      </c>
      <c r="O60" s="51">
        <f t="shared" si="3"/>
        <v>681029.09931502142</v>
      </c>
      <c r="P60" s="90"/>
      <c r="Q60" s="91"/>
      <c r="R60" s="91"/>
      <c r="S60" s="91"/>
      <c r="T60" s="2"/>
      <c r="U60" s="2"/>
      <c r="V60" s="2"/>
      <c r="W60" s="2"/>
      <c r="X60" s="2"/>
    </row>
    <row r="61" spans="1:24" ht="15.75" x14ac:dyDescent="0.25">
      <c r="A61" s="143"/>
      <c r="B61" s="79" t="s">
        <v>35</v>
      </c>
      <c r="C61" s="76">
        <v>65908923.07692308</v>
      </c>
      <c r="D61" s="46">
        <f t="shared" si="12"/>
        <v>5.0000000000000001E-4</v>
      </c>
      <c r="E61" s="76">
        <f t="shared" si="4"/>
        <v>32954.461538461539</v>
      </c>
      <c r="F61" s="73">
        <f t="shared" si="7"/>
        <v>4099.158645168417</v>
      </c>
      <c r="G61" s="48">
        <f t="shared" si="13"/>
        <v>14.75</v>
      </c>
      <c r="H61" s="74">
        <f t="shared" si="8"/>
        <v>291.22117393015662</v>
      </c>
      <c r="I61" s="39">
        <f t="shared" si="11"/>
        <v>24</v>
      </c>
      <c r="J61" s="77">
        <f t="shared" si="5"/>
        <v>67451.898190557913</v>
      </c>
      <c r="K61" s="76">
        <v>8363.7756000000008</v>
      </c>
      <c r="L61" s="77">
        <f t="shared" si="1"/>
        <v>75815.673790557921</v>
      </c>
      <c r="M61" s="89">
        <f t="shared" si="6"/>
        <v>2503560.2872083066</v>
      </c>
      <c r="N61" s="50">
        <f t="shared" si="9"/>
        <v>378586.38215278956</v>
      </c>
      <c r="O61" s="51">
        <f t="shared" si="3"/>
        <v>681193.09491502144</v>
      </c>
      <c r="P61" s="90"/>
      <c r="Q61" s="91"/>
      <c r="R61" s="91"/>
      <c r="S61" s="91"/>
      <c r="T61" s="2"/>
      <c r="U61" s="2"/>
      <c r="V61" s="2"/>
      <c r="W61" s="2"/>
      <c r="X61" s="2"/>
    </row>
    <row r="62" spans="1:24" ht="15.75" x14ac:dyDescent="0.25">
      <c r="A62" s="143"/>
      <c r="B62" s="79" t="s">
        <v>36</v>
      </c>
      <c r="C62" s="76">
        <v>65908923.07692308</v>
      </c>
      <c r="D62" s="46">
        <f t="shared" si="12"/>
        <v>5.0000000000000001E-4</v>
      </c>
      <c r="E62" s="76">
        <f t="shared" si="4"/>
        <v>32954.461538461539</v>
      </c>
      <c r="F62" s="73">
        <f t="shared" si="7"/>
        <v>4099.158645168417</v>
      </c>
      <c r="G62" s="48">
        <f t="shared" si="13"/>
        <v>14.75</v>
      </c>
      <c r="H62" s="74">
        <f t="shared" si="8"/>
        <v>291.22117393015662</v>
      </c>
      <c r="I62" s="39">
        <f t="shared" si="11"/>
        <v>24</v>
      </c>
      <c r="J62" s="77">
        <f t="shared" si="5"/>
        <v>67451.898190557913</v>
      </c>
      <c r="K62" s="76">
        <v>8363.7756000000008</v>
      </c>
      <c r="L62" s="77">
        <f t="shared" si="1"/>
        <v>75815.673790557921</v>
      </c>
      <c r="M62" s="88">
        <f t="shared" si="6"/>
        <v>2460699.0749562103</v>
      </c>
      <c r="N62" s="50">
        <f t="shared" si="9"/>
        <v>378750.37775278953</v>
      </c>
      <c r="O62" s="51">
        <f t="shared" si="3"/>
        <v>681357.09051502147</v>
      </c>
      <c r="P62" s="2"/>
      <c r="Q62" s="2"/>
      <c r="R62" s="2"/>
      <c r="S62" s="2"/>
      <c r="T62" s="2"/>
    </row>
    <row r="63" spans="1:24" ht="15.75" x14ac:dyDescent="0.25">
      <c r="A63" s="143"/>
      <c r="B63" s="79" t="s">
        <v>37</v>
      </c>
      <c r="C63" s="76">
        <v>65908923.07692308</v>
      </c>
      <c r="D63" s="46">
        <f t="shared" si="12"/>
        <v>5.0000000000000001E-4</v>
      </c>
      <c r="E63" s="76">
        <f t="shared" si="4"/>
        <v>32954.461538461539</v>
      </c>
      <c r="F63" s="73">
        <f t="shared" si="7"/>
        <v>4099.158645168417</v>
      </c>
      <c r="G63" s="48">
        <f t="shared" si="13"/>
        <v>14.75</v>
      </c>
      <c r="H63" s="74">
        <f t="shared" si="8"/>
        <v>291.22117393015662</v>
      </c>
      <c r="I63" s="39">
        <f t="shared" si="11"/>
        <v>24</v>
      </c>
      <c r="J63" s="77">
        <f t="shared" si="5"/>
        <v>67451.898190557913</v>
      </c>
      <c r="K63" s="76">
        <v>8363.7756000000008</v>
      </c>
      <c r="L63" s="77">
        <f t="shared" si="1"/>
        <v>75815.673790557921</v>
      </c>
      <c r="M63" s="89">
        <f t="shared" si="6"/>
        <v>2417837.8627041141</v>
      </c>
      <c r="N63" s="92">
        <f t="shared" si="9"/>
        <v>378914.37335278949</v>
      </c>
      <c r="O63" s="93">
        <f t="shared" si="3"/>
        <v>681521.08611502149</v>
      </c>
    </row>
    <row r="64" spans="1:24" ht="15.75" x14ac:dyDescent="0.25">
      <c r="A64" s="143"/>
      <c r="B64" s="79" t="s">
        <v>38</v>
      </c>
      <c r="C64" s="76">
        <v>65908923.07692308</v>
      </c>
      <c r="D64" s="46">
        <f t="shared" si="12"/>
        <v>5.0000000000000001E-4</v>
      </c>
      <c r="E64" s="76">
        <f t="shared" si="4"/>
        <v>32954.461538461539</v>
      </c>
      <c r="F64" s="73">
        <f t="shared" si="7"/>
        <v>4099.158645168417</v>
      </c>
      <c r="G64" s="48">
        <f t="shared" si="13"/>
        <v>14.75</v>
      </c>
      <c r="H64" s="74">
        <f t="shared" si="8"/>
        <v>291.22117393015662</v>
      </c>
      <c r="I64" s="39">
        <f t="shared" si="11"/>
        <v>24</v>
      </c>
      <c r="J64" s="77">
        <f t="shared" si="5"/>
        <v>67451.898190557913</v>
      </c>
      <c r="K64" s="76">
        <v>8363.7756000000008</v>
      </c>
      <c r="L64" s="77">
        <f t="shared" si="1"/>
        <v>75815.673790557921</v>
      </c>
      <c r="M64" s="89">
        <f t="shared" si="6"/>
        <v>2374976.6504520178</v>
      </c>
      <c r="N64" s="92">
        <f t="shared" si="9"/>
        <v>379078.36895278952</v>
      </c>
      <c r="O64" s="93">
        <f t="shared" si="3"/>
        <v>681685.0817150214</v>
      </c>
    </row>
    <row r="65" spans="1:20" ht="16.5" thickBot="1" x14ac:dyDescent="0.3">
      <c r="A65" s="145"/>
      <c r="B65" s="94" t="s">
        <v>39</v>
      </c>
      <c r="C65" s="82">
        <v>65908923.07692308</v>
      </c>
      <c r="D65" s="58">
        <f t="shared" si="12"/>
        <v>5.0000000000000001E-4</v>
      </c>
      <c r="E65" s="82">
        <f t="shared" si="4"/>
        <v>32954.461538461539</v>
      </c>
      <c r="F65" s="83">
        <f t="shared" si="7"/>
        <v>4099.158645168417</v>
      </c>
      <c r="G65" s="69">
        <f t="shared" si="13"/>
        <v>14.75</v>
      </c>
      <c r="H65" s="84">
        <f t="shared" si="8"/>
        <v>291.22117393015662</v>
      </c>
      <c r="I65" s="69">
        <f t="shared" si="11"/>
        <v>24</v>
      </c>
      <c r="J65" s="82">
        <f t="shared" si="5"/>
        <v>67451.898190557913</v>
      </c>
      <c r="K65" s="82">
        <v>8363.7756000000008</v>
      </c>
      <c r="L65" s="82">
        <f t="shared" si="1"/>
        <v>75815.673790557921</v>
      </c>
      <c r="M65" s="95">
        <f t="shared" si="6"/>
        <v>2332115.4381999215</v>
      </c>
      <c r="N65" s="96">
        <f t="shared" si="9"/>
        <v>379078.36895278952</v>
      </c>
      <c r="O65" s="97">
        <f t="shared" si="3"/>
        <v>681849.07731502142</v>
      </c>
    </row>
    <row r="66" spans="1:20" ht="16.5" thickTop="1" x14ac:dyDescent="0.25">
      <c r="A66" s="142">
        <v>2021</v>
      </c>
      <c r="B66" s="98" t="s">
        <v>28</v>
      </c>
      <c r="C66" s="77">
        <v>65908923.07692308</v>
      </c>
      <c r="D66" s="67">
        <f t="shared" si="12"/>
        <v>5.0000000000000001E-4</v>
      </c>
      <c r="E66" s="77">
        <f t="shared" si="4"/>
        <v>32954.461538461539</v>
      </c>
      <c r="F66" s="73">
        <f t="shared" si="7"/>
        <v>4099.158645168417</v>
      </c>
      <c r="G66" s="39">
        <f t="shared" si="13"/>
        <v>14.75</v>
      </c>
      <c r="H66" s="74">
        <f t="shared" si="8"/>
        <v>291.22117393015662</v>
      </c>
      <c r="I66" s="39">
        <f t="shared" si="11"/>
        <v>24</v>
      </c>
      <c r="J66" s="77">
        <f t="shared" si="5"/>
        <v>67451.898190557913</v>
      </c>
      <c r="K66" s="77">
        <v>8363.7756000000008</v>
      </c>
      <c r="L66" s="77">
        <f t="shared" si="1"/>
        <v>75815.673790557921</v>
      </c>
      <c r="M66" s="99">
        <f t="shared" si="6"/>
        <v>2289254.2259478252</v>
      </c>
      <c r="N66" s="100">
        <f t="shared" si="9"/>
        <v>379078.36895278952</v>
      </c>
      <c r="O66" s="101">
        <f t="shared" si="3"/>
        <v>682013.07291502133</v>
      </c>
    </row>
    <row r="67" spans="1:20" ht="15.75" x14ac:dyDescent="0.25">
      <c r="A67" s="143"/>
      <c r="B67" s="79" t="s">
        <v>29</v>
      </c>
      <c r="C67" s="76">
        <v>65908923.07692308</v>
      </c>
      <c r="D67" s="46">
        <f t="shared" si="12"/>
        <v>5.0000000000000001E-4</v>
      </c>
      <c r="E67" s="76">
        <f t="shared" si="4"/>
        <v>32954.461538461539</v>
      </c>
      <c r="F67" s="73">
        <f t="shared" si="7"/>
        <v>4099.158645168417</v>
      </c>
      <c r="G67" s="48">
        <f>$D$8</f>
        <v>14.75</v>
      </c>
      <c r="H67" s="74">
        <f t="shared" si="8"/>
        <v>291.22117393015662</v>
      </c>
      <c r="I67" s="39">
        <f t="shared" si="11"/>
        <v>24</v>
      </c>
      <c r="J67" s="77">
        <f t="shared" si="5"/>
        <v>67451.898190557913</v>
      </c>
      <c r="K67" s="76">
        <v>8363.7756000000008</v>
      </c>
      <c r="L67" s="77">
        <f t="shared" si="1"/>
        <v>75815.673790557921</v>
      </c>
      <c r="M67" s="89">
        <f t="shared" si="6"/>
        <v>2246393.013695729</v>
      </c>
      <c r="N67" s="92">
        <f t="shared" si="9"/>
        <v>379078.36895278952</v>
      </c>
      <c r="O67" s="93">
        <f t="shared" si="3"/>
        <v>682177.06851502135</v>
      </c>
    </row>
    <row r="68" spans="1:20" ht="15.75" x14ac:dyDescent="0.25">
      <c r="A68" s="143"/>
      <c r="B68" s="79" t="s">
        <v>30</v>
      </c>
      <c r="C68" s="76">
        <v>65908923.07692308</v>
      </c>
      <c r="D68" s="46">
        <f t="shared" si="12"/>
        <v>5.0000000000000001E-4</v>
      </c>
      <c r="E68" s="76">
        <f t="shared" si="4"/>
        <v>32954.461538461539</v>
      </c>
      <c r="F68" s="73">
        <f t="shared" si="7"/>
        <v>4099.158645168417</v>
      </c>
      <c r="G68" s="48">
        <f t="shared" ref="G68:G78" si="14">$D$8</f>
        <v>14.75</v>
      </c>
      <c r="H68" s="74">
        <f t="shared" si="8"/>
        <v>291.22117393015662</v>
      </c>
      <c r="I68" s="39">
        <f t="shared" si="11"/>
        <v>24</v>
      </c>
      <c r="J68" s="77">
        <f t="shared" si="5"/>
        <v>67451.898190557913</v>
      </c>
      <c r="K68" s="76">
        <v>8363.7756000000008</v>
      </c>
      <c r="L68" s="77">
        <f t="shared" si="1"/>
        <v>75815.673790557921</v>
      </c>
      <c r="M68" s="78">
        <f t="shared" si="6"/>
        <v>2203531.8014436327</v>
      </c>
      <c r="N68" s="50">
        <f t="shared" si="9"/>
        <v>379078.36895278952</v>
      </c>
      <c r="O68" s="51">
        <f t="shared" si="3"/>
        <v>682341.06411502138</v>
      </c>
      <c r="P68" s="2"/>
      <c r="Q68" s="2"/>
      <c r="R68" s="2"/>
      <c r="S68" s="2"/>
      <c r="T68" s="2"/>
    </row>
    <row r="69" spans="1:20" ht="15.75" x14ac:dyDescent="0.25">
      <c r="A69" s="143"/>
      <c r="B69" s="79" t="s">
        <v>31</v>
      </c>
      <c r="C69" s="76">
        <v>65908923.07692308</v>
      </c>
      <c r="D69" s="46">
        <f t="shared" si="12"/>
        <v>5.0000000000000001E-4</v>
      </c>
      <c r="E69" s="76">
        <f t="shared" si="4"/>
        <v>32954.461538461539</v>
      </c>
      <c r="F69" s="73">
        <f t="shared" si="7"/>
        <v>4099.158645168417</v>
      </c>
      <c r="G69" s="48">
        <f t="shared" si="14"/>
        <v>14.75</v>
      </c>
      <c r="H69" s="74">
        <f t="shared" si="8"/>
        <v>291.22117393015662</v>
      </c>
      <c r="I69" s="39">
        <f t="shared" si="11"/>
        <v>24</v>
      </c>
      <c r="J69" s="77">
        <f t="shared" si="5"/>
        <v>67451.898190557913</v>
      </c>
      <c r="K69" s="76">
        <v>8363.7756000000008</v>
      </c>
      <c r="L69" s="77">
        <f t="shared" si="1"/>
        <v>75815.673790557921</v>
      </c>
      <c r="M69" s="78">
        <f t="shared" si="6"/>
        <v>2160670.5891915364</v>
      </c>
      <c r="N69" s="50">
        <f t="shared" si="9"/>
        <v>379078.36895278952</v>
      </c>
      <c r="O69" s="51">
        <f t="shared" si="3"/>
        <v>682341.06411502138</v>
      </c>
      <c r="P69" s="2"/>
      <c r="Q69" s="2"/>
      <c r="R69" s="2"/>
      <c r="S69" s="2"/>
      <c r="T69" s="2"/>
    </row>
    <row r="70" spans="1:20" ht="15.75" x14ac:dyDescent="0.25">
      <c r="A70" s="143"/>
      <c r="B70" s="79" t="s">
        <v>32</v>
      </c>
      <c r="C70" s="76">
        <v>65908923.07692308</v>
      </c>
      <c r="D70" s="46">
        <f t="shared" si="12"/>
        <v>5.0000000000000001E-4</v>
      </c>
      <c r="E70" s="76">
        <f t="shared" si="4"/>
        <v>32954.461538461539</v>
      </c>
      <c r="F70" s="73">
        <f t="shared" si="7"/>
        <v>4099.158645168417</v>
      </c>
      <c r="G70" s="48">
        <f t="shared" si="14"/>
        <v>14.75</v>
      </c>
      <c r="H70" s="74">
        <f t="shared" si="8"/>
        <v>291.22117393015662</v>
      </c>
      <c r="I70" s="39">
        <f t="shared" si="11"/>
        <v>24</v>
      </c>
      <c r="J70" s="77">
        <f t="shared" si="5"/>
        <v>67451.898190557913</v>
      </c>
      <c r="K70" s="76">
        <v>8363.7756000000008</v>
      </c>
      <c r="L70" s="77">
        <f t="shared" si="1"/>
        <v>75815.673790557921</v>
      </c>
      <c r="M70" s="78">
        <f t="shared" si="6"/>
        <v>2117809.3769394401</v>
      </c>
      <c r="N70" s="50">
        <f t="shared" si="9"/>
        <v>379078.36895278952</v>
      </c>
      <c r="O70" s="51">
        <f t="shared" si="3"/>
        <v>682341.06411502138</v>
      </c>
      <c r="P70" s="2"/>
      <c r="Q70" s="2"/>
      <c r="R70" s="2"/>
      <c r="S70" s="2"/>
      <c r="T70" s="2"/>
    </row>
    <row r="71" spans="1:20" ht="15.75" x14ac:dyDescent="0.25">
      <c r="A71" s="143"/>
      <c r="B71" s="79" t="s">
        <v>33</v>
      </c>
      <c r="C71" s="76">
        <v>65908923.07692308</v>
      </c>
      <c r="D71" s="46">
        <f t="shared" si="12"/>
        <v>5.0000000000000001E-4</v>
      </c>
      <c r="E71" s="76">
        <f t="shared" si="4"/>
        <v>32954.461538461539</v>
      </c>
      <c r="F71" s="73">
        <f t="shared" si="7"/>
        <v>4099.158645168417</v>
      </c>
      <c r="G71" s="48">
        <f t="shared" si="14"/>
        <v>14.75</v>
      </c>
      <c r="H71" s="74">
        <f t="shared" si="8"/>
        <v>291.22117393015662</v>
      </c>
      <c r="I71" s="39">
        <f t="shared" si="11"/>
        <v>24</v>
      </c>
      <c r="J71" s="77">
        <f t="shared" si="5"/>
        <v>67451.898190557913</v>
      </c>
      <c r="K71" s="76">
        <v>8363.7756000000008</v>
      </c>
      <c r="L71" s="77">
        <f t="shared" si="1"/>
        <v>75815.673790557921</v>
      </c>
      <c r="M71" s="78">
        <f t="shared" si="6"/>
        <v>2074948.1646873436</v>
      </c>
      <c r="N71" s="50">
        <f t="shared" si="9"/>
        <v>379078.36895278952</v>
      </c>
      <c r="O71" s="51">
        <f t="shared" si="3"/>
        <v>682341.06411502138</v>
      </c>
      <c r="P71" s="2"/>
      <c r="Q71" s="2"/>
      <c r="R71" s="2"/>
      <c r="S71" s="2"/>
      <c r="T71" s="2"/>
    </row>
    <row r="72" spans="1:20" ht="15.75" x14ac:dyDescent="0.25">
      <c r="A72" s="143"/>
      <c r="B72" s="79" t="s">
        <v>34</v>
      </c>
      <c r="C72" s="76">
        <v>65908923.07692308</v>
      </c>
      <c r="D72" s="46">
        <f t="shared" si="12"/>
        <v>5.0000000000000001E-4</v>
      </c>
      <c r="E72" s="76">
        <f t="shared" si="4"/>
        <v>32954.461538461539</v>
      </c>
      <c r="F72" s="73">
        <f t="shared" si="7"/>
        <v>4099.158645168417</v>
      </c>
      <c r="G72" s="48">
        <f t="shared" si="14"/>
        <v>14.75</v>
      </c>
      <c r="H72" s="74">
        <f t="shared" si="8"/>
        <v>291.22117393015662</v>
      </c>
      <c r="I72" s="39">
        <f t="shared" si="11"/>
        <v>24</v>
      </c>
      <c r="J72" s="77">
        <f t="shared" si="5"/>
        <v>67451.898190557913</v>
      </c>
      <c r="K72" s="76">
        <v>8363.7756000000008</v>
      </c>
      <c r="L72" s="77">
        <f t="shared" si="1"/>
        <v>75815.673790557921</v>
      </c>
      <c r="M72" s="78">
        <f t="shared" si="6"/>
        <v>2032086.9524352474</v>
      </c>
      <c r="N72" s="50">
        <f t="shared" si="9"/>
        <v>379078.36895278952</v>
      </c>
      <c r="O72" s="51">
        <f t="shared" si="3"/>
        <v>682341.06411502138</v>
      </c>
    </row>
    <row r="73" spans="1:20" ht="15.75" x14ac:dyDescent="0.25">
      <c r="A73" s="143"/>
      <c r="B73" s="79" t="s">
        <v>35</v>
      </c>
      <c r="C73" s="76">
        <v>65908923.07692308</v>
      </c>
      <c r="D73" s="46">
        <f t="shared" si="12"/>
        <v>5.0000000000000001E-4</v>
      </c>
      <c r="E73" s="76">
        <f t="shared" si="4"/>
        <v>32954.461538461539</v>
      </c>
      <c r="F73" s="73">
        <f t="shared" si="7"/>
        <v>4099.158645168417</v>
      </c>
      <c r="G73" s="48">
        <f t="shared" si="14"/>
        <v>14.75</v>
      </c>
      <c r="H73" s="74">
        <f t="shared" si="8"/>
        <v>291.22117393015662</v>
      </c>
      <c r="I73" s="39">
        <f t="shared" si="11"/>
        <v>24</v>
      </c>
      <c r="J73" s="77">
        <f t="shared" si="5"/>
        <v>67451.898190557913</v>
      </c>
      <c r="K73" s="76">
        <v>8363.7756000000008</v>
      </c>
      <c r="L73" s="77">
        <f t="shared" si="1"/>
        <v>75815.673790557921</v>
      </c>
      <c r="M73" s="88">
        <f t="shared" si="6"/>
        <v>1989225.7401831509</v>
      </c>
      <c r="N73" s="50">
        <f t="shared" si="9"/>
        <v>379078.36895278952</v>
      </c>
      <c r="O73" s="51">
        <f t="shared" si="3"/>
        <v>682341.06411502138</v>
      </c>
      <c r="P73" s="2"/>
      <c r="Q73" s="2"/>
      <c r="R73" s="2"/>
      <c r="S73" s="2"/>
      <c r="T73" s="2"/>
    </row>
    <row r="74" spans="1:20" ht="15.75" x14ac:dyDescent="0.25">
      <c r="A74" s="143"/>
      <c r="B74" s="79" t="s">
        <v>36</v>
      </c>
      <c r="C74" s="76">
        <v>65908923.07692308</v>
      </c>
      <c r="D74" s="46">
        <f t="shared" si="12"/>
        <v>5.0000000000000001E-4</v>
      </c>
      <c r="E74" s="76">
        <f t="shared" si="4"/>
        <v>32954.461538461539</v>
      </c>
      <c r="F74" s="73">
        <f t="shared" si="7"/>
        <v>4099.158645168417</v>
      </c>
      <c r="G74" s="48">
        <f t="shared" si="14"/>
        <v>14.75</v>
      </c>
      <c r="H74" s="74">
        <f t="shared" si="8"/>
        <v>291.22117393015662</v>
      </c>
      <c r="I74" s="39">
        <f t="shared" si="11"/>
        <v>24</v>
      </c>
      <c r="J74" s="77">
        <f t="shared" si="5"/>
        <v>67451.898190557913</v>
      </c>
      <c r="K74" s="76">
        <v>8363.7756000000008</v>
      </c>
      <c r="L74" s="77">
        <f t="shared" si="1"/>
        <v>75815.673790557921</v>
      </c>
      <c r="M74" s="78">
        <f t="shared" si="6"/>
        <v>1946364.5279310544</v>
      </c>
      <c r="N74" s="50">
        <f t="shared" si="9"/>
        <v>379078.36895278952</v>
      </c>
      <c r="O74" s="51">
        <f t="shared" si="3"/>
        <v>682341.06411502138</v>
      </c>
      <c r="P74" s="2"/>
      <c r="Q74" s="2"/>
      <c r="R74" s="2"/>
      <c r="S74" s="2"/>
      <c r="T74" s="2"/>
    </row>
    <row r="75" spans="1:20" ht="15.75" x14ac:dyDescent="0.25">
      <c r="A75" s="143"/>
      <c r="B75" s="79" t="s">
        <v>37</v>
      </c>
      <c r="C75" s="76">
        <v>65908923.07692308</v>
      </c>
      <c r="D75" s="46">
        <f t="shared" si="12"/>
        <v>5.0000000000000001E-4</v>
      </c>
      <c r="E75" s="76">
        <f t="shared" si="4"/>
        <v>32954.461538461539</v>
      </c>
      <c r="F75" s="73">
        <f t="shared" si="7"/>
        <v>4099.158645168417</v>
      </c>
      <c r="G75" s="48">
        <f t="shared" si="14"/>
        <v>14.75</v>
      </c>
      <c r="H75" s="74">
        <f t="shared" si="8"/>
        <v>291.22117393015662</v>
      </c>
      <c r="I75" s="39">
        <f t="shared" si="11"/>
        <v>24</v>
      </c>
      <c r="J75" s="77">
        <f t="shared" si="5"/>
        <v>67451.898190557913</v>
      </c>
      <c r="K75" s="76">
        <v>8363.7756000000008</v>
      </c>
      <c r="L75" s="77">
        <f t="shared" si="1"/>
        <v>75815.673790557921</v>
      </c>
      <c r="M75" s="78">
        <f t="shared" si="6"/>
        <v>1903503.3156789578</v>
      </c>
      <c r="N75" s="50">
        <f t="shared" si="9"/>
        <v>379078.36895278952</v>
      </c>
      <c r="O75" s="51">
        <f t="shared" si="3"/>
        <v>682341.06411502138</v>
      </c>
      <c r="P75" s="2"/>
      <c r="Q75" s="2"/>
      <c r="R75" s="2"/>
      <c r="S75" s="2"/>
      <c r="T75" s="2"/>
    </row>
    <row r="76" spans="1:20" ht="15.75" x14ac:dyDescent="0.25">
      <c r="A76" s="143"/>
      <c r="B76" s="79" t="s">
        <v>38</v>
      </c>
      <c r="C76" s="76">
        <v>65908923.07692308</v>
      </c>
      <c r="D76" s="46">
        <f t="shared" si="12"/>
        <v>5.0000000000000001E-4</v>
      </c>
      <c r="E76" s="76">
        <f t="shared" si="4"/>
        <v>32954.461538461539</v>
      </c>
      <c r="F76" s="73">
        <f t="shared" si="7"/>
        <v>4099.158645168417</v>
      </c>
      <c r="G76" s="48">
        <f t="shared" si="14"/>
        <v>14.75</v>
      </c>
      <c r="H76" s="74">
        <f t="shared" si="8"/>
        <v>291.22117393015662</v>
      </c>
      <c r="I76" s="39">
        <f t="shared" si="11"/>
        <v>24</v>
      </c>
      <c r="J76" s="77">
        <f t="shared" si="5"/>
        <v>67451.898190557913</v>
      </c>
      <c r="K76" s="76">
        <v>8363.7756000000008</v>
      </c>
      <c r="L76" s="77">
        <f t="shared" si="1"/>
        <v>75815.673790557921</v>
      </c>
      <c r="M76" s="78">
        <f t="shared" si="6"/>
        <v>1860642.1034268613</v>
      </c>
      <c r="N76" s="50">
        <f t="shared" si="9"/>
        <v>379078.36895278952</v>
      </c>
      <c r="O76" s="51">
        <f t="shared" si="3"/>
        <v>682341.06411502138</v>
      </c>
      <c r="P76" s="2"/>
      <c r="Q76" s="2"/>
      <c r="R76" s="2"/>
      <c r="S76" s="2"/>
      <c r="T76" s="2"/>
    </row>
    <row r="77" spans="1:20" ht="16.5" thickBot="1" x14ac:dyDescent="0.3">
      <c r="A77" s="145"/>
      <c r="B77" s="94" t="s">
        <v>39</v>
      </c>
      <c r="C77" s="82">
        <v>65908923.07692308</v>
      </c>
      <c r="D77" s="58">
        <f t="shared" si="12"/>
        <v>5.0000000000000001E-4</v>
      </c>
      <c r="E77" s="82">
        <f t="shared" si="4"/>
        <v>32954.461538461539</v>
      </c>
      <c r="F77" s="83">
        <f t="shared" si="7"/>
        <v>4099.158645168417</v>
      </c>
      <c r="G77" s="69">
        <f t="shared" si="14"/>
        <v>14.75</v>
      </c>
      <c r="H77" s="84">
        <f t="shared" si="8"/>
        <v>291.22117393015662</v>
      </c>
      <c r="I77" s="69">
        <f t="shared" si="11"/>
        <v>24</v>
      </c>
      <c r="J77" s="82">
        <f t="shared" si="5"/>
        <v>67451.898190557913</v>
      </c>
      <c r="K77" s="82">
        <v>8363.7756000000008</v>
      </c>
      <c r="L77" s="82">
        <f t="shared" si="1"/>
        <v>75815.673790557921</v>
      </c>
      <c r="M77" s="102">
        <f t="shared" si="6"/>
        <v>1817780.8911747648</v>
      </c>
      <c r="N77" s="103">
        <f t="shared" si="9"/>
        <v>379078.36895278952</v>
      </c>
      <c r="O77" s="104">
        <f t="shared" si="3"/>
        <v>682341.06411502138</v>
      </c>
      <c r="P77" s="2"/>
      <c r="Q77" s="2"/>
      <c r="R77" s="2"/>
      <c r="S77" s="2"/>
      <c r="T77" s="2"/>
    </row>
    <row r="78" spans="1:20" ht="16.5" thickTop="1" x14ac:dyDescent="0.25">
      <c r="A78" s="142">
        <v>2022</v>
      </c>
      <c r="B78" s="98" t="s">
        <v>28</v>
      </c>
      <c r="C78" s="77">
        <v>65908923.07692308</v>
      </c>
      <c r="D78" s="67">
        <f t="shared" si="12"/>
        <v>5.0000000000000001E-4</v>
      </c>
      <c r="E78" s="105">
        <f t="shared" si="4"/>
        <v>32954.461538461539</v>
      </c>
      <c r="F78" s="73">
        <f t="shared" si="7"/>
        <v>4099.158645168417</v>
      </c>
      <c r="G78" s="39">
        <f t="shared" si="14"/>
        <v>14.75</v>
      </c>
      <c r="H78" s="74">
        <f t="shared" si="8"/>
        <v>291.22117393015662</v>
      </c>
      <c r="I78" s="39">
        <f t="shared" si="11"/>
        <v>24</v>
      </c>
      <c r="J78" s="77">
        <f t="shared" si="5"/>
        <v>67451.898190557913</v>
      </c>
      <c r="K78" s="77">
        <v>8363.7756000000008</v>
      </c>
      <c r="L78" s="77">
        <f t="shared" si="1"/>
        <v>75815.673790557921</v>
      </c>
      <c r="M78" s="106">
        <f t="shared" si="6"/>
        <v>1774919.6789226683</v>
      </c>
      <c r="N78" s="107">
        <f t="shared" si="9"/>
        <v>379078.36895278952</v>
      </c>
      <c r="O78" s="108">
        <f t="shared" si="3"/>
        <v>682341.06411502138</v>
      </c>
      <c r="P78" s="2"/>
      <c r="Q78" s="2"/>
      <c r="R78" s="2"/>
      <c r="S78" s="2"/>
      <c r="T78" s="2"/>
    </row>
    <row r="79" spans="1:20" ht="15.75" x14ac:dyDescent="0.25">
      <c r="A79" s="143"/>
      <c r="B79" s="79" t="s">
        <v>29</v>
      </c>
      <c r="C79" s="76">
        <v>65908923.07692308</v>
      </c>
      <c r="D79" s="46">
        <f t="shared" si="12"/>
        <v>5.0000000000000001E-4</v>
      </c>
      <c r="E79" s="76">
        <f t="shared" si="4"/>
        <v>32954.461538461539</v>
      </c>
      <c r="F79" s="73">
        <f t="shared" si="7"/>
        <v>4099.158645168417</v>
      </c>
      <c r="G79" s="48">
        <f t="shared" ref="G79:G125" si="15">$D$9</f>
        <v>14.75</v>
      </c>
      <c r="H79" s="74">
        <f t="shared" si="8"/>
        <v>291.22117393015662</v>
      </c>
      <c r="I79" s="39">
        <f t="shared" si="11"/>
        <v>24</v>
      </c>
      <c r="J79" s="77">
        <f t="shared" si="5"/>
        <v>67451.898190557913</v>
      </c>
      <c r="K79" s="76">
        <v>8363.7756000000008</v>
      </c>
      <c r="L79" s="77">
        <f t="shared" si="1"/>
        <v>75815.673790557921</v>
      </c>
      <c r="M79" s="78">
        <f t="shared" si="6"/>
        <v>1732058.4666705718</v>
      </c>
      <c r="N79" s="50">
        <f t="shared" si="9"/>
        <v>379078.36895278952</v>
      </c>
      <c r="O79" s="51">
        <f t="shared" si="3"/>
        <v>682341.06411502138</v>
      </c>
      <c r="P79" s="2"/>
      <c r="Q79" s="2"/>
      <c r="R79" s="2"/>
      <c r="S79" s="2"/>
      <c r="T79" s="2"/>
    </row>
    <row r="80" spans="1:20" ht="15.75" x14ac:dyDescent="0.25">
      <c r="A80" s="143"/>
      <c r="B80" s="79" t="s">
        <v>30</v>
      </c>
      <c r="C80" s="76">
        <v>65908923.07692308</v>
      </c>
      <c r="D80" s="46">
        <f t="shared" si="12"/>
        <v>5.0000000000000001E-4</v>
      </c>
      <c r="E80" s="76">
        <f t="shared" si="4"/>
        <v>32954.461538461539</v>
      </c>
      <c r="F80" s="73">
        <f t="shared" si="7"/>
        <v>4099.158645168417</v>
      </c>
      <c r="G80" s="48">
        <f t="shared" si="15"/>
        <v>14.75</v>
      </c>
      <c r="H80" s="74">
        <f t="shared" si="8"/>
        <v>291.22117393015662</v>
      </c>
      <c r="I80" s="39">
        <f t="shared" si="11"/>
        <v>24</v>
      </c>
      <c r="J80" s="77">
        <f t="shared" si="5"/>
        <v>67451.898190557913</v>
      </c>
      <c r="K80" s="76">
        <v>8363.7756000000008</v>
      </c>
      <c r="L80" s="77">
        <f t="shared" si="1"/>
        <v>75815.673790557921</v>
      </c>
      <c r="M80" s="78">
        <f t="shared" si="6"/>
        <v>1689197.2544184753</v>
      </c>
      <c r="N80" s="50">
        <f t="shared" si="9"/>
        <v>379078.36895278952</v>
      </c>
      <c r="O80" s="51">
        <f t="shared" si="3"/>
        <v>682341.06411502138</v>
      </c>
      <c r="P80" s="2"/>
      <c r="Q80" s="2"/>
      <c r="R80" s="2"/>
      <c r="S80" s="2"/>
      <c r="T80" s="2"/>
    </row>
    <row r="81" spans="1:20" ht="15.75" x14ac:dyDescent="0.25">
      <c r="A81" s="143"/>
      <c r="B81" s="79" t="s">
        <v>31</v>
      </c>
      <c r="C81" s="76">
        <v>65908923.07692308</v>
      </c>
      <c r="D81" s="46">
        <f t="shared" si="12"/>
        <v>5.0000000000000001E-4</v>
      </c>
      <c r="E81" s="76">
        <f t="shared" si="4"/>
        <v>32954.461538461539</v>
      </c>
      <c r="F81" s="73">
        <f t="shared" si="7"/>
        <v>4099.158645168417</v>
      </c>
      <c r="G81" s="48">
        <f t="shared" si="15"/>
        <v>14.75</v>
      </c>
      <c r="H81" s="74">
        <f t="shared" si="8"/>
        <v>291.22117393015662</v>
      </c>
      <c r="I81" s="39">
        <f t="shared" si="11"/>
        <v>24</v>
      </c>
      <c r="J81" s="77">
        <f t="shared" si="5"/>
        <v>67451.898190557913</v>
      </c>
      <c r="K81" s="76">
        <v>8363.7756000000008</v>
      </c>
      <c r="L81" s="77">
        <f t="shared" si="1"/>
        <v>75815.673790557921</v>
      </c>
      <c r="M81" s="78">
        <f t="shared" si="6"/>
        <v>1646336.0421663788</v>
      </c>
      <c r="N81" s="50">
        <f t="shared" si="9"/>
        <v>379078.36895278952</v>
      </c>
      <c r="O81" s="51">
        <f t="shared" si="3"/>
        <v>682341.06411502138</v>
      </c>
      <c r="P81" s="2"/>
      <c r="Q81" s="2"/>
      <c r="R81" s="2"/>
      <c r="S81" s="2"/>
      <c r="T81" s="2"/>
    </row>
    <row r="82" spans="1:20" ht="15.75" x14ac:dyDescent="0.25">
      <c r="A82" s="143"/>
      <c r="B82" s="79" t="s">
        <v>32</v>
      </c>
      <c r="C82" s="76">
        <v>65908923.07692308</v>
      </c>
      <c r="D82" s="46">
        <f t="shared" si="12"/>
        <v>5.0000000000000001E-4</v>
      </c>
      <c r="E82" s="76">
        <f t="shared" si="4"/>
        <v>32954.461538461539</v>
      </c>
      <c r="F82" s="73">
        <f t="shared" si="7"/>
        <v>4099.158645168417</v>
      </c>
      <c r="G82" s="48">
        <f t="shared" si="15"/>
        <v>14.75</v>
      </c>
      <c r="H82" s="74">
        <f t="shared" si="8"/>
        <v>291.22117393015662</v>
      </c>
      <c r="I82" s="39">
        <f t="shared" si="11"/>
        <v>24</v>
      </c>
      <c r="J82" s="77">
        <f t="shared" si="5"/>
        <v>67451.898190557913</v>
      </c>
      <c r="K82" s="76">
        <v>8363.7756000000008</v>
      </c>
      <c r="L82" s="77">
        <f t="shared" si="1"/>
        <v>75815.673790557921</v>
      </c>
      <c r="M82" s="89">
        <f t="shared" si="6"/>
        <v>1603474.8299142823</v>
      </c>
      <c r="N82" s="50">
        <f t="shared" si="9"/>
        <v>379078.36895278952</v>
      </c>
      <c r="O82" s="51">
        <f t="shared" si="3"/>
        <v>682341.06411502138</v>
      </c>
      <c r="P82" s="2"/>
      <c r="Q82" s="2"/>
      <c r="R82" s="2"/>
      <c r="S82" s="2"/>
      <c r="T82" s="2"/>
    </row>
    <row r="83" spans="1:20" ht="15.75" x14ac:dyDescent="0.25">
      <c r="A83" s="143"/>
      <c r="B83" s="79" t="s">
        <v>33</v>
      </c>
      <c r="C83" s="76">
        <v>65908923.07692308</v>
      </c>
      <c r="D83" s="46">
        <f t="shared" si="12"/>
        <v>5.0000000000000001E-4</v>
      </c>
      <c r="E83" s="76">
        <f t="shared" si="4"/>
        <v>32954.461538461539</v>
      </c>
      <c r="F83" s="73">
        <f t="shared" si="7"/>
        <v>4099.158645168417</v>
      </c>
      <c r="G83" s="48">
        <f t="shared" si="15"/>
        <v>14.75</v>
      </c>
      <c r="H83" s="74">
        <f t="shared" si="8"/>
        <v>291.22117393015662</v>
      </c>
      <c r="I83" s="39">
        <f t="shared" si="11"/>
        <v>24</v>
      </c>
      <c r="J83" s="77">
        <f t="shared" si="5"/>
        <v>67451.898190557913</v>
      </c>
      <c r="K83" s="76">
        <v>8363.7756000000008</v>
      </c>
      <c r="L83" s="77">
        <f t="shared" ref="L83:L125" si="16">J83+K83</f>
        <v>75815.673790557921</v>
      </c>
      <c r="M83" s="89">
        <f t="shared" si="6"/>
        <v>1560613.6176621858</v>
      </c>
      <c r="N83" s="109">
        <f t="shared" si="9"/>
        <v>379078.36895278952</v>
      </c>
      <c r="O83" s="110">
        <f t="shared" si="3"/>
        <v>682341.06411502138</v>
      </c>
      <c r="P83" s="2"/>
      <c r="Q83" s="2"/>
      <c r="R83" s="2"/>
      <c r="S83" s="2"/>
      <c r="T83" s="2"/>
    </row>
    <row r="84" spans="1:20" ht="15.75" x14ac:dyDescent="0.25">
      <c r="A84" s="143"/>
      <c r="B84" s="79" t="s">
        <v>34</v>
      </c>
      <c r="C84" s="76">
        <v>65908923.07692308</v>
      </c>
      <c r="D84" s="46">
        <f t="shared" si="12"/>
        <v>5.0000000000000001E-4</v>
      </c>
      <c r="E84" s="76">
        <f t="shared" si="4"/>
        <v>32954.461538461539</v>
      </c>
      <c r="F84" s="73">
        <f t="shared" si="7"/>
        <v>4099.158645168417</v>
      </c>
      <c r="G84" s="48">
        <f t="shared" si="15"/>
        <v>14.75</v>
      </c>
      <c r="H84" s="74">
        <f t="shared" si="8"/>
        <v>291.22117393015662</v>
      </c>
      <c r="I84" s="39">
        <f t="shared" si="11"/>
        <v>24</v>
      </c>
      <c r="J84" s="77">
        <f t="shared" si="5"/>
        <v>67451.898190557913</v>
      </c>
      <c r="K84" s="76">
        <v>8363.7756000000008</v>
      </c>
      <c r="L84" s="77">
        <f t="shared" si="16"/>
        <v>75815.673790557921</v>
      </c>
      <c r="M84" s="89">
        <f t="shared" si="6"/>
        <v>1517752.4054100893</v>
      </c>
      <c r="N84" s="109">
        <f t="shared" si="9"/>
        <v>379078.36895278952</v>
      </c>
      <c r="O84" s="110">
        <f t="shared" si="3"/>
        <v>682341.06411502138</v>
      </c>
      <c r="P84" s="2"/>
      <c r="Q84" s="2"/>
      <c r="R84" s="2"/>
      <c r="S84" s="2"/>
      <c r="T84" s="2"/>
    </row>
    <row r="85" spans="1:20" ht="15.75" x14ac:dyDescent="0.25">
      <c r="A85" s="143"/>
      <c r="B85" s="79" t="s">
        <v>35</v>
      </c>
      <c r="C85" s="76">
        <v>65908923.07692308</v>
      </c>
      <c r="D85" s="46">
        <f t="shared" si="12"/>
        <v>5.0000000000000001E-4</v>
      </c>
      <c r="E85" s="76">
        <f t="shared" si="4"/>
        <v>32954.461538461539</v>
      </c>
      <c r="F85" s="73">
        <f t="shared" si="7"/>
        <v>4099.158645168417</v>
      </c>
      <c r="G85" s="48">
        <f t="shared" si="15"/>
        <v>14.75</v>
      </c>
      <c r="H85" s="74">
        <f t="shared" si="8"/>
        <v>291.22117393015662</v>
      </c>
      <c r="I85" s="39">
        <f t="shared" si="11"/>
        <v>24</v>
      </c>
      <c r="J85" s="77">
        <f t="shared" si="5"/>
        <v>67451.898190557913</v>
      </c>
      <c r="K85" s="76">
        <v>8363.7756000000008</v>
      </c>
      <c r="L85" s="77">
        <f t="shared" si="16"/>
        <v>75815.673790557921</v>
      </c>
      <c r="M85" s="89">
        <f t="shared" si="6"/>
        <v>1474891.1931579928</v>
      </c>
      <c r="N85" s="109">
        <f t="shared" si="9"/>
        <v>379078.36895278952</v>
      </c>
      <c r="O85" s="110">
        <f t="shared" si="3"/>
        <v>682341.06411502138</v>
      </c>
      <c r="P85" s="2"/>
      <c r="Q85" s="2"/>
      <c r="R85" s="2"/>
      <c r="S85" s="2"/>
      <c r="T85" s="2"/>
    </row>
    <row r="86" spans="1:20" ht="15.75" x14ac:dyDescent="0.25">
      <c r="A86" s="143"/>
      <c r="B86" s="79" t="s">
        <v>36</v>
      </c>
      <c r="C86" s="76">
        <v>65908923.07692308</v>
      </c>
      <c r="D86" s="46">
        <f t="shared" si="12"/>
        <v>5.0000000000000001E-4</v>
      </c>
      <c r="E86" s="76">
        <f t="shared" si="4"/>
        <v>32954.461538461539</v>
      </c>
      <c r="F86" s="73">
        <f t="shared" si="7"/>
        <v>4099.158645168417</v>
      </c>
      <c r="G86" s="48">
        <f t="shared" si="15"/>
        <v>14.75</v>
      </c>
      <c r="H86" s="74">
        <f t="shared" si="8"/>
        <v>291.22117393015662</v>
      </c>
      <c r="I86" s="39">
        <f t="shared" si="11"/>
        <v>24</v>
      </c>
      <c r="J86" s="77">
        <f t="shared" si="5"/>
        <v>67451.898190557913</v>
      </c>
      <c r="K86" s="76">
        <v>8363.7756000000008</v>
      </c>
      <c r="L86" s="77">
        <f t="shared" si="16"/>
        <v>75815.673790557921</v>
      </c>
      <c r="M86" s="89">
        <f t="shared" si="6"/>
        <v>1432029.9809058963</v>
      </c>
      <c r="N86" s="109">
        <f t="shared" si="9"/>
        <v>379078.36895278952</v>
      </c>
      <c r="O86" s="110">
        <f t="shared" si="3"/>
        <v>682341.06411502138</v>
      </c>
      <c r="P86" s="111"/>
      <c r="Q86" s="112"/>
      <c r="R86" s="112"/>
      <c r="S86" s="112"/>
      <c r="T86" s="112"/>
    </row>
    <row r="87" spans="1:20" ht="15.75" x14ac:dyDescent="0.25">
      <c r="A87" s="143"/>
      <c r="B87" s="79" t="s">
        <v>37</v>
      </c>
      <c r="C87" s="76">
        <v>65908923.07692308</v>
      </c>
      <c r="D87" s="46">
        <f t="shared" si="12"/>
        <v>5.0000000000000001E-4</v>
      </c>
      <c r="E87" s="76">
        <f t="shared" si="4"/>
        <v>32954.461538461539</v>
      </c>
      <c r="F87" s="73">
        <f t="shared" si="7"/>
        <v>4099.158645168417</v>
      </c>
      <c r="G87" s="48">
        <f t="shared" si="15"/>
        <v>14.75</v>
      </c>
      <c r="H87" s="74">
        <f t="shared" si="8"/>
        <v>291.22117393015662</v>
      </c>
      <c r="I87" s="39">
        <f t="shared" si="11"/>
        <v>24</v>
      </c>
      <c r="J87" s="77">
        <f t="shared" si="5"/>
        <v>67451.898190557913</v>
      </c>
      <c r="K87" s="76">
        <v>8363.7756000000008</v>
      </c>
      <c r="L87" s="77">
        <f t="shared" si="16"/>
        <v>75815.673790557921</v>
      </c>
      <c r="M87" s="89">
        <f t="shared" si="6"/>
        <v>1389168.7686537998</v>
      </c>
      <c r="N87" s="109">
        <f t="shared" si="9"/>
        <v>379078.36895278952</v>
      </c>
      <c r="O87" s="110">
        <f t="shared" si="3"/>
        <v>682341.06411502138</v>
      </c>
      <c r="T87" s="112"/>
    </row>
    <row r="88" spans="1:20" ht="15.75" x14ac:dyDescent="0.25">
      <c r="A88" s="143"/>
      <c r="B88" s="79" t="s">
        <v>38</v>
      </c>
      <c r="C88" s="76">
        <v>65908923.07692308</v>
      </c>
      <c r="D88" s="46">
        <f t="shared" si="12"/>
        <v>5.0000000000000001E-4</v>
      </c>
      <c r="E88" s="76">
        <f t="shared" si="4"/>
        <v>32954.461538461539</v>
      </c>
      <c r="F88" s="73">
        <f t="shared" si="7"/>
        <v>4099.158645168417</v>
      </c>
      <c r="G88" s="48">
        <f t="shared" si="15"/>
        <v>14.75</v>
      </c>
      <c r="H88" s="74">
        <f t="shared" si="8"/>
        <v>291.22117393015662</v>
      </c>
      <c r="I88" s="39">
        <f t="shared" si="11"/>
        <v>24</v>
      </c>
      <c r="J88" s="77">
        <f t="shared" si="5"/>
        <v>67451.898190557913</v>
      </c>
      <c r="K88" s="76">
        <v>8363.7756000000008</v>
      </c>
      <c r="L88" s="77">
        <f t="shared" si="16"/>
        <v>75815.673790557921</v>
      </c>
      <c r="M88" s="89">
        <f t="shared" si="6"/>
        <v>1346307.5564017033</v>
      </c>
      <c r="N88" s="50">
        <f t="shared" si="9"/>
        <v>379078.36895278952</v>
      </c>
      <c r="O88" s="51">
        <f t="shared" si="3"/>
        <v>682341.06411502138</v>
      </c>
      <c r="T88" s="112"/>
    </row>
    <row r="89" spans="1:20" ht="16.5" thickBot="1" x14ac:dyDescent="0.3">
      <c r="A89" s="145"/>
      <c r="B89" s="94" t="s">
        <v>39</v>
      </c>
      <c r="C89" s="82">
        <v>65908923.07692308</v>
      </c>
      <c r="D89" s="58">
        <f t="shared" si="12"/>
        <v>5.0000000000000001E-4</v>
      </c>
      <c r="E89" s="82">
        <f t="shared" si="4"/>
        <v>32954.461538461539</v>
      </c>
      <c r="F89" s="83">
        <f t="shared" si="7"/>
        <v>4099.158645168417</v>
      </c>
      <c r="G89" s="69">
        <f t="shared" si="15"/>
        <v>14.75</v>
      </c>
      <c r="H89" s="84">
        <f t="shared" si="8"/>
        <v>291.22117393015662</v>
      </c>
      <c r="I89" s="69">
        <f t="shared" si="11"/>
        <v>24</v>
      </c>
      <c r="J89" s="82">
        <f t="shared" si="5"/>
        <v>67451.898190557913</v>
      </c>
      <c r="K89" s="82">
        <v>8363.7756000000008</v>
      </c>
      <c r="L89" s="82">
        <f t="shared" si="16"/>
        <v>75815.673790557921</v>
      </c>
      <c r="M89" s="95">
        <f t="shared" si="6"/>
        <v>1303446.3441496068</v>
      </c>
      <c r="N89" s="64">
        <f t="shared" si="9"/>
        <v>379078.36895278952</v>
      </c>
      <c r="O89" s="65">
        <f t="shared" si="3"/>
        <v>682341.06411502138</v>
      </c>
      <c r="T89" s="112"/>
    </row>
    <row r="90" spans="1:20" ht="16.5" thickTop="1" x14ac:dyDescent="0.25">
      <c r="A90" s="142">
        <v>2023</v>
      </c>
      <c r="B90" s="98" t="s">
        <v>28</v>
      </c>
      <c r="C90" s="77">
        <v>65908923.07692308</v>
      </c>
      <c r="D90" s="67">
        <f t="shared" si="12"/>
        <v>5.0000000000000001E-4</v>
      </c>
      <c r="E90" s="77">
        <f t="shared" si="4"/>
        <v>32954.461538461539</v>
      </c>
      <c r="F90" s="73">
        <f t="shared" si="7"/>
        <v>4099.158645168417</v>
      </c>
      <c r="G90" s="39">
        <f t="shared" si="15"/>
        <v>14.75</v>
      </c>
      <c r="H90" s="74">
        <f t="shared" si="8"/>
        <v>291.22117393015662</v>
      </c>
      <c r="I90" s="39">
        <f t="shared" si="11"/>
        <v>24</v>
      </c>
      <c r="J90" s="77">
        <f t="shared" si="5"/>
        <v>67451.898190557913</v>
      </c>
      <c r="K90" s="77">
        <v>8363.7756000000008</v>
      </c>
      <c r="L90" s="77">
        <f t="shared" si="16"/>
        <v>75815.673790557921</v>
      </c>
      <c r="M90" s="113">
        <f t="shared" si="6"/>
        <v>1260585.1318975103</v>
      </c>
      <c r="N90" s="42">
        <f t="shared" si="9"/>
        <v>379078.36895278952</v>
      </c>
      <c r="O90" s="43">
        <f t="shared" si="3"/>
        <v>682341.06411502138</v>
      </c>
    </row>
    <row r="91" spans="1:20" ht="15.75" x14ac:dyDescent="0.25">
      <c r="A91" s="143"/>
      <c r="B91" s="79" t="s">
        <v>29</v>
      </c>
      <c r="C91" s="76">
        <v>65908923.07692308</v>
      </c>
      <c r="D91" s="46">
        <f t="shared" si="12"/>
        <v>5.0000000000000001E-4</v>
      </c>
      <c r="E91" s="76">
        <f t="shared" si="4"/>
        <v>32954.461538461539</v>
      </c>
      <c r="F91" s="73">
        <f t="shared" si="7"/>
        <v>4099.158645168417</v>
      </c>
      <c r="G91" s="48">
        <f t="shared" si="15"/>
        <v>14.75</v>
      </c>
      <c r="H91" s="74">
        <f t="shared" si="8"/>
        <v>291.22117393015662</v>
      </c>
      <c r="I91" s="39">
        <f t="shared" si="11"/>
        <v>24</v>
      </c>
      <c r="J91" s="77">
        <f t="shared" si="5"/>
        <v>67451.898190557913</v>
      </c>
      <c r="K91" s="76">
        <v>8363.7756000000008</v>
      </c>
      <c r="L91" s="77">
        <f t="shared" si="16"/>
        <v>75815.673790557921</v>
      </c>
      <c r="M91" s="89">
        <f t="shared" si="6"/>
        <v>1217723.9196454138</v>
      </c>
      <c r="N91" s="50">
        <f t="shared" si="9"/>
        <v>379078.36895278952</v>
      </c>
      <c r="O91" s="51">
        <f t="shared" si="3"/>
        <v>682341.06411502138</v>
      </c>
    </row>
    <row r="92" spans="1:20" ht="15.75" x14ac:dyDescent="0.25">
      <c r="A92" s="143"/>
      <c r="B92" s="79" t="s">
        <v>30</v>
      </c>
      <c r="C92" s="76">
        <v>65908923.07692308</v>
      </c>
      <c r="D92" s="46">
        <f t="shared" si="12"/>
        <v>5.0000000000000001E-4</v>
      </c>
      <c r="E92" s="76">
        <f t="shared" si="4"/>
        <v>32954.461538461539</v>
      </c>
      <c r="F92" s="73">
        <f t="shared" si="7"/>
        <v>4099.158645168417</v>
      </c>
      <c r="G92" s="48">
        <f t="shared" si="15"/>
        <v>14.75</v>
      </c>
      <c r="H92" s="74">
        <f t="shared" si="8"/>
        <v>291.22117393015662</v>
      </c>
      <c r="I92" s="39">
        <f t="shared" si="11"/>
        <v>24</v>
      </c>
      <c r="J92" s="77">
        <f t="shared" si="5"/>
        <v>67451.898190557913</v>
      </c>
      <c r="K92" s="76">
        <v>8363.7756000000008</v>
      </c>
      <c r="L92" s="77">
        <f t="shared" si="16"/>
        <v>75815.673790557921</v>
      </c>
      <c r="M92" s="89">
        <f t="shared" si="6"/>
        <v>1174862.7073933173</v>
      </c>
      <c r="N92" s="50">
        <f t="shared" si="9"/>
        <v>379078.36895278952</v>
      </c>
      <c r="O92" s="51">
        <f t="shared" si="3"/>
        <v>682341.06411502138</v>
      </c>
    </row>
    <row r="93" spans="1:20" ht="15.75" x14ac:dyDescent="0.25">
      <c r="A93" s="143"/>
      <c r="B93" s="79" t="s">
        <v>31</v>
      </c>
      <c r="C93" s="76">
        <v>65908923.07692308</v>
      </c>
      <c r="D93" s="46">
        <f t="shared" si="12"/>
        <v>5.0000000000000001E-4</v>
      </c>
      <c r="E93" s="76">
        <f t="shared" si="4"/>
        <v>32954.461538461539</v>
      </c>
      <c r="F93" s="73">
        <f t="shared" si="7"/>
        <v>4099.158645168417</v>
      </c>
      <c r="G93" s="48">
        <f t="shared" si="15"/>
        <v>14.75</v>
      </c>
      <c r="H93" s="74">
        <f t="shared" si="8"/>
        <v>291.22117393015662</v>
      </c>
      <c r="I93" s="39">
        <f t="shared" si="11"/>
        <v>24</v>
      </c>
      <c r="J93" s="77">
        <f t="shared" si="5"/>
        <v>67451.898190557913</v>
      </c>
      <c r="K93" s="76">
        <v>8363.7756000000008</v>
      </c>
      <c r="L93" s="77">
        <f t="shared" si="16"/>
        <v>75815.673790557921</v>
      </c>
      <c r="M93" s="89">
        <f t="shared" si="6"/>
        <v>1132001.4951412207</v>
      </c>
      <c r="N93" s="50">
        <f t="shared" si="9"/>
        <v>379078.36895278952</v>
      </c>
      <c r="O93" s="51">
        <f t="shared" si="3"/>
        <v>682341.06411502138</v>
      </c>
    </row>
    <row r="94" spans="1:20" ht="15.75" x14ac:dyDescent="0.25">
      <c r="A94" s="143"/>
      <c r="B94" s="79" t="s">
        <v>32</v>
      </c>
      <c r="C94" s="76">
        <v>65908923.07692308</v>
      </c>
      <c r="D94" s="46">
        <f t="shared" si="12"/>
        <v>5.0000000000000001E-4</v>
      </c>
      <c r="E94" s="76">
        <f t="shared" si="4"/>
        <v>32954.461538461539</v>
      </c>
      <c r="F94" s="73">
        <f t="shared" si="7"/>
        <v>4099.158645168417</v>
      </c>
      <c r="G94" s="48">
        <f t="shared" si="15"/>
        <v>14.75</v>
      </c>
      <c r="H94" s="74">
        <f t="shared" si="8"/>
        <v>291.22117393015662</v>
      </c>
      <c r="I94" s="39">
        <f t="shared" si="11"/>
        <v>24</v>
      </c>
      <c r="J94" s="77">
        <f t="shared" si="5"/>
        <v>67451.898190557913</v>
      </c>
      <c r="K94" s="76">
        <v>8363.7756000000008</v>
      </c>
      <c r="L94" s="77">
        <f t="shared" si="16"/>
        <v>75815.673790557921</v>
      </c>
      <c r="M94" s="89">
        <f t="shared" si="6"/>
        <v>1089140.2828891242</v>
      </c>
      <c r="N94" s="50">
        <f t="shared" si="9"/>
        <v>379078.36895278952</v>
      </c>
      <c r="O94" s="51">
        <f t="shared" ref="O94:O125" si="17">SUM(J86:K94)</f>
        <v>682341.06411502138</v>
      </c>
    </row>
    <row r="95" spans="1:20" ht="15.75" x14ac:dyDescent="0.25">
      <c r="A95" s="143"/>
      <c r="B95" s="79" t="s">
        <v>33</v>
      </c>
      <c r="C95" s="76">
        <v>65908923.07692308</v>
      </c>
      <c r="D95" s="46">
        <f t="shared" si="12"/>
        <v>5.0000000000000001E-4</v>
      </c>
      <c r="E95" s="76">
        <f t="shared" si="4"/>
        <v>32954.461538461539</v>
      </c>
      <c r="F95" s="73">
        <f t="shared" si="7"/>
        <v>4099.158645168417</v>
      </c>
      <c r="G95" s="48">
        <f t="shared" si="15"/>
        <v>14.75</v>
      </c>
      <c r="H95" s="74">
        <f t="shared" si="8"/>
        <v>291.22117393015662</v>
      </c>
      <c r="I95" s="39">
        <f t="shared" si="11"/>
        <v>24</v>
      </c>
      <c r="J95" s="77">
        <f t="shared" si="5"/>
        <v>67451.898190557913</v>
      </c>
      <c r="K95" s="76">
        <v>8363.7756000000008</v>
      </c>
      <c r="L95" s="77">
        <f t="shared" si="16"/>
        <v>75815.673790557921</v>
      </c>
      <c r="M95" s="89">
        <f t="shared" si="6"/>
        <v>1046279.0706370277</v>
      </c>
      <c r="N95" s="50">
        <f t="shared" si="9"/>
        <v>379078.36895278952</v>
      </c>
      <c r="O95" s="51">
        <f t="shared" si="17"/>
        <v>682341.06411502138</v>
      </c>
    </row>
    <row r="96" spans="1:20" ht="15.75" x14ac:dyDescent="0.25">
      <c r="A96" s="143"/>
      <c r="B96" s="79" t="s">
        <v>34</v>
      </c>
      <c r="C96" s="76">
        <v>65908923.07692308</v>
      </c>
      <c r="D96" s="46">
        <f t="shared" si="12"/>
        <v>5.0000000000000001E-4</v>
      </c>
      <c r="E96" s="76">
        <f t="shared" si="4"/>
        <v>32954.461538461539</v>
      </c>
      <c r="F96" s="73">
        <f t="shared" si="7"/>
        <v>4099.158645168417</v>
      </c>
      <c r="G96" s="48">
        <f t="shared" si="15"/>
        <v>14.75</v>
      </c>
      <c r="H96" s="74">
        <f t="shared" si="8"/>
        <v>291.22117393015662</v>
      </c>
      <c r="I96" s="39">
        <f t="shared" si="11"/>
        <v>24</v>
      </c>
      <c r="J96" s="77">
        <f t="shared" si="5"/>
        <v>67451.898190557913</v>
      </c>
      <c r="K96" s="76">
        <v>8363.7756000000008</v>
      </c>
      <c r="L96" s="77">
        <f t="shared" si="16"/>
        <v>75815.673790557921</v>
      </c>
      <c r="M96" s="89">
        <f t="shared" si="6"/>
        <v>1003417.8583849312</v>
      </c>
      <c r="N96" s="50">
        <f t="shared" si="9"/>
        <v>379078.36895278952</v>
      </c>
      <c r="O96" s="51">
        <f t="shared" si="17"/>
        <v>682341.06411502138</v>
      </c>
    </row>
    <row r="97" spans="1:16" ht="15.75" x14ac:dyDescent="0.25">
      <c r="A97" s="143"/>
      <c r="B97" s="79" t="s">
        <v>35</v>
      </c>
      <c r="C97" s="76">
        <v>65908923.07692308</v>
      </c>
      <c r="D97" s="46">
        <f t="shared" si="12"/>
        <v>5.0000000000000001E-4</v>
      </c>
      <c r="E97" s="76">
        <f t="shared" si="4"/>
        <v>32954.461538461539</v>
      </c>
      <c r="F97" s="73">
        <f t="shared" si="7"/>
        <v>4099.158645168417</v>
      </c>
      <c r="G97" s="48">
        <f t="shared" si="15"/>
        <v>14.75</v>
      </c>
      <c r="H97" s="74">
        <f t="shared" si="8"/>
        <v>291.22117393015662</v>
      </c>
      <c r="I97" s="39">
        <f t="shared" si="11"/>
        <v>24</v>
      </c>
      <c r="J97" s="77">
        <f t="shared" si="5"/>
        <v>67451.898190557913</v>
      </c>
      <c r="K97" s="76">
        <v>8363.7756000000008</v>
      </c>
      <c r="L97" s="77">
        <f t="shared" si="16"/>
        <v>75815.673790557921</v>
      </c>
      <c r="M97" s="89">
        <f t="shared" si="6"/>
        <v>960556.64613283472</v>
      </c>
      <c r="N97" s="50">
        <f t="shared" si="9"/>
        <v>379078.36895278952</v>
      </c>
      <c r="O97" s="51">
        <f t="shared" si="17"/>
        <v>682341.06411502138</v>
      </c>
    </row>
    <row r="98" spans="1:16" ht="15.75" x14ac:dyDescent="0.25">
      <c r="A98" s="143"/>
      <c r="B98" s="79" t="s">
        <v>36</v>
      </c>
      <c r="C98" s="76">
        <v>65908923.07692308</v>
      </c>
      <c r="D98" s="46">
        <f t="shared" si="12"/>
        <v>5.0000000000000001E-4</v>
      </c>
      <c r="E98" s="76">
        <f t="shared" si="4"/>
        <v>32954.461538461539</v>
      </c>
      <c r="F98" s="73">
        <f t="shared" si="7"/>
        <v>4099.158645168417</v>
      </c>
      <c r="G98" s="48">
        <f t="shared" si="15"/>
        <v>14.75</v>
      </c>
      <c r="H98" s="74">
        <f t="shared" si="8"/>
        <v>291.22117393015662</v>
      </c>
      <c r="I98" s="39">
        <f t="shared" si="11"/>
        <v>24</v>
      </c>
      <c r="J98" s="77">
        <f t="shared" si="5"/>
        <v>67451.898190557913</v>
      </c>
      <c r="K98" s="76">
        <v>8363.7756000000008</v>
      </c>
      <c r="L98" s="77">
        <f t="shared" si="16"/>
        <v>75815.673790557921</v>
      </c>
      <c r="M98" s="89">
        <f t="shared" si="6"/>
        <v>917695.43388073822</v>
      </c>
      <c r="N98" s="50">
        <f t="shared" si="9"/>
        <v>379078.36895278952</v>
      </c>
      <c r="O98" s="51">
        <f t="shared" si="17"/>
        <v>682341.06411502138</v>
      </c>
    </row>
    <row r="99" spans="1:16" ht="15.75" x14ac:dyDescent="0.25">
      <c r="A99" s="143"/>
      <c r="B99" s="79" t="s">
        <v>37</v>
      </c>
      <c r="C99" s="76">
        <v>65908923.07692308</v>
      </c>
      <c r="D99" s="46">
        <f t="shared" si="12"/>
        <v>5.0000000000000001E-4</v>
      </c>
      <c r="E99" s="76">
        <f t="shared" si="4"/>
        <v>32954.461538461539</v>
      </c>
      <c r="F99" s="73">
        <f t="shared" si="7"/>
        <v>4099.158645168417</v>
      </c>
      <c r="G99" s="48">
        <f t="shared" si="15"/>
        <v>14.75</v>
      </c>
      <c r="H99" s="74">
        <f t="shared" si="8"/>
        <v>291.22117393015662</v>
      </c>
      <c r="I99" s="39">
        <f t="shared" si="11"/>
        <v>24</v>
      </c>
      <c r="J99" s="77">
        <f t="shared" si="5"/>
        <v>67451.898190557913</v>
      </c>
      <c r="K99" s="76">
        <v>8363.7756000000008</v>
      </c>
      <c r="L99" s="77">
        <f t="shared" si="16"/>
        <v>75815.673790557921</v>
      </c>
      <c r="M99" s="89">
        <f t="shared" si="6"/>
        <v>874834.22162864171</v>
      </c>
      <c r="N99" s="50">
        <f t="shared" si="9"/>
        <v>379078.36895278952</v>
      </c>
      <c r="O99" s="51">
        <f t="shared" si="17"/>
        <v>682341.06411502138</v>
      </c>
    </row>
    <row r="100" spans="1:16" ht="15.75" x14ac:dyDescent="0.25">
      <c r="A100" s="143"/>
      <c r="B100" s="79" t="s">
        <v>38</v>
      </c>
      <c r="C100" s="76">
        <v>65908923.07692308</v>
      </c>
      <c r="D100" s="46">
        <f t="shared" si="12"/>
        <v>5.0000000000000001E-4</v>
      </c>
      <c r="E100" s="76">
        <f t="shared" si="4"/>
        <v>32954.461538461539</v>
      </c>
      <c r="F100" s="73">
        <f t="shared" si="7"/>
        <v>4099.158645168417</v>
      </c>
      <c r="G100" s="48">
        <f t="shared" si="15"/>
        <v>14.75</v>
      </c>
      <c r="H100" s="74">
        <f t="shared" si="8"/>
        <v>291.22117393015662</v>
      </c>
      <c r="I100" s="39">
        <f t="shared" si="11"/>
        <v>24</v>
      </c>
      <c r="J100" s="77">
        <f t="shared" si="5"/>
        <v>67451.898190557913</v>
      </c>
      <c r="K100" s="76">
        <v>8363.7756000000008</v>
      </c>
      <c r="L100" s="77">
        <f t="shared" si="16"/>
        <v>75815.673790557921</v>
      </c>
      <c r="M100" s="89">
        <f t="shared" si="6"/>
        <v>831973.0093765452</v>
      </c>
      <c r="N100" s="50">
        <f t="shared" si="9"/>
        <v>379078.36895278952</v>
      </c>
      <c r="O100" s="50">
        <f t="shared" si="17"/>
        <v>682341.06411502138</v>
      </c>
    </row>
    <row r="101" spans="1:16" ht="16.5" thickBot="1" x14ac:dyDescent="0.3">
      <c r="A101" s="144"/>
      <c r="B101" s="81" t="s">
        <v>39</v>
      </c>
      <c r="C101" s="82">
        <v>65908923.07692308</v>
      </c>
      <c r="D101" s="58">
        <f t="shared" si="12"/>
        <v>5.0000000000000001E-4</v>
      </c>
      <c r="E101" s="82">
        <f t="shared" si="4"/>
        <v>32954.461538461539</v>
      </c>
      <c r="F101" s="83">
        <f t="shared" si="7"/>
        <v>4099.158645168417</v>
      </c>
      <c r="G101" s="69">
        <f t="shared" si="15"/>
        <v>14.75</v>
      </c>
      <c r="H101" s="84">
        <f t="shared" si="8"/>
        <v>291.22117393015662</v>
      </c>
      <c r="I101" s="69">
        <f t="shared" si="11"/>
        <v>24</v>
      </c>
      <c r="J101" s="82">
        <f t="shared" si="5"/>
        <v>67451.898190557913</v>
      </c>
      <c r="K101" s="82">
        <v>8363.7756000000008</v>
      </c>
      <c r="L101" s="82">
        <f t="shared" si="16"/>
        <v>75815.673790557921</v>
      </c>
      <c r="M101" s="95">
        <f t="shared" si="6"/>
        <v>789111.7971244487</v>
      </c>
      <c r="N101" s="64">
        <f t="shared" si="9"/>
        <v>379078.36895278952</v>
      </c>
      <c r="O101" s="64">
        <f t="shared" si="17"/>
        <v>682341.06411502138</v>
      </c>
      <c r="P101" s="126"/>
    </row>
    <row r="102" spans="1:16" ht="16.5" thickTop="1" x14ac:dyDescent="0.25">
      <c r="A102" s="142">
        <v>2024</v>
      </c>
      <c r="B102" s="66" t="s">
        <v>28</v>
      </c>
      <c r="C102" s="77">
        <v>65908923.07692308</v>
      </c>
      <c r="D102" s="67">
        <f t="shared" si="12"/>
        <v>5.0000000000000001E-4</v>
      </c>
      <c r="E102" s="77">
        <f t="shared" si="4"/>
        <v>32954.461538461539</v>
      </c>
      <c r="F102" s="121">
        <f t="shared" si="7"/>
        <v>4099.158645168417</v>
      </c>
      <c r="G102" s="39">
        <f t="shared" si="15"/>
        <v>14.75</v>
      </c>
      <c r="H102" s="74">
        <f t="shared" si="8"/>
        <v>291.22117393015662</v>
      </c>
      <c r="I102" s="39">
        <f t="shared" si="11"/>
        <v>24</v>
      </c>
      <c r="J102" s="77">
        <f t="shared" si="5"/>
        <v>67451.898190557913</v>
      </c>
      <c r="K102" s="77">
        <v>8363.7756000000008</v>
      </c>
      <c r="L102" s="77">
        <f t="shared" si="16"/>
        <v>75815.673790557921</v>
      </c>
      <c r="M102" s="122">
        <f t="shared" si="6"/>
        <v>746250.58487235219</v>
      </c>
      <c r="N102" s="42">
        <f t="shared" si="9"/>
        <v>379078.36895278952</v>
      </c>
      <c r="O102" s="42">
        <f t="shared" si="17"/>
        <v>682341.06411502138</v>
      </c>
      <c r="P102" s="127"/>
    </row>
    <row r="103" spans="1:16" ht="15.75" x14ac:dyDescent="0.25">
      <c r="A103" s="143"/>
      <c r="B103" s="44" t="s">
        <v>29</v>
      </c>
      <c r="C103" s="76">
        <v>65908923.07692308</v>
      </c>
      <c r="D103" s="46">
        <f t="shared" si="12"/>
        <v>5.0000000000000001E-4</v>
      </c>
      <c r="E103" s="76">
        <f t="shared" si="4"/>
        <v>32954.461538461539</v>
      </c>
      <c r="F103" s="119">
        <f t="shared" si="7"/>
        <v>4099.158645168417</v>
      </c>
      <c r="G103" s="48">
        <f t="shared" si="15"/>
        <v>14.75</v>
      </c>
      <c r="H103" s="120">
        <f t="shared" si="8"/>
        <v>291.22117393015662</v>
      </c>
      <c r="I103" s="48">
        <f t="shared" si="11"/>
        <v>24</v>
      </c>
      <c r="J103" s="76">
        <f t="shared" si="5"/>
        <v>67451.898190557913</v>
      </c>
      <c r="K103" s="76">
        <v>8363.7756000000008</v>
      </c>
      <c r="L103" s="76">
        <f t="shared" si="16"/>
        <v>75815.673790557921</v>
      </c>
      <c r="M103" s="109">
        <f t="shared" si="6"/>
        <v>703389.37262025569</v>
      </c>
      <c r="N103" s="50">
        <f t="shared" si="9"/>
        <v>379078.36895278952</v>
      </c>
      <c r="O103" s="50">
        <f t="shared" si="17"/>
        <v>682341.06411502138</v>
      </c>
      <c r="P103" s="127"/>
    </row>
    <row r="104" spans="1:16" ht="15.75" x14ac:dyDescent="0.25">
      <c r="A104" s="143"/>
      <c r="B104" s="44" t="s">
        <v>30</v>
      </c>
      <c r="C104" s="76">
        <v>65908923.07692308</v>
      </c>
      <c r="D104" s="46">
        <f t="shared" si="12"/>
        <v>5.0000000000000001E-4</v>
      </c>
      <c r="E104" s="76">
        <f t="shared" si="4"/>
        <v>32954.461538461539</v>
      </c>
      <c r="F104" s="119">
        <f t="shared" si="7"/>
        <v>4099.158645168417</v>
      </c>
      <c r="G104" s="48">
        <f t="shared" si="15"/>
        <v>14.75</v>
      </c>
      <c r="H104" s="120">
        <f t="shared" si="8"/>
        <v>291.22117393015662</v>
      </c>
      <c r="I104" s="48">
        <f t="shared" si="11"/>
        <v>24</v>
      </c>
      <c r="J104" s="76">
        <f t="shared" si="5"/>
        <v>67451.898190557913</v>
      </c>
      <c r="K104" s="76">
        <v>8363.7756000000008</v>
      </c>
      <c r="L104" s="76">
        <f t="shared" si="16"/>
        <v>75815.673790557921</v>
      </c>
      <c r="M104" s="109">
        <f t="shared" si="6"/>
        <v>660528.16036815918</v>
      </c>
      <c r="N104" s="50">
        <f t="shared" si="9"/>
        <v>379078.36895278952</v>
      </c>
      <c r="O104" s="50">
        <f t="shared" si="17"/>
        <v>682341.06411502138</v>
      </c>
      <c r="P104" s="127"/>
    </row>
    <row r="105" spans="1:16" ht="15.75" x14ac:dyDescent="0.25">
      <c r="A105" s="143"/>
      <c r="B105" s="44" t="s">
        <v>31</v>
      </c>
      <c r="C105" s="76">
        <v>65908923.07692308</v>
      </c>
      <c r="D105" s="46">
        <f t="shared" si="12"/>
        <v>5.0000000000000001E-4</v>
      </c>
      <c r="E105" s="76">
        <f t="shared" si="4"/>
        <v>32954.461538461539</v>
      </c>
      <c r="F105" s="119">
        <f t="shared" si="7"/>
        <v>4099.158645168417</v>
      </c>
      <c r="G105" s="48">
        <f t="shared" si="15"/>
        <v>14.75</v>
      </c>
      <c r="H105" s="120">
        <f t="shared" si="8"/>
        <v>291.22117393015662</v>
      </c>
      <c r="I105" s="48">
        <f t="shared" si="11"/>
        <v>24</v>
      </c>
      <c r="J105" s="76">
        <f t="shared" si="5"/>
        <v>67451.898190557913</v>
      </c>
      <c r="K105" s="76">
        <v>8363.7756000000008</v>
      </c>
      <c r="L105" s="76">
        <f t="shared" si="16"/>
        <v>75815.673790557921</v>
      </c>
      <c r="M105" s="109">
        <f t="shared" si="6"/>
        <v>617666.94811606267</v>
      </c>
      <c r="N105" s="50">
        <f t="shared" si="9"/>
        <v>379078.36895278952</v>
      </c>
      <c r="O105" s="50">
        <f t="shared" si="17"/>
        <v>682341.06411502138</v>
      </c>
      <c r="P105" s="126"/>
    </row>
    <row r="106" spans="1:16" ht="15.75" x14ac:dyDescent="0.25">
      <c r="A106" s="143"/>
      <c r="B106" s="44" t="s">
        <v>32</v>
      </c>
      <c r="C106" s="76">
        <v>65908923.07692308</v>
      </c>
      <c r="D106" s="46">
        <f t="shared" si="12"/>
        <v>5.0000000000000001E-4</v>
      </c>
      <c r="E106" s="76">
        <f t="shared" si="4"/>
        <v>32954.461538461539</v>
      </c>
      <c r="F106" s="119">
        <f t="shared" si="7"/>
        <v>4099.158645168417</v>
      </c>
      <c r="G106" s="48">
        <f t="shared" si="15"/>
        <v>14.75</v>
      </c>
      <c r="H106" s="120">
        <f t="shared" si="8"/>
        <v>291.22117393015662</v>
      </c>
      <c r="I106" s="48">
        <f t="shared" si="11"/>
        <v>24</v>
      </c>
      <c r="J106" s="76">
        <f t="shared" si="5"/>
        <v>67451.898190557913</v>
      </c>
      <c r="K106" s="76">
        <v>8363.7756000000008</v>
      </c>
      <c r="L106" s="76">
        <f t="shared" si="16"/>
        <v>75815.673790557921</v>
      </c>
      <c r="M106" s="109">
        <f t="shared" si="6"/>
        <v>574805.73586396617</v>
      </c>
      <c r="N106" s="109">
        <f t="shared" si="9"/>
        <v>379078.36895278952</v>
      </c>
      <c r="O106" s="109">
        <f t="shared" si="17"/>
        <v>682341.06411502138</v>
      </c>
      <c r="P106" s="127"/>
    </row>
    <row r="107" spans="1:16" ht="15.75" x14ac:dyDescent="0.25">
      <c r="A107" s="143"/>
      <c r="B107" s="44" t="s">
        <v>33</v>
      </c>
      <c r="C107" s="76">
        <v>65908923.07692308</v>
      </c>
      <c r="D107" s="46">
        <f t="shared" si="12"/>
        <v>5.0000000000000001E-4</v>
      </c>
      <c r="E107" s="76">
        <f t="shared" si="4"/>
        <v>32954.461538461539</v>
      </c>
      <c r="F107" s="119">
        <f t="shared" si="7"/>
        <v>4099.158645168417</v>
      </c>
      <c r="G107" s="48">
        <f t="shared" si="15"/>
        <v>14.75</v>
      </c>
      <c r="H107" s="120">
        <f t="shared" si="8"/>
        <v>291.22117393015662</v>
      </c>
      <c r="I107" s="48">
        <f t="shared" si="11"/>
        <v>24</v>
      </c>
      <c r="J107" s="76">
        <f t="shared" si="5"/>
        <v>67451.898190557913</v>
      </c>
      <c r="K107" s="76">
        <v>8363.7756000000008</v>
      </c>
      <c r="L107" s="76">
        <f t="shared" si="16"/>
        <v>75815.673790557921</v>
      </c>
      <c r="M107" s="109">
        <f t="shared" si="6"/>
        <v>531944.52361186966</v>
      </c>
      <c r="N107" s="50">
        <f t="shared" si="9"/>
        <v>379078.36895278952</v>
      </c>
      <c r="O107" s="50">
        <f t="shared" si="17"/>
        <v>682341.06411502138</v>
      </c>
    </row>
    <row r="108" spans="1:16" ht="15.75" x14ac:dyDescent="0.25">
      <c r="A108" s="143"/>
      <c r="B108" s="44" t="s">
        <v>34</v>
      </c>
      <c r="C108" s="76">
        <v>65908923.07692308</v>
      </c>
      <c r="D108" s="46">
        <f t="shared" si="12"/>
        <v>5.0000000000000001E-4</v>
      </c>
      <c r="E108" s="76">
        <f t="shared" ref="E108:E125" si="18">+C108*D108</f>
        <v>32954.461538461539</v>
      </c>
      <c r="F108" s="119">
        <f t="shared" si="7"/>
        <v>4099.158645168417</v>
      </c>
      <c r="G108" s="48">
        <f t="shared" si="15"/>
        <v>14.75</v>
      </c>
      <c r="H108" s="120">
        <f t="shared" si="8"/>
        <v>291.22117393015662</v>
      </c>
      <c r="I108" s="48">
        <f t="shared" si="11"/>
        <v>24</v>
      </c>
      <c r="J108" s="76">
        <f t="shared" ref="J108:J125" si="19">(G108*F108)+(H108*I108)</f>
        <v>67451.898190557913</v>
      </c>
      <c r="K108" s="76">
        <v>8363.7756000000008</v>
      </c>
      <c r="L108" s="76">
        <f t="shared" si="16"/>
        <v>75815.673790557921</v>
      </c>
      <c r="M108" s="109">
        <f t="shared" ref="M108:M125" si="20">+M107+E108-J108-K108</f>
        <v>489083.31135977327</v>
      </c>
      <c r="N108" s="50">
        <f t="shared" si="9"/>
        <v>379078.36895278952</v>
      </c>
      <c r="O108" s="50">
        <f t="shared" si="17"/>
        <v>682341.06411502138</v>
      </c>
    </row>
    <row r="109" spans="1:16" ht="15.75" x14ac:dyDescent="0.25">
      <c r="A109" s="143"/>
      <c r="B109" s="44" t="s">
        <v>35</v>
      </c>
      <c r="C109" s="76">
        <v>65908923.07692308</v>
      </c>
      <c r="D109" s="46">
        <f t="shared" si="12"/>
        <v>5.0000000000000001E-4</v>
      </c>
      <c r="E109" s="76">
        <f t="shared" si="18"/>
        <v>32954.461538461539</v>
      </c>
      <c r="F109" s="119">
        <f t="shared" si="7"/>
        <v>4099.158645168417</v>
      </c>
      <c r="G109" s="48">
        <f t="shared" si="15"/>
        <v>14.75</v>
      </c>
      <c r="H109" s="120">
        <f t="shared" si="8"/>
        <v>291.22117393015662</v>
      </c>
      <c r="I109" s="48">
        <f t="shared" si="11"/>
        <v>24</v>
      </c>
      <c r="J109" s="76">
        <f t="shared" si="19"/>
        <v>67451.898190557913</v>
      </c>
      <c r="K109" s="76">
        <v>8363.7756000000008</v>
      </c>
      <c r="L109" s="76">
        <f t="shared" si="16"/>
        <v>75815.673790557921</v>
      </c>
      <c r="M109" s="109">
        <f t="shared" si="20"/>
        <v>446222.09910767694</v>
      </c>
      <c r="N109" s="50">
        <f t="shared" si="9"/>
        <v>379078.36895278952</v>
      </c>
      <c r="O109" s="50">
        <f t="shared" si="17"/>
        <v>682341.06411502138</v>
      </c>
    </row>
    <row r="110" spans="1:16" ht="15.75" x14ac:dyDescent="0.25">
      <c r="A110" s="143"/>
      <c r="B110" s="44" t="s">
        <v>36</v>
      </c>
      <c r="C110" s="76">
        <v>65908923.07692308</v>
      </c>
      <c r="D110" s="46">
        <f t="shared" si="12"/>
        <v>5.0000000000000001E-4</v>
      </c>
      <c r="E110" s="76">
        <f t="shared" si="18"/>
        <v>32954.461538461539</v>
      </c>
      <c r="F110" s="119">
        <f t="shared" si="7"/>
        <v>4099.158645168417</v>
      </c>
      <c r="G110" s="48">
        <f t="shared" si="15"/>
        <v>14.75</v>
      </c>
      <c r="H110" s="120">
        <f t="shared" si="8"/>
        <v>291.22117393015662</v>
      </c>
      <c r="I110" s="48">
        <f t="shared" si="11"/>
        <v>24</v>
      </c>
      <c r="J110" s="76">
        <f t="shared" si="19"/>
        <v>67451.898190557913</v>
      </c>
      <c r="K110" s="76">
        <v>8363.7756000000008</v>
      </c>
      <c r="L110" s="76">
        <f t="shared" si="16"/>
        <v>75815.673790557921</v>
      </c>
      <c r="M110" s="109">
        <f t="shared" si="20"/>
        <v>403360.88685558061</v>
      </c>
      <c r="N110" s="50">
        <f t="shared" si="9"/>
        <v>379078.36895278952</v>
      </c>
      <c r="O110" s="50">
        <f t="shared" si="17"/>
        <v>682341.06411502138</v>
      </c>
    </row>
    <row r="111" spans="1:16" ht="15.75" x14ac:dyDescent="0.25">
      <c r="A111" s="143"/>
      <c r="B111" s="44" t="s">
        <v>37</v>
      </c>
      <c r="C111" s="76">
        <v>65908923.07692308</v>
      </c>
      <c r="D111" s="46">
        <f t="shared" si="12"/>
        <v>5.0000000000000001E-4</v>
      </c>
      <c r="E111" s="76">
        <f t="shared" si="18"/>
        <v>32954.461538461539</v>
      </c>
      <c r="F111" s="119">
        <f t="shared" si="7"/>
        <v>4099.158645168417</v>
      </c>
      <c r="G111" s="48">
        <f t="shared" si="15"/>
        <v>14.75</v>
      </c>
      <c r="H111" s="120">
        <f t="shared" si="8"/>
        <v>291.22117393015662</v>
      </c>
      <c r="I111" s="48">
        <f t="shared" si="11"/>
        <v>24</v>
      </c>
      <c r="J111" s="76">
        <f t="shared" si="19"/>
        <v>67451.898190557913</v>
      </c>
      <c r="K111" s="76">
        <v>8363.7756000000008</v>
      </c>
      <c r="L111" s="76">
        <f t="shared" si="16"/>
        <v>75815.673790557921</v>
      </c>
      <c r="M111" s="109">
        <f t="shared" si="20"/>
        <v>360499.67460348428</v>
      </c>
      <c r="N111" s="50">
        <f t="shared" si="9"/>
        <v>379078.36895278952</v>
      </c>
      <c r="O111" s="50">
        <f t="shared" si="17"/>
        <v>682341.06411502138</v>
      </c>
    </row>
    <row r="112" spans="1:16" ht="15.75" x14ac:dyDescent="0.25">
      <c r="A112" s="143"/>
      <c r="B112" s="44" t="s">
        <v>38</v>
      </c>
      <c r="C112" s="76">
        <v>65908923.07692308</v>
      </c>
      <c r="D112" s="46">
        <f t="shared" si="12"/>
        <v>5.0000000000000001E-4</v>
      </c>
      <c r="E112" s="76">
        <f t="shared" si="18"/>
        <v>32954.461538461539</v>
      </c>
      <c r="F112" s="119">
        <f t="shared" si="7"/>
        <v>4099.158645168417</v>
      </c>
      <c r="G112" s="48">
        <f t="shared" si="15"/>
        <v>14.75</v>
      </c>
      <c r="H112" s="120">
        <f t="shared" si="8"/>
        <v>291.22117393015662</v>
      </c>
      <c r="I112" s="48">
        <f t="shared" si="11"/>
        <v>24</v>
      </c>
      <c r="J112" s="76">
        <f t="shared" si="19"/>
        <v>67451.898190557913</v>
      </c>
      <c r="K112" s="76">
        <v>8363.7756000000008</v>
      </c>
      <c r="L112" s="76">
        <f t="shared" si="16"/>
        <v>75815.673790557921</v>
      </c>
      <c r="M112" s="109">
        <f t="shared" si="20"/>
        <v>317638.46235138795</v>
      </c>
      <c r="N112" s="50">
        <f t="shared" si="9"/>
        <v>379078.36895278952</v>
      </c>
      <c r="O112" s="50">
        <f t="shared" si="17"/>
        <v>682341.06411502138</v>
      </c>
    </row>
    <row r="113" spans="1:15" ht="16.5" thickBot="1" x14ac:dyDescent="0.3">
      <c r="A113" s="144"/>
      <c r="B113" s="56" t="s">
        <v>39</v>
      </c>
      <c r="C113" s="82">
        <v>65908923.07692308</v>
      </c>
      <c r="D113" s="58">
        <v>5.0000000000000001E-4</v>
      </c>
      <c r="E113" s="82">
        <f t="shared" si="18"/>
        <v>32954.461538461539</v>
      </c>
      <c r="F113" s="133">
        <f t="shared" si="7"/>
        <v>4099.158645168417</v>
      </c>
      <c r="G113" s="69">
        <f t="shared" si="15"/>
        <v>14.75</v>
      </c>
      <c r="H113" s="84">
        <f t="shared" si="8"/>
        <v>291.22117393015662</v>
      </c>
      <c r="I113" s="69">
        <f t="shared" si="11"/>
        <v>24</v>
      </c>
      <c r="J113" s="82">
        <f t="shared" si="19"/>
        <v>67451.898190557913</v>
      </c>
      <c r="K113" s="82">
        <v>8363.7756000000008</v>
      </c>
      <c r="L113" s="82">
        <f t="shared" si="16"/>
        <v>75815.673790557921</v>
      </c>
      <c r="M113" s="134">
        <f t="shared" si="20"/>
        <v>274777.25009929162</v>
      </c>
      <c r="N113" s="64">
        <f t="shared" si="9"/>
        <v>379078.36895278952</v>
      </c>
      <c r="O113" s="64">
        <f t="shared" si="17"/>
        <v>682341.06411502138</v>
      </c>
    </row>
    <row r="114" spans="1:15" ht="16.5" thickTop="1" x14ac:dyDescent="0.25">
      <c r="A114" s="142">
        <v>2025</v>
      </c>
      <c r="B114" s="66" t="s">
        <v>28</v>
      </c>
      <c r="C114" s="77">
        <v>65908923.07692308</v>
      </c>
      <c r="D114" s="67">
        <v>5.0000000000000001E-4</v>
      </c>
      <c r="E114" s="77">
        <f t="shared" si="18"/>
        <v>32954.461538461539</v>
      </c>
      <c r="F114" s="121">
        <f t="shared" ref="F114:F125" si="21">(+F113*$C$12)+F113</f>
        <v>4099.158645168417</v>
      </c>
      <c r="G114" s="39">
        <f t="shared" si="15"/>
        <v>14.75</v>
      </c>
      <c r="H114" s="74">
        <f t="shared" ref="H114:H125" si="22">(+H113*$C$12)+H113</f>
        <v>291.22117393015662</v>
      </c>
      <c r="I114" s="39">
        <f t="shared" si="11"/>
        <v>24</v>
      </c>
      <c r="J114" s="77">
        <f t="shared" si="19"/>
        <v>67451.898190557913</v>
      </c>
      <c r="K114" s="77">
        <v>8363.7756000000008</v>
      </c>
      <c r="L114" s="77">
        <f t="shared" si="16"/>
        <v>75815.673790557921</v>
      </c>
      <c r="M114" s="122">
        <f t="shared" si="20"/>
        <v>231916.03784719529</v>
      </c>
      <c r="N114" s="42">
        <f t="shared" ref="N114:N125" si="23">SUM(J110:K114)</f>
        <v>379078.36895278952</v>
      </c>
      <c r="O114" s="42">
        <f t="shared" si="17"/>
        <v>682341.06411502138</v>
      </c>
    </row>
    <row r="115" spans="1:15" ht="15.75" x14ac:dyDescent="0.25">
      <c r="A115" s="143"/>
      <c r="B115" s="44" t="s">
        <v>29</v>
      </c>
      <c r="C115" s="76">
        <v>65908923.07692308</v>
      </c>
      <c r="D115" s="67">
        <v>5.0000000000000001E-4</v>
      </c>
      <c r="E115" s="76">
        <f t="shared" si="18"/>
        <v>32954.461538461539</v>
      </c>
      <c r="F115" s="119">
        <f t="shared" si="21"/>
        <v>4099.158645168417</v>
      </c>
      <c r="G115" s="48">
        <f t="shared" si="15"/>
        <v>14.75</v>
      </c>
      <c r="H115" s="120">
        <f t="shared" si="22"/>
        <v>291.22117393015662</v>
      </c>
      <c r="I115" s="48">
        <f t="shared" ref="I115:I125" si="24">$E$6</f>
        <v>24</v>
      </c>
      <c r="J115" s="76">
        <f t="shared" si="19"/>
        <v>67451.898190557913</v>
      </c>
      <c r="K115" s="76">
        <v>8363.7756000000008</v>
      </c>
      <c r="L115" s="76">
        <f t="shared" si="16"/>
        <v>75815.673790557921</v>
      </c>
      <c r="M115" s="109">
        <f t="shared" si="20"/>
        <v>189054.82559509896</v>
      </c>
      <c r="N115" s="50">
        <f t="shared" si="23"/>
        <v>379078.36895278952</v>
      </c>
      <c r="O115" s="50">
        <f t="shared" si="17"/>
        <v>682341.06411502138</v>
      </c>
    </row>
    <row r="116" spans="1:15" ht="15.75" x14ac:dyDescent="0.25">
      <c r="A116" s="143"/>
      <c r="B116" s="44" t="s">
        <v>30</v>
      </c>
      <c r="C116" s="76">
        <v>65908923.07692308</v>
      </c>
      <c r="D116" s="67">
        <v>5.0000000000000001E-4</v>
      </c>
      <c r="E116" s="76">
        <f t="shared" si="18"/>
        <v>32954.461538461539</v>
      </c>
      <c r="F116" s="119">
        <f t="shared" si="21"/>
        <v>4099.158645168417</v>
      </c>
      <c r="G116" s="48">
        <f t="shared" si="15"/>
        <v>14.75</v>
      </c>
      <c r="H116" s="120">
        <f t="shared" si="22"/>
        <v>291.22117393015662</v>
      </c>
      <c r="I116" s="48">
        <f t="shared" si="24"/>
        <v>24</v>
      </c>
      <c r="J116" s="76">
        <f t="shared" si="19"/>
        <v>67451.898190557913</v>
      </c>
      <c r="K116" s="76">
        <v>8363.7756000000008</v>
      </c>
      <c r="L116" s="76">
        <f t="shared" si="16"/>
        <v>75815.673790557921</v>
      </c>
      <c r="M116" s="109">
        <f t="shared" si="20"/>
        <v>146193.61334300257</v>
      </c>
      <c r="N116" s="50">
        <f t="shared" si="23"/>
        <v>379078.36895278952</v>
      </c>
      <c r="O116" s="50">
        <f t="shared" si="17"/>
        <v>682341.06411502138</v>
      </c>
    </row>
    <row r="117" spans="1:15" ht="15.75" x14ac:dyDescent="0.25">
      <c r="A117" s="143"/>
      <c r="B117" s="44" t="s">
        <v>31</v>
      </c>
      <c r="C117" s="76">
        <v>65908923.07692308</v>
      </c>
      <c r="D117" s="67">
        <v>5.0000000000000001E-4</v>
      </c>
      <c r="E117" s="76">
        <f t="shared" si="18"/>
        <v>32954.461538461539</v>
      </c>
      <c r="F117" s="119">
        <f t="shared" si="21"/>
        <v>4099.158645168417</v>
      </c>
      <c r="G117" s="48">
        <f t="shared" si="15"/>
        <v>14.75</v>
      </c>
      <c r="H117" s="120">
        <f t="shared" si="22"/>
        <v>291.22117393015662</v>
      </c>
      <c r="I117" s="48">
        <f t="shared" si="24"/>
        <v>24</v>
      </c>
      <c r="J117" s="76">
        <f t="shared" si="19"/>
        <v>67451.898190557913</v>
      </c>
      <c r="K117" s="76">
        <v>8363.7756000000008</v>
      </c>
      <c r="L117" s="76">
        <f t="shared" si="16"/>
        <v>75815.673790557921</v>
      </c>
      <c r="M117" s="109">
        <f t="shared" si="20"/>
        <v>103332.40109090618</v>
      </c>
      <c r="N117" s="50">
        <f t="shared" si="23"/>
        <v>379078.36895278952</v>
      </c>
      <c r="O117" s="50">
        <f t="shared" si="17"/>
        <v>682341.06411502138</v>
      </c>
    </row>
    <row r="118" spans="1:15" ht="15.75" x14ac:dyDescent="0.25">
      <c r="A118" s="143"/>
      <c r="B118" s="44" t="s">
        <v>32</v>
      </c>
      <c r="C118" s="76">
        <v>65908923.07692308</v>
      </c>
      <c r="D118" s="67">
        <v>5.0000000000000001E-4</v>
      </c>
      <c r="E118" s="76">
        <f t="shared" si="18"/>
        <v>32954.461538461539</v>
      </c>
      <c r="F118" s="119">
        <f t="shared" si="21"/>
        <v>4099.158645168417</v>
      </c>
      <c r="G118" s="48">
        <f t="shared" si="15"/>
        <v>14.75</v>
      </c>
      <c r="H118" s="120">
        <f t="shared" si="22"/>
        <v>291.22117393015662</v>
      </c>
      <c r="I118" s="48">
        <f t="shared" si="24"/>
        <v>24</v>
      </c>
      <c r="J118" s="76">
        <f t="shared" si="19"/>
        <v>67451.898190557913</v>
      </c>
      <c r="K118" s="76">
        <v>8363.7756000000008</v>
      </c>
      <c r="L118" s="76">
        <f t="shared" si="16"/>
        <v>75815.673790557921</v>
      </c>
      <c r="M118" s="109">
        <f t="shared" si="20"/>
        <v>60471.188838809794</v>
      </c>
      <c r="N118" s="50">
        <f t="shared" si="23"/>
        <v>379078.36895278952</v>
      </c>
      <c r="O118" s="50">
        <f t="shared" si="17"/>
        <v>682341.06411502138</v>
      </c>
    </row>
    <row r="119" spans="1:15" ht="15.75" x14ac:dyDescent="0.25">
      <c r="A119" s="143"/>
      <c r="B119" s="44" t="s">
        <v>33</v>
      </c>
      <c r="C119" s="76">
        <v>65908923.07692308</v>
      </c>
      <c r="D119" s="67">
        <v>5.0000000000000001E-4</v>
      </c>
      <c r="E119" s="76">
        <f t="shared" si="18"/>
        <v>32954.461538461539</v>
      </c>
      <c r="F119" s="119">
        <f t="shared" si="21"/>
        <v>4099.158645168417</v>
      </c>
      <c r="G119" s="48">
        <f t="shared" si="15"/>
        <v>14.75</v>
      </c>
      <c r="H119" s="120">
        <f t="shared" si="22"/>
        <v>291.22117393015662</v>
      </c>
      <c r="I119" s="48">
        <f t="shared" si="24"/>
        <v>24</v>
      </c>
      <c r="J119" s="76">
        <f t="shared" si="19"/>
        <v>67451.898190557913</v>
      </c>
      <c r="K119" s="76">
        <v>8363.7756000000008</v>
      </c>
      <c r="L119" s="76">
        <f t="shared" si="16"/>
        <v>75815.673790557921</v>
      </c>
      <c r="M119" s="109">
        <f t="shared" si="20"/>
        <v>17609.976586713419</v>
      </c>
      <c r="N119" s="50">
        <f t="shared" si="23"/>
        <v>379078.36895278952</v>
      </c>
      <c r="O119" s="50">
        <f t="shared" si="17"/>
        <v>682341.06411502138</v>
      </c>
    </row>
    <row r="120" spans="1:15" ht="15.75" x14ac:dyDescent="0.25">
      <c r="A120" s="143"/>
      <c r="B120" s="44" t="s">
        <v>34</v>
      </c>
      <c r="C120" s="76">
        <v>65908923.07692308</v>
      </c>
      <c r="D120" s="67">
        <v>5.0000000000000001E-4</v>
      </c>
      <c r="E120" s="76">
        <f t="shared" si="18"/>
        <v>32954.461538461539</v>
      </c>
      <c r="F120" s="119">
        <f t="shared" si="21"/>
        <v>4099.158645168417</v>
      </c>
      <c r="G120" s="48">
        <f t="shared" si="15"/>
        <v>14.75</v>
      </c>
      <c r="H120" s="120">
        <f t="shared" si="22"/>
        <v>291.22117393015662</v>
      </c>
      <c r="I120" s="48">
        <f t="shared" si="24"/>
        <v>24</v>
      </c>
      <c r="J120" s="76">
        <f t="shared" si="19"/>
        <v>67451.898190557913</v>
      </c>
      <c r="K120" s="76">
        <v>8363.7756000000008</v>
      </c>
      <c r="L120" s="76">
        <f t="shared" si="16"/>
        <v>75815.673790557921</v>
      </c>
      <c r="M120" s="109">
        <f t="shared" si="20"/>
        <v>-25251.235665382956</v>
      </c>
      <c r="N120" s="50">
        <f t="shared" si="23"/>
        <v>379078.36895278952</v>
      </c>
      <c r="O120" s="50">
        <f t="shared" si="17"/>
        <v>682341.06411502138</v>
      </c>
    </row>
    <row r="121" spans="1:15" ht="15.75" x14ac:dyDescent="0.25">
      <c r="A121" s="143"/>
      <c r="B121" s="44" t="s">
        <v>35</v>
      </c>
      <c r="C121" s="76">
        <v>65908923.07692308</v>
      </c>
      <c r="D121" s="67">
        <v>5.0000000000000001E-4</v>
      </c>
      <c r="E121" s="76">
        <f t="shared" si="18"/>
        <v>32954.461538461539</v>
      </c>
      <c r="F121" s="119">
        <f t="shared" si="21"/>
        <v>4099.158645168417</v>
      </c>
      <c r="G121" s="48">
        <f t="shared" si="15"/>
        <v>14.75</v>
      </c>
      <c r="H121" s="120">
        <f t="shared" si="22"/>
        <v>291.22117393015662</v>
      </c>
      <c r="I121" s="48">
        <f t="shared" si="24"/>
        <v>24</v>
      </c>
      <c r="J121" s="76">
        <f t="shared" si="19"/>
        <v>67451.898190557913</v>
      </c>
      <c r="K121" s="76">
        <v>8363.7756000000008</v>
      </c>
      <c r="L121" s="76">
        <f t="shared" si="16"/>
        <v>75815.673790557921</v>
      </c>
      <c r="M121" s="109">
        <f t="shared" si="20"/>
        <v>-68112.447917479323</v>
      </c>
      <c r="N121" s="50">
        <f t="shared" si="23"/>
        <v>379078.36895278952</v>
      </c>
      <c r="O121" s="50">
        <f t="shared" si="17"/>
        <v>682341.06411502138</v>
      </c>
    </row>
    <row r="122" spans="1:15" ht="15.75" x14ac:dyDescent="0.25">
      <c r="A122" s="143"/>
      <c r="B122" s="44" t="s">
        <v>36</v>
      </c>
      <c r="C122" s="76">
        <v>65908923.07692308</v>
      </c>
      <c r="D122" s="67">
        <v>5.0000000000000001E-4</v>
      </c>
      <c r="E122" s="76">
        <f t="shared" si="18"/>
        <v>32954.461538461539</v>
      </c>
      <c r="F122" s="119">
        <f t="shared" si="21"/>
        <v>4099.158645168417</v>
      </c>
      <c r="G122" s="48">
        <f t="shared" si="15"/>
        <v>14.75</v>
      </c>
      <c r="H122" s="120">
        <f t="shared" si="22"/>
        <v>291.22117393015662</v>
      </c>
      <c r="I122" s="48">
        <f t="shared" si="24"/>
        <v>24</v>
      </c>
      <c r="J122" s="76">
        <f t="shared" si="19"/>
        <v>67451.898190557913</v>
      </c>
      <c r="K122" s="76">
        <v>8363.7756000000008</v>
      </c>
      <c r="L122" s="76">
        <f t="shared" si="16"/>
        <v>75815.673790557921</v>
      </c>
      <c r="M122" s="109">
        <f t="shared" si="20"/>
        <v>-110973.66016957568</v>
      </c>
      <c r="N122" s="50">
        <f t="shared" si="23"/>
        <v>379078.36895278952</v>
      </c>
      <c r="O122" s="50">
        <f t="shared" si="17"/>
        <v>682341.06411502138</v>
      </c>
    </row>
    <row r="123" spans="1:15" ht="15.75" x14ac:dyDescent="0.25">
      <c r="A123" s="143"/>
      <c r="B123" s="44" t="s">
        <v>37</v>
      </c>
      <c r="C123" s="76">
        <v>65908923.07692308</v>
      </c>
      <c r="D123" s="67">
        <v>5.0000000000000001E-4</v>
      </c>
      <c r="E123" s="76">
        <f t="shared" si="18"/>
        <v>32954.461538461539</v>
      </c>
      <c r="F123" s="119">
        <f t="shared" si="21"/>
        <v>4099.158645168417</v>
      </c>
      <c r="G123" s="48">
        <f t="shared" si="15"/>
        <v>14.75</v>
      </c>
      <c r="H123" s="120">
        <f t="shared" si="22"/>
        <v>291.22117393015662</v>
      </c>
      <c r="I123" s="48">
        <f t="shared" si="24"/>
        <v>24</v>
      </c>
      <c r="J123" s="76">
        <f t="shared" si="19"/>
        <v>67451.898190557913</v>
      </c>
      <c r="K123" s="76">
        <v>8363.7756000000008</v>
      </c>
      <c r="L123" s="76">
        <f t="shared" si="16"/>
        <v>75815.673790557921</v>
      </c>
      <c r="M123" s="109">
        <f t="shared" si="20"/>
        <v>-153834.87242167204</v>
      </c>
      <c r="N123" s="50">
        <f t="shared" si="23"/>
        <v>379078.36895278952</v>
      </c>
      <c r="O123" s="50">
        <f t="shared" si="17"/>
        <v>682341.06411502138</v>
      </c>
    </row>
    <row r="124" spans="1:15" ht="15.75" x14ac:dyDescent="0.25">
      <c r="A124" s="143"/>
      <c r="B124" s="44" t="s">
        <v>38</v>
      </c>
      <c r="C124" s="76">
        <v>65908923.07692308</v>
      </c>
      <c r="D124" s="67">
        <v>5.0000000000000001E-4</v>
      </c>
      <c r="E124" s="76">
        <f t="shared" si="18"/>
        <v>32954.461538461539</v>
      </c>
      <c r="F124" s="119">
        <f t="shared" si="21"/>
        <v>4099.158645168417</v>
      </c>
      <c r="G124" s="48">
        <f t="shared" si="15"/>
        <v>14.75</v>
      </c>
      <c r="H124" s="120">
        <f t="shared" si="22"/>
        <v>291.22117393015662</v>
      </c>
      <c r="I124" s="48">
        <f t="shared" si="24"/>
        <v>24</v>
      </c>
      <c r="J124" s="76">
        <f t="shared" si="19"/>
        <v>67451.898190557913</v>
      </c>
      <c r="K124" s="76">
        <v>8363.7756000000008</v>
      </c>
      <c r="L124" s="76">
        <f t="shared" si="16"/>
        <v>75815.673790557921</v>
      </c>
      <c r="M124" s="109">
        <f t="shared" si="20"/>
        <v>-196696.08467376843</v>
      </c>
      <c r="N124" s="50">
        <f t="shared" si="23"/>
        <v>379078.36895278952</v>
      </c>
      <c r="O124" s="50">
        <f t="shared" si="17"/>
        <v>682341.06411502138</v>
      </c>
    </row>
    <row r="125" spans="1:15" ht="16.5" thickBot="1" x14ac:dyDescent="0.3">
      <c r="A125" s="144"/>
      <c r="B125" s="123" t="s">
        <v>39</v>
      </c>
      <c r="C125" s="114">
        <v>65908923.07692308</v>
      </c>
      <c r="D125" s="115">
        <v>5.0000000000000001E-4</v>
      </c>
      <c r="E125" s="114">
        <f t="shared" si="18"/>
        <v>32954.461538461539</v>
      </c>
      <c r="F125" s="124">
        <f t="shared" si="21"/>
        <v>4099.158645168417</v>
      </c>
      <c r="G125" s="116">
        <f t="shared" si="15"/>
        <v>14.75</v>
      </c>
      <c r="H125" s="117">
        <f t="shared" si="22"/>
        <v>291.22117393015662</v>
      </c>
      <c r="I125" s="116">
        <f t="shared" si="24"/>
        <v>24</v>
      </c>
      <c r="J125" s="114">
        <f t="shared" si="19"/>
        <v>67451.898190557913</v>
      </c>
      <c r="K125" s="114">
        <v>8363.7756000000008</v>
      </c>
      <c r="L125" s="114">
        <f t="shared" si="16"/>
        <v>75815.673790557921</v>
      </c>
      <c r="M125" s="125">
        <f t="shared" si="20"/>
        <v>-239557.29692586482</v>
      </c>
      <c r="N125" s="118">
        <f t="shared" si="23"/>
        <v>379078.36895278952</v>
      </c>
      <c r="O125" s="118">
        <f t="shared" si="17"/>
        <v>682341.06411502138</v>
      </c>
    </row>
  </sheetData>
  <mergeCells count="22">
    <mergeCell ref="A90:A101"/>
    <mergeCell ref="A30:A41"/>
    <mergeCell ref="A42:A53"/>
    <mergeCell ref="A54:A65"/>
    <mergeCell ref="A66:A77"/>
    <mergeCell ref="A78:A89"/>
    <mergeCell ref="A114:A125"/>
    <mergeCell ref="A18:A29"/>
    <mergeCell ref="A1:O1"/>
    <mergeCell ref="A3:C3"/>
    <mergeCell ref="A6:C6"/>
    <mergeCell ref="A10:C10"/>
    <mergeCell ref="A11:B12"/>
    <mergeCell ref="D11:G11"/>
    <mergeCell ref="J11:K11"/>
    <mergeCell ref="M11:N11"/>
    <mergeCell ref="D14:G14"/>
    <mergeCell ref="C16:E16"/>
    <mergeCell ref="F16:L16"/>
    <mergeCell ref="M16:M17"/>
    <mergeCell ref="N16:O16"/>
    <mergeCell ref="A102:A113"/>
  </mergeCells>
  <pageMargins left="0.7" right="0.7" top="0.75" bottom="0.75" header="0.3" footer="0.3"/>
  <pageSetup scale="3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1"/>
  <sheetViews>
    <sheetView view="pageLayout" topLeftCell="B84" zoomScaleNormal="100" workbookViewId="0">
      <selection activeCell="B101" sqref="B101:O101"/>
    </sheetView>
  </sheetViews>
  <sheetFormatPr defaultRowHeight="15" x14ac:dyDescent="0.25"/>
  <cols>
    <col min="1" max="1" width="5" customWidth="1"/>
    <col min="2" max="2" width="14.5703125" customWidth="1"/>
    <col min="3" max="3" width="17.28515625" customWidth="1"/>
    <col min="4" max="4" width="12.28515625" customWidth="1"/>
    <col min="5" max="5" width="11.42578125" customWidth="1"/>
    <col min="6" max="6" width="21.85546875" customWidth="1"/>
    <col min="7" max="7" width="15.140625" customWidth="1"/>
    <col min="8" max="9" width="17.5703125" customWidth="1"/>
    <col min="10" max="10" width="15.7109375" customWidth="1"/>
    <col min="11" max="12" width="16.7109375" customWidth="1"/>
    <col min="13" max="13" width="17.5703125" customWidth="1"/>
    <col min="14" max="14" width="13.85546875" customWidth="1"/>
    <col min="15" max="15" width="12.7109375" bestFit="1" customWidth="1"/>
  </cols>
  <sheetData>
    <row r="1" spans="1:15" ht="22.5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</row>
    <row r="3" spans="1:15" ht="15.75" x14ac:dyDescent="0.25">
      <c r="A3" s="147" t="s">
        <v>1</v>
      </c>
      <c r="B3" s="147"/>
      <c r="C3" s="148"/>
      <c r="D3" s="1">
        <v>0</v>
      </c>
      <c r="E3" s="2" t="s">
        <v>2</v>
      </c>
      <c r="K3" s="2"/>
      <c r="L3" s="2"/>
      <c r="M3" s="2"/>
      <c r="N3" s="2"/>
      <c r="O3" s="2"/>
    </row>
    <row r="4" spans="1:15" ht="15.75" x14ac:dyDescent="0.25">
      <c r="A4" s="3"/>
      <c r="B4" s="3"/>
      <c r="C4" s="3"/>
      <c r="D4" s="4"/>
      <c r="E4" s="5"/>
      <c r="K4" s="2"/>
      <c r="L4" s="2"/>
      <c r="M4" s="2"/>
      <c r="N4" s="2"/>
      <c r="O4" s="2"/>
    </row>
    <row r="5" spans="1:15" ht="15.75" x14ac:dyDescent="0.25">
      <c r="A5" s="3"/>
      <c r="B5" s="3"/>
      <c r="C5" s="3"/>
      <c r="D5" s="6" t="s">
        <v>3</v>
      </c>
      <c r="E5" s="7" t="s">
        <v>4</v>
      </c>
      <c r="K5" s="2"/>
      <c r="L5" s="2"/>
      <c r="M5" s="2"/>
      <c r="N5" s="2"/>
      <c r="O5" s="2"/>
    </row>
    <row r="6" spans="1:15" ht="15.75" x14ac:dyDescent="0.25">
      <c r="A6" s="147" t="s">
        <v>5</v>
      </c>
      <c r="B6" s="147"/>
      <c r="C6" s="148"/>
      <c r="D6" s="8">
        <v>14.75</v>
      </c>
      <c r="E6" s="9">
        <v>24</v>
      </c>
      <c r="F6" s="2" t="s">
        <v>6</v>
      </c>
      <c r="K6" s="2"/>
      <c r="L6" s="2"/>
      <c r="M6" s="2"/>
      <c r="N6" s="2"/>
      <c r="O6" s="2"/>
    </row>
    <row r="7" spans="1:15" ht="15.75" x14ac:dyDescent="0.25">
      <c r="A7" s="136"/>
      <c r="B7" s="136"/>
      <c r="C7" s="136"/>
      <c r="D7" s="8">
        <v>14.75</v>
      </c>
      <c r="E7" s="9">
        <v>24</v>
      </c>
      <c r="F7" s="2"/>
      <c r="K7" s="2"/>
      <c r="L7" s="2"/>
      <c r="M7" s="2"/>
      <c r="N7" s="2"/>
      <c r="O7" s="2"/>
    </row>
    <row r="8" spans="1:15" ht="15.75" x14ac:dyDescent="0.25">
      <c r="A8" s="136"/>
      <c r="B8" s="136"/>
      <c r="C8" s="136"/>
      <c r="D8" s="8">
        <v>14.75</v>
      </c>
      <c r="E8" s="9">
        <v>24</v>
      </c>
      <c r="F8" s="2"/>
      <c r="K8" s="2"/>
      <c r="L8" s="2"/>
      <c r="M8" s="2"/>
      <c r="N8" s="2"/>
      <c r="O8" s="2"/>
    </row>
    <row r="9" spans="1:15" ht="15.75" x14ac:dyDescent="0.25">
      <c r="A9" s="136"/>
      <c r="B9" s="136"/>
      <c r="C9" s="136"/>
      <c r="D9" s="8">
        <v>14.75</v>
      </c>
      <c r="E9" s="9">
        <v>24</v>
      </c>
      <c r="F9" s="2"/>
      <c r="K9" s="2"/>
      <c r="L9" s="2"/>
      <c r="M9" s="2"/>
      <c r="N9" s="2"/>
      <c r="O9" s="2"/>
    </row>
    <row r="10" spans="1:15" ht="15.75" x14ac:dyDescent="0.25">
      <c r="A10" s="149"/>
      <c r="B10" s="149"/>
      <c r="C10" s="149"/>
      <c r="D10" s="11"/>
      <c r="E10" s="2"/>
      <c r="J10" s="2"/>
      <c r="K10" s="2"/>
      <c r="L10" s="2"/>
      <c r="M10" s="2"/>
      <c r="N10" s="2"/>
      <c r="O10" s="2"/>
    </row>
    <row r="11" spans="1:15" ht="15.75" x14ac:dyDescent="0.25">
      <c r="A11" s="150" t="s">
        <v>7</v>
      </c>
      <c r="B11" s="150"/>
      <c r="C11" s="12">
        <v>0</v>
      </c>
      <c r="D11" s="151" t="s">
        <v>8</v>
      </c>
      <c r="E11" s="152"/>
      <c r="F11" s="152"/>
      <c r="G11" s="152"/>
      <c r="H11" s="13"/>
      <c r="I11" s="13"/>
      <c r="J11" s="153"/>
      <c r="K11" s="153"/>
      <c r="L11" s="136"/>
      <c r="M11" s="152"/>
      <c r="N11" s="152"/>
      <c r="O11" s="2"/>
    </row>
    <row r="12" spans="1:15" ht="15.75" x14ac:dyDescent="0.25">
      <c r="A12" s="150"/>
      <c r="B12" s="150"/>
      <c r="C12" s="14">
        <v>0</v>
      </c>
      <c r="D12" s="15" t="s">
        <v>9</v>
      </c>
      <c r="E12" s="16"/>
      <c r="F12" s="16"/>
      <c r="G12" s="16"/>
      <c r="H12" s="5"/>
      <c r="I12" s="5"/>
      <c r="O12" s="2"/>
    </row>
    <row r="13" spans="1:15" ht="15.75" x14ac:dyDescent="0.25">
      <c r="A13" s="17"/>
      <c r="B13" s="17"/>
      <c r="H13" s="5"/>
      <c r="I13" s="5"/>
      <c r="O13" s="2"/>
    </row>
    <row r="14" spans="1:15" ht="15.75" x14ac:dyDescent="0.25">
      <c r="A14" s="17"/>
      <c r="C14" s="18"/>
      <c r="D14" s="152"/>
      <c r="E14" s="152"/>
      <c r="F14" s="152"/>
      <c r="G14" s="152"/>
      <c r="H14" s="19"/>
      <c r="I14" s="19"/>
      <c r="O14" s="2"/>
    </row>
    <row r="15" spans="1:15" ht="16.5" thickBot="1" x14ac:dyDescent="0.3">
      <c r="A15" s="2"/>
      <c r="B15" s="2"/>
      <c r="C15" s="20" t="s">
        <v>10</v>
      </c>
      <c r="D15" s="2"/>
      <c r="E15" s="2"/>
      <c r="J15" s="2"/>
      <c r="K15" s="2"/>
      <c r="L15" s="2"/>
      <c r="M15" s="2"/>
      <c r="N15" s="2"/>
      <c r="O15" s="2"/>
    </row>
    <row r="16" spans="1:15" ht="15.75" customHeight="1" x14ac:dyDescent="0.25">
      <c r="A16" s="2"/>
      <c r="C16" s="154" t="s">
        <v>11</v>
      </c>
      <c r="D16" s="155"/>
      <c r="E16" s="156"/>
      <c r="F16" s="157" t="s">
        <v>12</v>
      </c>
      <c r="G16" s="158"/>
      <c r="H16" s="158"/>
      <c r="I16" s="158"/>
      <c r="J16" s="158"/>
      <c r="K16" s="158"/>
      <c r="L16" s="159"/>
      <c r="M16" s="160" t="s">
        <v>13</v>
      </c>
      <c r="N16" s="162" t="s">
        <v>14</v>
      </c>
      <c r="O16" s="163"/>
    </row>
    <row r="17" spans="1:20" ht="32.25" thickBot="1" x14ac:dyDescent="0.3">
      <c r="A17" s="21" t="s">
        <v>15</v>
      </c>
      <c r="B17" s="22" t="s">
        <v>16</v>
      </c>
      <c r="C17" s="23" t="s">
        <v>17</v>
      </c>
      <c r="D17" s="24" t="s">
        <v>18</v>
      </c>
      <c r="E17" s="25" t="s">
        <v>19</v>
      </c>
      <c r="F17" s="26" t="s">
        <v>20</v>
      </c>
      <c r="G17" s="27" t="s">
        <v>21</v>
      </c>
      <c r="H17" s="27" t="s">
        <v>22</v>
      </c>
      <c r="I17" s="27" t="s">
        <v>21</v>
      </c>
      <c r="J17" s="28" t="s">
        <v>23</v>
      </c>
      <c r="K17" s="29" t="s">
        <v>24</v>
      </c>
      <c r="L17" s="30" t="s">
        <v>25</v>
      </c>
      <c r="M17" s="161"/>
      <c r="N17" s="31" t="s">
        <v>26</v>
      </c>
      <c r="O17" s="25" t="s">
        <v>27</v>
      </c>
    </row>
    <row r="18" spans="1:20" ht="15.75" customHeight="1" thickTop="1" x14ac:dyDescent="0.25">
      <c r="A18" s="142">
        <v>2017</v>
      </c>
      <c r="B18" s="32" t="s">
        <v>28</v>
      </c>
      <c r="C18" s="33">
        <f t="shared" ref="C18:C43" si="0">+E18/D18</f>
        <v>63390000</v>
      </c>
      <c r="D18" s="34">
        <v>1E-3</v>
      </c>
      <c r="E18" s="35">
        <v>63390</v>
      </c>
      <c r="F18" s="36">
        <v>10901</v>
      </c>
      <c r="G18" s="37">
        <v>6.5</v>
      </c>
      <c r="H18" s="38">
        <v>635</v>
      </c>
      <c r="I18" s="39">
        <v>6.5</v>
      </c>
      <c r="J18" s="40">
        <v>59862</v>
      </c>
      <c r="K18" s="35">
        <v>0</v>
      </c>
      <c r="L18" s="35">
        <f>J18+K18</f>
        <v>59862</v>
      </c>
      <c r="M18" s="41">
        <v>2450573</v>
      </c>
      <c r="N18" s="42">
        <v>458781</v>
      </c>
      <c r="O18" s="43">
        <v>876894</v>
      </c>
    </row>
    <row r="19" spans="1:20" ht="15.75" x14ac:dyDescent="0.25">
      <c r="A19" s="143"/>
      <c r="B19" s="44" t="s">
        <v>29</v>
      </c>
      <c r="C19" s="45">
        <f t="shared" si="0"/>
        <v>63201000</v>
      </c>
      <c r="D19" s="46">
        <v>1E-3</v>
      </c>
      <c r="E19" s="47">
        <v>63201</v>
      </c>
      <c r="F19" s="36">
        <v>11239</v>
      </c>
      <c r="G19" s="48">
        <v>6.5</v>
      </c>
      <c r="H19" s="38">
        <v>625</v>
      </c>
      <c r="I19" s="39">
        <v>6.5</v>
      </c>
      <c r="J19" s="40">
        <v>73538</v>
      </c>
      <c r="K19" s="47">
        <v>29204</v>
      </c>
      <c r="L19" s="40">
        <f t="shared" ref="L19:L82" si="1">J19+K19</f>
        <v>102742</v>
      </c>
      <c r="M19" s="49">
        <v>2411032</v>
      </c>
      <c r="N19" s="50">
        <v>457601</v>
      </c>
      <c r="O19" s="51">
        <v>853488</v>
      </c>
    </row>
    <row r="20" spans="1:20" ht="15.75" x14ac:dyDescent="0.25">
      <c r="A20" s="143"/>
      <c r="B20" s="44" t="s">
        <v>30</v>
      </c>
      <c r="C20" s="45">
        <f t="shared" si="0"/>
        <v>66561000</v>
      </c>
      <c r="D20" s="46">
        <v>1E-3</v>
      </c>
      <c r="E20" s="47">
        <v>66561</v>
      </c>
      <c r="F20" s="36">
        <v>11323</v>
      </c>
      <c r="G20" s="48">
        <v>6.5</v>
      </c>
      <c r="H20" s="38">
        <v>628</v>
      </c>
      <c r="I20" s="39">
        <v>6.5</v>
      </c>
      <c r="J20" s="40">
        <v>76594</v>
      </c>
      <c r="K20" s="47">
        <v>7500</v>
      </c>
      <c r="L20" s="40">
        <f t="shared" si="1"/>
        <v>84094</v>
      </c>
      <c r="M20" s="49">
        <v>2393498</v>
      </c>
      <c r="N20" s="50">
        <v>417675</v>
      </c>
      <c r="O20" s="51">
        <v>832812</v>
      </c>
    </row>
    <row r="21" spans="1:20" ht="15.75" x14ac:dyDescent="0.25">
      <c r="A21" s="143"/>
      <c r="B21" s="44" t="s">
        <v>31</v>
      </c>
      <c r="C21" s="45">
        <f t="shared" si="0"/>
        <v>64190000</v>
      </c>
      <c r="D21" s="46">
        <v>1E-3</v>
      </c>
      <c r="E21" s="47">
        <v>64190</v>
      </c>
      <c r="F21" s="36">
        <v>11272</v>
      </c>
      <c r="G21" s="48">
        <v>6.5</v>
      </c>
      <c r="H21" s="38">
        <v>629</v>
      </c>
      <c r="I21" s="39">
        <v>6.5</v>
      </c>
      <c r="J21" s="40">
        <v>79906</v>
      </c>
      <c r="K21" s="47">
        <v>0</v>
      </c>
      <c r="L21" s="40">
        <f t="shared" si="1"/>
        <v>79906</v>
      </c>
      <c r="M21" s="49">
        <v>2377783</v>
      </c>
      <c r="N21" s="50">
        <v>402932</v>
      </c>
      <c r="O21" s="51">
        <v>815522</v>
      </c>
    </row>
    <row r="22" spans="1:20" ht="15.75" x14ac:dyDescent="0.25">
      <c r="A22" s="143"/>
      <c r="B22" s="44" t="s">
        <v>32</v>
      </c>
      <c r="C22" s="45">
        <f t="shared" si="0"/>
        <v>63619000</v>
      </c>
      <c r="D22" s="46">
        <v>1E-3</v>
      </c>
      <c r="E22" s="47">
        <v>63619</v>
      </c>
      <c r="F22" s="36">
        <v>10915</v>
      </c>
      <c r="G22" s="48">
        <v>6.5</v>
      </c>
      <c r="H22" s="38">
        <v>615</v>
      </c>
      <c r="I22" s="39">
        <v>6.5</v>
      </c>
      <c r="J22" s="40">
        <v>79144</v>
      </c>
      <c r="K22" s="47">
        <v>17154.05</v>
      </c>
      <c r="L22" s="40">
        <f t="shared" si="1"/>
        <v>96298.05</v>
      </c>
      <c r="M22" s="49">
        <v>2345104</v>
      </c>
      <c r="N22" s="50">
        <v>406824</v>
      </c>
      <c r="O22" s="51">
        <v>798187</v>
      </c>
    </row>
    <row r="23" spans="1:20" ht="15.75" x14ac:dyDescent="0.25">
      <c r="A23" s="143"/>
      <c r="B23" s="44" t="s">
        <v>33</v>
      </c>
      <c r="C23" s="45">
        <f t="shared" si="0"/>
        <v>63533000</v>
      </c>
      <c r="D23" s="46">
        <v>1E-3</v>
      </c>
      <c r="E23" s="47">
        <v>63533</v>
      </c>
      <c r="F23" s="36">
        <v>10537</v>
      </c>
      <c r="G23" s="48">
        <v>6.5</v>
      </c>
      <c r="H23" s="38">
        <v>566</v>
      </c>
      <c r="I23" s="39">
        <v>6.5</v>
      </c>
      <c r="J23" s="40">
        <v>79288</v>
      </c>
      <c r="K23" s="47">
        <v>0</v>
      </c>
      <c r="L23" s="40">
        <f t="shared" si="1"/>
        <v>79288</v>
      </c>
      <c r="M23" s="49">
        <v>2329349</v>
      </c>
      <c r="N23" s="50">
        <v>426250</v>
      </c>
      <c r="O23" s="51">
        <v>802757</v>
      </c>
    </row>
    <row r="24" spans="1:20" ht="17.25" customHeight="1" x14ac:dyDescent="0.25">
      <c r="A24" s="143"/>
      <c r="B24" s="44" t="s">
        <v>34</v>
      </c>
      <c r="C24" s="45">
        <f t="shared" si="0"/>
        <v>65792000</v>
      </c>
      <c r="D24" s="46">
        <v>1E-3</v>
      </c>
      <c r="E24" s="47">
        <v>65792</v>
      </c>
      <c r="F24" s="36">
        <v>6479</v>
      </c>
      <c r="G24" s="48">
        <v>6.5</v>
      </c>
      <c r="H24" s="38">
        <v>382</v>
      </c>
      <c r="I24" s="39">
        <v>6.5</v>
      </c>
      <c r="J24" s="40">
        <v>76746</v>
      </c>
      <c r="K24" s="47">
        <v>17154.05</v>
      </c>
      <c r="L24" s="40">
        <f t="shared" si="1"/>
        <v>93900.05</v>
      </c>
      <c r="M24" s="49">
        <v>2301241</v>
      </c>
      <c r="N24" s="50">
        <v>429328</v>
      </c>
      <c r="O24" s="51">
        <v>762853</v>
      </c>
      <c r="Q24" s="52"/>
      <c r="R24" s="52"/>
      <c r="S24" s="52"/>
      <c r="T24" s="52"/>
    </row>
    <row r="25" spans="1:20" ht="15.75" x14ac:dyDescent="0.25">
      <c r="A25" s="143"/>
      <c r="B25" s="44" t="s">
        <v>35</v>
      </c>
      <c r="C25" s="45">
        <f t="shared" si="0"/>
        <v>66984000</v>
      </c>
      <c r="D25" s="46">
        <v>1E-3</v>
      </c>
      <c r="E25" s="47">
        <v>66984</v>
      </c>
      <c r="F25" s="36">
        <v>6353</v>
      </c>
      <c r="G25" s="48">
        <v>6.5</v>
      </c>
      <c r="H25" s="38">
        <v>382</v>
      </c>
      <c r="I25" s="39">
        <v>6.5</v>
      </c>
      <c r="J25" s="40">
        <v>73382</v>
      </c>
      <c r="K25" s="47">
        <v>0</v>
      </c>
      <c r="L25" s="40">
        <f t="shared" si="1"/>
        <v>73382</v>
      </c>
      <c r="M25" s="49">
        <v>2294843</v>
      </c>
      <c r="N25" s="50">
        <v>425986</v>
      </c>
      <c r="O25" s="51">
        <v>741456</v>
      </c>
      <c r="P25" s="53"/>
      <c r="Q25" s="52"/>
      <c r="R25" s="52"/>
      <c r="S25" s="52"/>
      <c r="T25" s="52"/>
    </row>
    <row r="26" spans="1:20" ht="17.25" customHeight="1" x14ac:dyDescent="0.25">
      <c r="A26" s="143"/>
      <c r="B26" s="44" t="s">
        <v>36</v>
      </c>
      <c r="C26" s="45">
        <f t="shared" si="0"/>
        <v>64805000</v>
      </c>
      <c r="D26" s="46">
        <v>1E-3</v>
      </c>
      <c r="E26" s="47">
        <v>64805</v>
      </c>
      <c r="F26" s="36">
        <v>6207</v>
      </c>
      <c r="G26" s="48">
        <v>6.5</v>
      </c>
      <c r="H26" s="38">
        <v>382</v>
      </c>
      <c r="I26" s="39">
        <v>6.5</v>
      </c>
      <c r="J26" s="40">
        <v>45483</v>
      </c>
      <c r="K26" s="47">
        <v>-136.5</v>
      </c>
      <c r="L26" s="40">
        <f t="shared" si="1"/>
        <v>45346.5</v>
      </c>
      <c r="M26" s="49">
        <v>2314302</v>
      </c>
      <c r="N26" s="50">
        <v>391433</v>
      </c>
      <c r="O26" s="51">
        <v>711557</v>
      </c>
      <c r="P26" s="54"/>
      <c r="Q26" s="52"/>
      <c r="R26" s="52"/>
      <c r="S26" s="52"/>
      <c r="T26" s="52"/>
    </row>
    <row r="27" spans="1:20" ht="17.25" customHeight="1" x14ac:dyDescent="0.25">
      <c r="A27" s="143"/>
      <c r="B27" s="44" t="s">
        <v>37</v>
      </c>
      <c r="C27" s="45">
        <f t="shared" si="0"/>
        <v>67381000</v>
      </c>
      <c r="D27" s="46">
        <v>1E-3</v>
      </c>
      <c r="E27" s="47">
        <v>67381</v>
      </c>
      <c r="F27" s="36">
        <v>6089</v>
      </c>
      <c r="G27" s="48">
        <v>6.5</v>
      </c>
      <c r="H27" s="38">
        <v>375</v>
      </c>
      <c r="I27" s="39">
        <v>6.5</v>
      </c>
      <c r="J27" s="40">
        <v>43311</v>
      </c>
      <c r="K27" s="47">
        <v>23654.05</v>
      </c>
      <c r="L27" s="40">
        <f t="shared" si="1"/>
        <v>66965.05</v>
      </c>
      <c r="M27" s="49">
        <v>2314719</v>
      </c>
      <c r="N27" s="50">
        <v>355470</v>
      </c>
      <c r="O27" s="51">
        <v>694876</v>
      </c>
      <c r="P27" s="55"/>
      <c r="Q27" s="55"/>
      <c r="R27" s="55"/>
      <c r="S27" s="55"/>
      <c r="T27" s="55"/>
    </row>
    <row r="28" spans="1:20" ht="15.75" x14ac:dyDescent="0.25">
      <c r="A28" s="143"/>
      <c r="B28" s="44" t="s">
        <v>38</v>
      </c>
      <c r="C28" s="45">
        <f t="shared" si="0"/>
        <v>64947000</v>
      </c>
      <c r="D28" s="46">
        <v>1E-3</v>
      </c>
      <c r="E28" s="47">
        <v>64947</v>
      </c>
      <c r="F28" s="36">
        <v>6019</v>
      </c>
      <c r="G28" s="48">
        <v>6.5</v>
      </c>
      <c r="H28" s="38">
        <v>370</v>
      </c>
      <c r="I28" s="39">
        <v>6.5</v>
      </c>
      <c r="J28" s="40">
        <v>42930</v>
      </c>
      <c r="K28" s="47">
        <v>0</v>
      </c>
      <c r="L28" s="40">
        <f t="shared" si="1"/>
        <v>42930</v>
      </c>
      <c r="M28" s="49">
        <v>2336736</v>
      </c>
      <c r="N28" s="50">
        <v>318982</v>
      </c>
      <c r="O28" s="51">
        <v>664138</v>
      </c>
      <c r="P28" s="2"/>
      <c r="Q28" s="2"/>
      <c r="R28" s="2"/>
      <c r="S28" s="2"/>
      <c r="T28" s="2"/>
    </row>
    <row r="29" spans="1:20" ht="16.5" thickBot="1" x14ac:dyDescent="0.3">
      <c r="A29" s="145"/>
      <c r="B29" s="56" t="s">
        <v>39</v>
      </c>
      <c r="C29" s="57">
        <f t="shared" si="0"/>
        <v>62347000</v>
      </c>
      <c r="D29" s="58">
        <v>1E-3</v>
      </c>
      <c r="E29" s="59">
        <v>62347</v>
      </c>
      <c r="F29" s="60">
        <v>5913</v>
      </c>
      <c r="G29" s="61">
        <v>6.5</v>
      </c>
      <c r="H29" s="62">
        <v>372</v>
      </c>
      <c r="I29" s="61">
        <v>6.5</v>
      </c>
      <c r="J29" s="59">
        <v>41950</v>
      </c>
      <c r="K29" s="59">
        <v>0</v>
      </c>
      <c r="L29" s="59">
        <f t="shared" si="1"/>
        <v>41950</v>
      </c>
      <c r="M29" s="63">
        <v>2357133</v>
      </c>
      <c r="N29" s="64">
        <v>284186</v>
      </c>
      <c r="O29" s="65">
        <v>629364</v>
      </c>
      <c r="P29" s="2"/>
      <c r="Q29" s="2"/>
      <c r="R29" s="2"/>
      <c r="S29" s="2"/>
      <c r="T29" s="2"/>
    </row>
    <row r="30" spans="1:20" ht="15.75" customHeight="1" thickTop="1" x14ac:dyDescent="0.25">
      <c r="A30" s="142">
        <v>2018</v>
      </c>
      <c r="B30" s="66" t="s">
        <v>28</v>
      </c>
      <c r="C30" s="33">
        <f t="shared" si="0"/>
        <v>70203000</v>
      </c>
      <c r="D30" s="67">
        <v>1E-3</v>
      </c>
      <c r="E30" s="40">
        <v>70203</v>
      </c>
      <c r="F30" s="68">
        <v>5759</v>
      </c>
      <c r="G30" s="37">
        <v>6.5</v>
      </c>
      <c r="H30" s="38">
        <v>372</v>
      </c>
      <c r="I30" s="39">
        <v>6.5</v>
      </c>
      <c r="J30" s="40">
        <v>41646</v>
      </c>
      <c r="K30" s="40">
        <v>31154</v>
      </c>
      <c r="L30" s="40">
        <f t="shared" si="1"/>
        <v>72800</v>
      </c>
      <c r="M30" s="41">
        <v>2354535.67</v>
      </c>
      <c r="N30" s="42">
        <f t="shared" ref="N30:N49" si="2">SUM(J26:K30)</f>
        <v>269991.55</v>
      </c>
      <c r="O30" s="43">
        <f t="shared" ref="O30:O93" si="3">SUM(J22:K30)</f>
        <v>612859.64999999991</v>
      </c>
    </row>
    <row r="31" spans="1:20" ht="15.75" x14ac:dyDescent="0.25">
      <c r="A31" s="143"/>
      <c r="B31" s="44" t="s">
        <v>29</v>
      </c>
      <c r="C31" s="45">
        <f t="shared" si="0"/>
        <v>68079000</v>
      </c>
      <c r="D31" s="46">
        <v>1E-3</v>
      </c>
      <c r="E31" s="47">
        <v>68079</v>
      </c>
      <c r="F31" s="36">
        <v>5660</v>
      </c>
      <c r="G31" s="48">
        <v>6.5</v>
      </c>
      <c r="H31" s="38">
        <v>373</v>
      </c>
      <c r="I31" s="39">
        <v>6.5</v>
      </c>
      <c r="J31" s="40">
        <v>40895</v>
      </c>
      <c r="K31" s="47">
        <v>0</v>
      </c>
      <c r="L31" s="40">
        <f t="shared" si="1"/>
        <v>40895</v>
      </c>
      <c r="M31" s="49">
        <v>2381720</v>
      </c>
      <c r="N31" s="50">
        <f t="shared" si="2"/>
        <v>265540.05</v>
      </c>
      <c r="O31" s="51">
        <f t="shared" si="3"/>
        <v>557456.6</v>
      </c>
    </row>
    <row r="32" spans="1:20" ht="15.75" x14ac:dyDescent="0.25">
      <c r="A32" s="143"/>
      <c r="B32" s="44" t="s">
        <v>30</v>
      </c>
      <c r="C32" s="45">
        <f t="shared" si="0"/>
        <v>67295000</v>
      </c>
      <c r="D32" s="46">
        <v>1E-3</v>
      </c>
      <c r="E32" s="47">
        <v>67295</v>
      </c>
      <c r="F32" s="36">
        <v>5554</v>
      </c>
      <c r="G32" s="48">
        <v>6.5</v>
      </c>
      <c r="H32" s="38">
        <v>381</v>
      </c>
      <c r="I32" s="39">
        <v>6.5</v>
      </c>
      <c r="J32" s="40">
        <v>39865</v>
      </c>
      <c r="K32" s="47">
        <v>0</v>
      </c>
      <c r="L32" s="40">
        <f t="shared" si="1"/>
        <v>39865</v>
      </c>
      <c r="M32" s="49">
        <v>2409149</v>
      </c>
      <c r="N32" s="50">
        <f t="shared" si="2"/>
        <v>238440</v>
      </c>
      <c r="O32" s="51">
        <f t="shared" si="3"/>
        <v>518033.6</v>
      </c>
      <c r="P32" s="2"/>
      <c r="Q32" s="2"/>
      <c r="R32" s="2"/>
      <c r="S32" s="2"/>
      <c r="T32" s="2"/>
    </row>
    <row r="33" spans="1:20" ht="15.75" x14ac:dyDescent="0.25">
      <c r="A33" s="143"/>
      <c r="B33" s="44" t="s">
        <v>31</v>
      </c>
      <c r="C33" s="45">
        <f t="shared" si="0"/>
        <v>68993000</v>
      </c>
      <c r="D33" s="46">
        <v>1E-3</v>
      </c>
      <c r="E33" s="47">
        <v>68993</v>
      </c>
      <c r="F33" s="36">
        <v>5456</v>
      </c>
      <c r="G33" s="48">
        <v>6.5</v>
      </c>
      <c r="H33" s="38">
        <v>381</v>
      </c>
      <c r="I33" s="39">
        <v>6.5</v>
      </c>
      <c r="J33" s="40">
        <v>39174</v>
      </c>
      <c r="K33" s="47">
        <v>0</v>
      </c>
      <c r="L33" s="40">
        <f t="shared" si="1"/>
        <v>39174</v>
      </c>
      <c r="M33" s="49">
        <v>2438968</v>
      </c>
      <c r="N33" s="50">
        <f t="shared" si="2"/>
        <v>234684</v>
      </c>
      <c r="O33" s="51">
        <f t="shared" si="3"/>
        <v>463307.55</v>
      </c>
      <c r="P33" s="2"/>
      <c r="Q33" s="2"/>
      <c r="R33" s="2"/>
      <c r="S33" s="2"/>
      <c r="T33" s="2"/>
    </row>
    <row r="34" spans="1:20" ht="15.75" x14ac:dyDescent="0.25">
      <c r="A34" s="143"/>
      <c r="B34" s="44" t="s">
        <v>32</v>
      </c>
      <c r="C34" s="45">
        <f t="shared" si="0"/>
        <v>67341000</v>
      </c>
      <c r="D34" s="46">
        <v>1E-3</v>
      </c>
      <c r="E34" s="47">
        <v>67341</v>
      </c>
      <c r="F34" s="36">
        <v>5387</v>
      </c>
      <c r="G34" s="48">
        <v>6.5</v>
      </c>
      <c r="H34" s="38">
        <v>372</v>
      </c>
      <c r="I34" s="39">
        <v>6.5</v>
      </c>
      <c r="J34" s="40">
        <v>38364</v>
      </c>
      <c r="K34" s="47">
        <v>17233.55</v>
      </c>
      <c r="L34" s="40">
        <f t="shared" si="1"/>
        <v>55597.55</v>
      </c>
      <c r="M34" s="49">
        <v>2450712</v>
      </c>
      <c r="N34" s="50">
        <f t="shared" si="2"/>
        <v>248331.55</v>
      </c>
      <c r="O34" s="51">
        <f t="shared" si="3"/>
        <v>445523.1</v>
      </c>
      <c r="P34" s="2"/>
      <c r="Q34" s="2"/>
      <c r="R34" s="2"/>
      <c r="S34" s="2"/>
      <c r="T34" s="2"/>
    </row>
    <row r="35" spans="1:20" ht="15.75" x14ac:dyDescent="0.25">
      <c r="A35" s="143"/>
      <c r="B35" s="44" t="s">
        <v>33</v>
      </c>
      <c r="C35" s="45">
        <f t="shared" si="0"/>
        <v>66372000</v>
      </c>
      <c r="D35" s="46">
        <v>1E-3</v>
      </c>
      <c r="E35" s="47">
        <v>66372</v>
      </c>
      <c r="F35" s="36">
        <v>5329</v>
      </c>
      <c r="G35" s="48">
        <v>6.5</v>
      </c>
      <c r="H35" s="38">
        <v>363</v>
      </c>
      <c r="I35" s="39">
        <v>6.5</v>
      </c>
      <c r="J35" s="40">
        <v>38267</v>
      </c>
      <c r="K35" s="47">
        <v>0</v>
      </c>
      <c r="L35" s="40">
        <f t="shared" si="1"/>
        <v>38267</v>
      </c>
      <c r="M35" s="49">
        <v>2478817</v>
      </c>
      <c r="N35" s="50">
        <f t="shared" si="2"/>
        <v>213798.55</v>
      </c>
      <c r="O35" s="51">
        <f t="shared" si="3"/>
        <v>438443.6</v>
      </c>
      <c r="P35" s="2"/>
      <c r="Q35" s="2"/>
      <c r="R35" s="2"/>
      <c r="S35" s="2"/>
      <c r="T35" s="2"/>
    </row>
    <row r="36" spans="1:20" ht="15.75" x14ac:dyDescent="0.25">
      <c r="A36" s="143"/>
      <c r="B36" s="44" t="s">
        <v>34</v>
      </c>
      <c r="C36" s="45">
        <f t="shared" si="0"/>
        <v>68830000</v>
      </c>
      <c r="D36" s="46">
        <v>1E-3</v>
      </c>
      <c r="E36" s="47">
        <v>68830</v>
      </c>
      <c r="F36" s="36">
        <v>5227</v>
      </c>
      <c r="G36" s="48">
        <v>6.5</v>
      </c>
      <c r="H36" s="38">
        <v>362</v>
      </c>
      <c r="I36" s="39">
        <v>6.5</v>
      </c>
      <c r="J36" s="40">
        <v>37901</v>
      </c>
      <c r="K36" s="47">
        <v>17174.55</v>
      </c>
      <c r="L36" s="40">
        <f t="shared" si="1"/>
        <v>55075.55</v>
      </c>
      <c r="M36" s="49">
        <v>2492572</v>
      </c>
      <c r="N36" s="50">
        <f t="shared" si="2"/>
        <v>227979.09999999998</v>
      </c>
      <c r="O36" s="51">
        <f t="shared" si="3"/>
        <v>426554.1</v>
      </c>
      <c r="P36" s="2"/>
      <c r="Q36" s="2"/>
      <c r="R36" s="2"/>
      <c r="S36" s="2"/>
      <c r="T36" s="2"/>
    </row>
    <row r="37" spans="1:20" ht="15.75" x14ac:dyDescent="0.25">
      <c r="A37" s="143"/>
      <c r="B37" s="44" t="s">
        <v>35</v>
      </c>
      <c r="C37" s="45">
        <f t="shared" si="0"/>
        <v>67214000</v>
      </c>
      <c r="D37" s="46">
        <v>1E-3</v>
      </c>
      <c r="E37" s="47">
        <v>67214</v>
      </c>
      <c r="F37" s="36">
        <v>5124</v>
      </c>
      <c r="G37" s="48">
        <v>6.5</v>
      </c>
      <c r="H37" s="38">
        <v>343</v>
      </c>
      <c r="I37" s="39">
        <v>6.5</v>
      </c>
      <c r="J37" s="40">
        <v>37146</v>
      </c>
      <c r="K37" s="47">
        <v>0</v>
      </c>
      <c r="L37" s="40">
        <f t="shared" si="1"/>
        <v>37146</v>
      </c>
      <c r="M37" s="49">
        <v>2522640</v>
      </c>
      <c r="N37" s="50">
        <f t="shared" si="2"/>
        <v>225260.09999999998</v>
      </c>
      <c r="O37" s="51">
        <f t="shared" si="3"/>
        <v>420770.1</v>
      </c>
      <c r="P37" s="2"/>
      <c r="Q37" s="2"/>
      <c r="R37" s="2"/>
      <c r="S37" s="2"/>
      <c r="T37" s="2"/>
    </row>
    <row r="38" spans="1:20" ht="15.75" x14ac:dyDescent="0.25">
      <c r="A38" s="143"/>
      <c r="B38" s="44" t="s">
        <v>36</v>
      </c>
      <c r="C38" s="45">
        <f t="shared" si="0"/>
        <v>65906000</v>
      </c>
      <c r="D38" s="46">
        <v>1E-3</v>
      </c>
      <c r="E38" s="47">
        <v>65906</v>
      </c>
      <c r="F38" s="36">
        <v>5061</v>
      </c>
      <c r="G38" s="48">
        <v>6.5</v>
      </c>
      <c r="H38" s="38">
        <v>339</v>
      </c>
      <c r="I38" s="39">
        <v>6.5</v>
      </c>
      <c r="J38" s="40">
        <v>36290</v>
      </c>
      <c r="K38" s="47">
        <v>0</v>
      </c>
      <c r="L38" s="40">
        <f t="shared" si="1"/>
        <v>36290</v>
      </c>
      <c r="M38" s="49">
        <v>2552256</v>
      </c>
      <c r="N38" s="50">
        <f t="shared" si="2"/>
        <v>222376.09999999998</v>
      </c>
      <c r="O38" s="51">
        <f t="shared" si="3"/>
        <v>415110.1</v>
      </c>
      <c r="P38" s="2"/>
      <c r="Q38" s="2"/>
      <c r="R38" s="2"/>
      <c r="S38" s="2"/>
      <c r="T38" s="2"/>
    </row>
    <row r="39" spans="1:20" ht="15.75" x14ac:dyDescent="0.25">
      <c r="A39" s="143"/>
      <c r="B39" s="44" t="s">
        <v>37</v>
      </c>
      <c r="C39" s="45">
        <f t="shared" si="0"/>
        <v>68173000</v>
      </c>
      <c r="D39" s="46">
        <v>1E-3</v>
      </c>
      <c r="E39" s="47">
        <v>68173</v>
      </c>
      <c r="F39" s="36">
        <v>4977</v>
      </c>
      <c r="G39" s="48">
        <v>6.5</v>
      </c>
      <c r="H39" s="38">
        <v>338</v>
      </c>
      <c r="I39" s="39">
        <v>6.5</v>
      </c>
      <c r="J39" s="40">
        <v>35469</v>
      </c>
      <c r="K39" s="47">
        <v>18517.14</v>
      </c>
      <c r="L39" s="40">
        <f t="shared" si="1"/>
        <v>53986.14</v>
      </c>
      <c r="M39" s="49">
        <v>2566443</v>
      </c>
      <c r="N39" s="50">
        <f t="shared" si="2"/>
        <v>220764.69</v>
      </c>
      <c r="O39" s="51">
        <f t="shared" si="3"/>
        <v>396296.24</v>
      </c>
      <c r="P39" s="2"/>
      <c r="Q39" s="2"/>
      <c r="R39" s="2"/>
      <c r="S39" s="2"/>
      <c r="T39" s="2"/>
    </row>
    <row r="40" spans="1:20" ht="15.75" x14ac:dyDescent="0.25">
      <c r="A40" s="143"/>
      <c r="B40" s="44" t="s">
        <v>38</v>
      </c>
      <c r="C40" s="45">
        <f t="shared" si="0"/>
        <v>59919000</v>
      </c>
      <c r="D40" s="46">
        <v>1E-3</v>
      </c>
      <c r="E40" s="47">
        <v>59919</v>
      </c>
      <c r="F40" s="36">
        <v>4910</v>
      </c>
      <c r="G40" s="48">
        <v>6.5</v>
      </c>
      <c r="H40" s="38">
        <v>340</v>
      </c>
      <c r="I40" s="39">
        <v>6.5</v>
      </c>
      <c r="J40" s="40">
        <v>35195</v>
      </c>
      <c r="K40" s="47">
        <v>0</v>
      </c>
      <c r="L40" s="40">
        <f t="shared" si="1"/>
        <v>35195</v>
      </c>
      <c r="M40" s="49">
        <v>2591167</v>
      </c>
      <c r="N40" s="50">
        <f t="shared" si="2"/>
        <v>217692.69</v>
      </c>
      <c r="O40" s="51">
        <f t="shared" si="3"/>
        <v>390596.24</v>
      </c>
      <c r="P40" s="2"/>
      <c r="Q40" s="2"/>
      <c r="R40" s="2"/>
      <c r="S40" s="2"/>
      <c r="T40" s="2"/>
    </row>
    <row r="41" spans="1:20" ht="16.5" thickBot="1" x14ac:dyDescent="0.3">
      <c r="A41" s="145"/>
      <c r="B41" s="56" t="s">
        <v>39</v>
      </c>
      <c r="C41" s="57">
        <f t="shared" si="0"/>
        <v>62901000</v>
      </c>
      <c r="D41" s="58">
        <v>1E-3</v>
      </c>
      <c r="E41" s="59">
        <v>62901</v>
      </c>
      <c r="F41" s="60">
        <v>4778</v>
      </c>
      <c r="G41" s="69">
        <v>6.5</v>
      </c>
      <c r="H41" s="70">
        <v>333</v>
      </c>
      <c r="I41" s="71">
        <v>6.5</v>
      </c>
      <c r="J41" s="59">
        <v>34383</v>
      </c>
      <c r="K41" s="59">
        <v>0</v>
      </c>
      <c r="L41" s="59">
        <f t="shared" si="1"/>
        <v>34383</v>
      </c>
      <c r="M41" s="63">
        <v>2619686</v>
      </c>
      <c r="N41" s="64">
        <f t="shared" si="2"/>
        <v>197000.14</v>
      </c>
      <c r="O41" s="65">
        <f t="shared" si="3"/>
        <v>385114.24</v>
      </c>
      <c r="P41" s="2"/>
      <c r="Q41" s="2"/>
      <c r="R41" s="2"/>
      <c r="S41" s="2"/>
      <c r="T41" s="2"/>
    </row>
    <row r="42" spans="1:20" ht="16.5" thickTop="1" x14ac:dyDescent="0.25">
      <c r="A42" s="142">
        <v>2019</v>
      </c>
      <c r="B42" s="66" t="s">
        <v>28</v>
      </c>
      <c r="C42" s="33">
        <f t="shared" si="0"/>
        <v>71382000</v>
      </c>
      <c r="D42" s="67">
        <v>1E-3</v>
      </c>
      <c r="E42" s="40">
        <v>71382</v>
      </c>
      <c r="F42" s="68">
        <v>4645</v>
      </c>
      <c r="G42" s="39">
        <v>6.5</v>
      </c>
      <c r="H42" s="38">
        <v>330</v>
      </c>
      <c r="I42" s="72">
        <v>6.5</v>
      </c>
      <c r="J42" s="40">
        <v>34088</v>
      </c>
      <c r="K42" s="40">
        <v>37107</v>
      </c>
      <c r="L42" s="40">
        <f t="shared" si="1"/>
        <v>71195</v>
      </c>
      <c r="M42" s="41">
        <v>2619873</v>
      </c>
      <c r="N42" s="42">
        <f t="shared" si="2"/>
        <v>231049.14</v>
      </c>
      <c r="O42" s="43">
        <f t="shared" si="3"/>
        <v>417135.24</v>
      </c>
      <c r="P42" s="2"/>
      <c r="Q42" s="2"/>
      <c r="R42" s="2"/>
      <c r="S42" s="2"/>
      <c r="T42" s="2"/>
    </row>
    <row r="43" spans="1:20" ht="15.75" x14ac:dyDescent="0.25">
      <c r="A43" s="143"/>
      <c r="B43" s="44" t="s">
        <v>29</v>
      </c>
      <c r="C43" s="33">
        <f t="shared" si="0"/>
        <v>64274000</v>
      </c>
      <c r="D43" s="67">
        <v>1E-3</v>
      </c>
      <c r="E43" s="47">
        <v>64274</v>
      </c>
      <c r="F43" s="73">
        <v>4562.7834999999995</v>
      </c>
      <c r="G43" s="48">
        <v>6.5</v>
      </c>
      <c r="H43" s="74">
        <v>324.15899999999999</v>
      </c>
      <c r="I43" s="75">
        <v>6.5</v>
      </c>
      <c r="J43" s="40">
        <v>33391</v>
      </c>
      <c r="K43" s="47">
        <v>0</v>
      </c>
      <c r="L43" s="40">
        <f t="shared" si="1"/>
        <v>33391</v>
      </c>
      <c r="M43" s="49">
        <v>2650756</v>
      </c>
      <c r="N43" s="50">
        <f t="shared" si="2"/>
        <v>228150.14</v>
      </c>
      <c r="O43" s="51">
        <f t="shared" si="3"/>
        <v>394928.69</v>
      </c>
      <c r="P43" s="2"/>
      <c r="Q43" s="2"/>
      <c r="R43" s="2"/>
      <c r="S43" s="2"/>
      <c r="T43" s="2"/>
    </row>
    <row r="44" spans="1:20" ht="15.75" x14ac:dyDescent="0.25">
      <c r="A44" s="143"/>
      <c r="B44" s="44" t="s">
        <v>30</v>
      </c>
      <c r="C44" s="45">
        <v>65908923.07692308</v>
      </c>
      <c r="D44" s="67">
        <v>1E-3</v>
      </c>
      <c r="E44" s="76">
        <f t="shared" ref="E44:E101" si="4">+C44*D44</f>
        <v>65908.923076923078</v>
      </c>
      <c r="F44" s="73">
        <v>4482.0222320499997</v>
      </c>
      <c r="G44" s="48">
        <v>6.5</v>
      </c>
      <c r="H44" s="74">
        <v>318.42138569999997</v>
      </c>
      <c r="I44" s="75">
        <v>6.5</v>
      </c>
      <c r="J44" s="77">
        <f t="shared" ref="J44:J101" si="5">(G44*F44)+(H44*I44)</f>
        <v>31202.883515375001</v>
      </c>
      <c r="K44" s="76">
        <v>8039</v>
      </c>
      <c r="L44" s="77">
        <f t="shared" si="1"/>
        <v>39241.883515374997</v>
      </c>
      <c r="M44" s="78">
        <f t="shared" ref="M44:M101" si="6">+M43+E44-J44-K44</f>
        <v>2677423.0395615478</v>
      </c>
      <c r="N44" s="50">
        <f t="shared" si="2"/>
        <v>213405.883515375</v>
      </c>
      <c r="O44" s="51">
        <f t="shared" si="3"/>
        <v>395903.57351537503</v>
      </c>
      <c r="P44" s="2"/>
      <c r="Q44" s="2"/>
      <c r="R44" s="2"/>
      <c r="S44" s="2"/>
      <c r="T44" s="2"/>
    </row>
    <row r="45" spans="1:20" ht="15.75" x14ac:dyDescent="0.25">
      <c r="A45" s="143"/>
      <c r="B45" s="44" t="s">
        <v>31</v>
      </c>
      <c r="C45" s="45">
        <v>65908923.07692308</v>
      </c>
      <c r="D45" s="67">
        <v>1E-3</v>
      </c>
      <c r="E45" s="76">
        <f t="shared" si="4"/>
        <v>65908.923076923078</v>
      </c>
      <c r="F45" s="73">
        <v>4402.6904385427151</v>
      </c>
      <c r="G45" s="48">
        <v>6.5</v>
      </c>
      <c r="H45" s="74">
        <v>312.78532717310998</v>
      </c>
      <c r="I45" s="75">
        <v>6.5</v>
      </c>
      <c r="J45" s="77">
        <f t="shared" si="5"/>
        <v>30650.592477152866</v>
      </c>
      <c r="K45" s="76">
        <v>8039</v>
      </c>
      <c r="L45" s="77">
        <f t="shared" si="1"/>
        <v>38689.592477152866</v>
      </c>
      <c r="M45" s="78">
        <f t="shared" si="6"/>
        <v>2704642.3701613178</v>
      </c>
      <c r="N45" s="50">
        <f t="shared" si="2"/>
        <v>216900.47599252785</v>
      </c>
      <c r="O45" s="51">
        <f t="shared" si="3"/>
        <v>379517.61599252792</v>
      </c>
      <c r="P45" s="2"/>
      <c r="Q45" s="2"/>
      <c r="R45" s="2"/>
      <c r="S45" s="2"/>
      <c r="T45" s="2"/>
    </row>
    <row r="46" spans="1:20" ht="15.75" x14ac:dyDescent="0.25">
      <c r="A46" s="143"/>
      <c r="B46" s="79" t="s">
        <v>32</v>
      </c>
      <c r="C46" s="76">
        <v>65908923.07692308</v>
      </c>
      <c r="D46" s="67">
        <v>1E-3</v>
      </c>
      <c r="E46" s="76">
        <f t="shared" si="4"/>
        <v>65908.923076923078</v>
      </c>
      <c r="F46" s="73">
        <v>4324.7628177805091</v>
      </c>
      <c r="G46" s="48">
        <v>6.5</v>
      </c>
      <c r="H46" s="74">
        <v>307.24902688214593</v>
      </c>
      <c r="I46" s="75">
        <v>6.5</v>
      </c>
      <c r="J46" s="77">
        <f t="shared" si="5"/>
        <v>30108.076990307258</v>
      </c>
      <c r="K46" s="76">
        <v>8039</v>
      </c>
      <c r="L46" s="77">
        <f t="shared" si="1"/>
        <v>38147.076990307258</v>
      </c>
      <c r="M46" s="78">
        <f t="shared" si="6"/>
        <v>2732404.2162479335</v>
      </c>
      <c r="N46" s="50">
        <f t="shared" si="2"/>
        <v>220664.5529828351</v>
      </c>
      <c r="O46" s="51">
        <f t="shared" si="3"/>
        <v>380518.69298283517</v>
      </c>
      <c r="P46" s="2"/>
      <c r="Q46" s="2"/>
      <c r="R46" s="2"/>
      <c r="S46" s="2"/>
      <c r="T46" s="2"/>
    </row>
    <row r="47" spans="1:20" ht="15.75" x14ac:dyDescent="0.25">
      <c r="A47" s="143"/>
      <c r="B47" s="79" t="s">
        <v>33</v>
      </c>
      <c r="C47" s="76">
        <v>65908923.07692308</v>
      </c>
      <c r="D47" s="67">
        <v>1E-3</v>
      </c>
      <c r="E47" s="76">
        <f t="shared" si="4"/>
        <v>65908.923076923078</v>
      </c>
      <c r="F47" s="73">
        <v>4248.2145159057936</v>
      </c>
      <c r="G47" s="48">
        <v>6.5</v>
      </c>
      <c r="H47" s="74">
        <v>301.81071910633193</v>
      </c>
      <c r="I47" s="75">
        <v>6.5</v>
      </c>
      <c r="J47" s="77">
        <f t="shared" si="5"/>
        <v>29575.164027578816</v>
      </c>
      <c r="K47" s="76">
        <v>8039</v>
      </c>
      <c r="L47" s="77">
        <f t="shared" si="1"/>
        <v>37614.164027578816</v>
      </c>
      <c r="M47" s="78">
        <f t="shared" si="6"/>
        <v>2760698.9752972778</v>
      </c>
      <c r="N47" s="50">
        <f t="shared" si="2"/>
        <v>187083.71701041394</v>
      </c>
      <c r="O47" s="51">
        <f t="shared" si="3"/>
        <v>381842.85701041395</v>
      </c>
      <c r="P47" s="2"/>
      <c r="Q47" s="2"/>
      <c r="R47" s="2"/>
      <c r="S47" s="2"/>
      <c r="T47" s="2"/>
    </row>
    <row r="48" spans="1:20" ht="15.75" x14ac:dyDescent="0.25">
      <c r="A48" s="143"/>
      <c r="B48" s="79" t="s">
        <v>34</v>
      </c>
      <c r="C48" s="76">
        <v>65908923.07692308</v>
      </c>
      <c r="D48" s="67">
        <v>1E-3</v>
      </c>
      <c r="E48" s="76">
        <f t="shared" si="4"/>
        <v>65908.923076923078</v>
      </c>
      <c r="F48" s="73">
        <v>4173.0211189742613</v>
      </c>
      <c r="G48" s="48">
        <v>6.5</v>
      </c>
      <c r="H48" s="74">
        <v>296.46866937814985</v>
      </c>
      <c r="I48" s="75">
        <v>6.5</v>
      </c>
      <c r="J48" s="77">
        <f t="shared" si="5"/>
        <v>29051.683624290672</v>
      </c>
      <c r="K48" s="76">
        <f>(K47*0.02)+K47</f>
        <v>8199.7800000000007</v>
      </c>
      <c r="L48" s="77">
        <f t="shared" si="1"/>
        <v>37251.463624290671</v>
      </c>
      <c r="M48" s="78">
        <f t="shared" si="6"/>
        <v>2789356.4347499101</v>
      </c>
      <c r="N48" s="50">
        <f t="shared" si="2"/>
        <v>190944.18063470462</v>
      </c>
      <c r="O48" s="51">
        <f t="shared" si="3"/>
        <v>365108.18063470465</v>
      </c>
      <c r="P48" s="2"/>
      <c r="Q48" s="2"/>
      <c r="R48" s="2"/>
      <c r="S48" s="2"/>
      <c r="T48" s="2"/>
    </row>
    <row r="49" spans="1:24" ht="15.75" x14ac:dyDescent="0.25">
      <c r="A49" s="143"/>
      <c r="B49" s="79" t="s">
        <v>35</v>
      </c>
      <c r="C49" s="76">
        <v>65908923.07692308</v>
      </c>
      <c r="D49" s="67">
        <v>1E-3</v>
      </c>
      <c r="E49" s="76">
        <f t="shared" si="4"/>
        <v>65908.923076923078</v>
      </c>
      <c r="F49" s="73">
        <v>4099.158645168417</v>
      </c>
      <c r="G49" s="48">
        <v>6.5</v>
      </c>
      <c r="H49" s="74">
        <v>291.22117393015662</v>
      </c>
      <c r="I49" s="75">
        <v>6.5</v>
      </c>
      <c r="J49" s="77">
        <f t="shared" si="5"/>
        <v>28537.468824140728</v>
      </c>
      <c r="K49" s="76">
        <v>8199.7800000000007</v>
      </c>
      <c r="L49" s="77">
        <f t="shared" si="1"/>
        <v>36737.248824140726</v>
      </c>
      <c r="M49" s="78">
        <f t="shared" si="6"/>
        <v>2818528.1090026926</v>
      </c>
      <c r="N49" s="50">
        <f t="shared" si="2"/>
        <v>188439.54594347032</v>
      </c>
      <c r="O49" s="51">
        <f t="shared" si="3"/>
        <v>366650.42945884541</v>
      </c>
      <c r="P49" s="2"/>
      <c r="Q49" s="2"/>
      <c r="R49" s="2"/>
      <c r="S49" s="2"/>
      <c r="T49" s="2"/>
    </row>
    <row r="50" spans="1:24" ht="15.75" x14ac:dyDescent="0.25">
      <c r="A50" s="143"/>
      <c r="B50" s="79" t="s">
        <v>36</v>
      </c>
      <c r="C50" s="76">
        <v>65908923.07692308</v>
      </c>
      <c r="D50" s="67">
        <v>1E-3</v>
      </c>
      <c r="E50" s="76">
        <f t="shared" si="4"/>
        <v>65908.923076923078</v>
      </c>
      <c r="F50" s="73">
        <f t="shared" ref="F50:F101" si="7">(+F49*$C$12)+F49</f>
        <v>4099.158645168417</v>
      </c>
      <c r="G50" s="48">
        <f>$D$6</f>
        <v>14.75</v>
      </c>
      <c r="H50" s="74">
        <f t="shared" ref="H50:H101" si="8">(+H49*$C$12)+H49</f>
        <v>291.22117393015662</v>
      </c>
      <c r="I50" s="48">
        <f>$E$6</f>
        <v>24</v>
      </c>
      <c r="J50" s="77">
        <f t="shared" si="5"/>
        <v>67451.898190557913</v>
      </c>
      <c r="K50" s="76">
        <v>8199.7800000000007</v>
      </c>
      <c r="L50" s="77">
        <f t="shared" si="1"/>
        <v>75651.678190557912</v>
      </c>
      <c r="M50" s="78">
        <f t="shared" si="6"/>
        <v>2808785.3538890579</v>
      </c>
      <c r="N50" s="50">
        <f t="shared" ref="N50:N101" si="9">SUM(J46:K50)</f>
        <v>225401.6316568754</v>
      </c>
      <c r="O50" s="51">
        <f t="shared" si="3"/>
        <v>407919.10764940327</v>
      </c>
      <c r="P50" s="2"/>
      <c r="Q50" s="2"/>
      <c r="R50" s="2"/>
      <c r="S50" s="2"/>
      <c r="T50" s="2"/>
    </row>
    <row r="51" spans="1:24" ht="15.75" x14ac:dyDescent="0.25">
      <c r="A51" s="143"/>
      <c r="B51" s="79" t="s">
        <v>37</v>
      </c>
      <c r="C51" s="76">
        <v>65908923.07692308</v>
      </c>
      <c r="D51" s="67">
        <v>1E-3</v>
      </c>
      <c r="E51" s="76">
        <f t="shared" si="4"/>
        <v>65908.923076923078</v>
      </c>
      <c r="F51" s="73">
        <f t="shared" si="7"/>
        <v>4099.158645168417</v>
      </c>
      <c r="G51" s="48">
        <f t="shared" ref="G51:G54" si="10">$D$6</f>
        <v>14.75</v>
      </c>
      <c r="H51" s="74">
        <f t="shared" si="8"/>
        <v>291.22117393015662</v>
      </c>
      <c r="I51" s="48">
        <f t="shared" ref="I51:I101" si="11">$E$6</f>
        <v>24</v>
      </c>
      <c r="J51" s="77">
        <f t="shared" si="5"/>
        <v>67451.898190557913</v>
      </c>
      <c r="K51" s="76">
        <v>8199.7800000000007</v>
      </c>
      <c r="L51" s="77">
        <f t="shared" si="1"/>
        <v>75651.678190557912</v>
      </c>
      <c r="M51" s="78">
        <f t="shared" si="6"/>
        <v>2799042.5987754231</v>
      </c>
      <c r="N51" s="50">
        <f t="shared" si="9"/>
        <v>262906.2328571261</v>
      </c>
      <c r="O51" s="51">
        <f t="shared" si="3"/>
        <v>412375.7858399612</v>
      </c>
      <c r="P51" s="52"/>
      <c r="Q51" s="80"/>
      <c r="R51" s="80"/>
      <c r="S51" s="80"/>
      <c r="T51" s="80"/>
    </row>
    <row r="52" spans="1:24" ht="15.75" x14ac:dyDescent="0.25">
      <c r="A52" s="143"/>
      <c r="B52" s="79" t="s">
        <v>38</v>
      </c>
      <c r="C52" s="76">
        <v>65908923.07692308</v>
      </c>
      <c r="D52" s="67">
        <v>1E-3</v>
      </c>
      <c r="E52" s="76">
        <f t="shared" si="4"/>
        <v>65908.923076923078</v>
      </c>
      <c r="F52" s="73">
        <f t="shared" si="7"/>
        <v>4099.158645168417</v>
      </c>
      <c r="G52" s="48">
        <f t="shared" si="10"/>
        <v>14.75</v>
      </c>
      <c r="H52" s="74">
        <f t="shared" si="8"/>
        <v>291.22117393015662</v>
      </c>
      <c r="I52" s="48">
        <f t="shared" si="11"/>
        <v>24</v>
      </c>
      <c r="J52" s="77">
        <f t="shared" si="5"/>
        <v>67451.898190557913</v>
      </c>
      <c r="K52" s="76">
        <v>8199.7800000000007</v>
      </c>
      <c r="L52" s="77">
        <f t="shared" si="1"/>
        <v>75651.678190557912</v>
      </c>
      <c r="M52" s="78">
        <f t="shared" si="6"/>
        <v>2789299.8436617884</v>
      </c>
      <c r="N52" s="50">
        <f t="shared" si="9"/>
        <v>300943.74702010519</v>
      </c>
      <c r="O52" s="51">
        <f t="shared" si="3"/>
        <v>454636.46403051913</v>
      </c>
      <c r="P52" s="52"/>
      <c r="Q52" s="80"/>
      <c r="R52" s="80"/>
      <c r="S52" s="80"/>
      <c r="T52" s="80"/>
    </row>
    <row r="53" spans="1:24" ht="16.5" thickBot="1" x14ac:dyDescent="0.3">
      <c r="A53" s="145"/>
      <c r="B53" s="81" t="s">
        <v>39</v>
      </c>
      <c r="C53" s="82">
        <v>65908923.07692308</v>
      </c>
      <c r="D53" s="58">
        <v>1E-3</v>
      </c>
      <c r="E53" s="82">
        <f t="shared" si="4"/>
        <v>65908.923076923078</v>
      </c>
      <c r="F53" s="83">
        <f t="shared" si="7"/>
        <v>4099.158645168417</v>
      </c>
      <c r="G53" s="69">
        <f t="shared" si="10"/>
        <v>14.75</v>
      </c>
      <c r="H53" s="84">
        <f t="shared" si="8"/>
        <v>291.22117393015662</v>
      </c>
      <c r="I53" s="69">
        <f t="shared" si="11"/>
        <v>24</v>
      </c>
      <c r="J53" s="82">
        <f t="shared" si="5"/>
        <v>67451.898190557913</v>
      </c>
      <c r="K53" s="82">
        <v>8199.7800000000007</v>
      </c>
      <c r="L53" s="82">
        <f t="shared" si="1"/>
        <v>75651.678190557912</v>
      </c>
      <c r="M53" s="85">
        <f t="shared" si="6"/>
        <v>2779557.0885481536</v>
      </c>
      <c r="N53" s="64">
        <f t="shared" si="9"/>
        <v>339343.9615863724</v>
      </c>
      <c r="O53" s="65">
        <f t="shared" si="3"/>
        <v>491046.25870570203</v>
      </c>
      <c r="P53" s="2"/>
      <c r="Q53" s="2"/>
      <c r="R53" s="2"/>
      <c r="S53" s="2"/>
      <c r="T53" s="2"/>
    </row>
    <row r="54" spans="1:24" ht="16.5" thickTop="1" x14ac:dyDescent="0.25">
      <c r="A54" s="142">
        <v>2020</v>
      </c>
      <c r="B54" s="86" t="s">
        <v>28</v>
      </c>
      <c r="C54" s="77">
        <v>65908923.07692308</v>
      </c>
      <c r="D54" s="67">
        <v>1E-3</v>
      </c>
      <c r="E54" s="77">
        <f t="shared" si="4"/>
        <v>65908.923076923078</v>
      </c>
      <c r="F54" s="73">
        <f t="shared" si="7"/>
        <v>4099.158645168417</v>
      </c>
      <c r="G54" s="39">
        <f t="shared" si="10"/>
        <v>14.75</v>
      </c>
      <c r="H54" s="74">
        <f t="shared" si="8"/>
        <v>291.22117393015662</v>
      </c>
      <c r="I54" s="39">
        <f t="shared" si="11"/>
        <v>24</v>
      </c>
      <c r="J54" s="77">
        <f t="shared" si="5"/>
        <v>67451.898190557913</v>
      </c>
      <c r="K54" s="77">
        <v>8199.7800000000007</v>
      </c>
      <c r="L54" s="77">
        <f t="shared" si="1"/>
        <v>75651.678190557912</v>
      </c>
      <c r="M54" s="87">
        <f t="shared" si="6"/>
        <v>2769814.3334345189</v>
      </c>
      <c r="N54" s="42">
        <f t="shared" si="9"/>
        <v>378258.39095278963</v>
      </c>
      <c r="O54" s="43">
        <f t="shared" si="3"/>
        <v>528008.34441910707</v>
      </c>
      <c r="P54" s="2"/>
      <c r="Q54" s="2"/>
      <c r="R54" s="2"/>
      <c r="S54" s="2"/>
      <c r="T54" s="2"/>
    </row>
    <row r="55" spans="1:24" ht="15.75" x14ac:dyDescent="0.25">
      <c r="A55" s="143"/>
      <c r="B55" s="79" t="s">
        <v>29</v>
      </c>
      <c r="C55" s="76">
        <v>65908923.07692308</v>
      </c>
      <c r="D55" s="67">
        <v>1E-3</v>
      </c>
      <c r="E55" s="76">
        <f t="shared" si="4"/>
        <v>65908.923076923078</v>
      </c>
      <c r="F55" s="73">
        <f t="shared" si="7"/>
        <v>4099.158645168417</v>
      </c>
      <c r="G55" s="48">
        <f>$D$7</f>
        <v>14.75</v>
      </c>
      <c r="H55" s="74">
        <f t="shared" si="8"/>
        <v>291.22117393015662</v>
      </c>
      <c r="I55" s="39">
        <f t="shared" si="11"/>
        <v>24</v>
      </c>
      <c r="J55" s="77">
        <f t="shared" si="5"/>
        <v>67451.898190557913</v>
      </c>
      <c r="K55" s="76">
        <v>8199.7800000000007</v>
      </c>
      <c r="L55" s="77">
        <f t="shared" si="1"/>
        <v>75651.678190557912</v>
      </c>
      <c r="M55" s="88">
        <f t="shared" si="6"/>
        <v>2760071.5783208841</v>
      </c>
      <c r="N55" s="50">
        <f t="shared" si="9"/>
        <v>378258.39095278963</v>
      </c>
      <c r="O55" s="51">
        <f t="shared" si="3"/>
        <v>565512.94561935787</v>
      </c>
      <c r="P55" s="2"/>
      <c r="Q55" s="2"/>
      <c r="R55" s="2"/>
      <c r="S55" s="2"/>
      <c r="T55" s="2"/>
    </row>
    <row r="56" spans="1:24" ht="15.75" customHeight="1" x14ac:dyDescent="0.25">
      <c r="A56" s="143"/>
      <c r="B56" s="79" t="s">
        <v>30</v>
      </c>
      <c r="C56" s="76">
        <v>65908923.07692308</v>
      </c>
      <c r="D56" s="46">
        <f t="shared" ref="D56:D89" si="12">+$D$3</f>
        <v>0</v>
      </c>
      <c r="E56" s="76">
        <f t="shared" si="4"/>
        <v>0</v>
      </c>
      <c r="F56" s="73">
        <f t="shared" si="7"/>
        <v>4099.158645168417</v>
      </c>
      <c r="G56" s="48">
        <f t="shared" ref="G56:G66" si="13">$D$7</f>
        <v>14.75</v>
      </c>
      <c r="H56" s="74">
        <f t="shared" si="8"/>
        <v>291.22117393015662</v>
      </c>
      <c r="I56" s="39">
        <f t="shared" si="11"/>
        <v>24</v>
      </c>
      <c r="J56" s="77">
        <f t="shared" si="5"/>
        <v>67451.898190557913</v>
      </c>
      <c r="K56" s="76">
        <v>8199.7800000000007</v>
      </c>
      <c r="L56" s="77">
        <f t="shared" si="1"/>
        <v>75651.678190557912</v>
      </c>
      <c r="M56" s="88">
        <f t="shared" si="6"/>
        <v>2684419.9001303264</v>
      </c>
      <c r="N56" s="50">
        <f t="shared" si="9"/>
        <v>378258.39095278963</v>
      </c>
      <c r="O56" s="51">
        <f t="shared" si="3"/>
        <v>603550.45978233695</v>
      </c>
      <c r="P56" s="53"/>
      <c r="Q56" s="52"/>
      <c r="R56" s="52"/>
      <c r="S56" s="52"/>
      <c r="T56" s="52"/>
    </row>
    <row r="57" spans="1:24" ht="15.75" x14ac:dyDescent="0.25">
      <c r="A57" s="143"/>
      <c r="B57" s="79" t="s">
        <v>31</v>
      </c>
      <c r="C57" s="76">
        <v>65908923.07692308</v>
      </c>
      <c r="D57" s="46">
        <f t="shared" si="12"/>
        <v>0</v>
      </c>
      <c r="E57" s="76">
        <f t="shared" si="4"/>
        <v>0</v>
      </c>
      <c r="F57" s="73">
        <f t="shared" si="7"/>
        <v>4099.158645168417</v>
      </c>
      <c r="G57" s="48">
        <f t="shared" si="13"/>
        <v>14.75</v>
      </c>
      <c r="H57" s="74">
        <f t="shared" si="8"/>
        <v>291.22117393015662</v>
      </c>
      <c r="I57" s="39">
        <f t="shared" si="11"/>
        <v>24</v>
      </c>
      <c r="J57" s="77">
        <f t="shared" si="5"/>
        <v>67451.898190557913</v>
      </c>
      <c r="K57" s="76">
        <v>8199.7800000000007</v>
      </c>
      <c r="L57" s="77">
        <f t="shared" si="1"/>
        <v>75651.678190557912</v>
      </c>
      <c r="M57" s="89">
        <f t="shared" si="6"/>
        <v>2608768.2219397686</v>
      </c>
      <c r="N57" s="50">
        <f t="shared" si="9"/>
        <v>378258.39095278963</v>
      </c>
      <c r="O57" s="51">
        <f t="shared" si="3"/>
        <v>641950.67434860417</v>
      </c>
      <c r="P57" s="53"/>
      <c r="Q57" s="52"/>
      <c r="R57" s="52"/>
      <c r="S57" s="52"/>
      <c r="T57" s="52"/>
      <c r="U57" s="2"/>
      <c r="V57" s="2"/>
      <c r="W57" s="2"/>
      <c r="X57" s="2"/>
    </row>
    <row r="58" spans="1:24" ht="15.75" x14ac:dyDescent="0.25">
      <c r="A58" s="143"/>
      <c r="B58" s="79" t="s">
        <v>32</v>
      </c>
      <c r="C58" s="76">
        <v>65908923.07692308</v>
      </c>
      <c r="D58" s="46">
        <f t="shared" si="12"/>
        <v>0</v>
      </c>
      <c r="E58" s="76">
        <f t="shared" si="4"/>
        <v>0</v>
      </c>
      <c r="F58" s="73">
        <f t="shared" si="7"/>
        <v>4099.158645168417</v>
      </c>
      <c r="G58" s="48">
        <f t="shared" si="13"/>
        <v>14.75</v>
      </c>
      <c r="H58" s="74">
        <f t="shared" si="8"/>
        <v>291.22117393015662</v>
      </c>
      <c r="I58" s="39">
        <f t="shared" si="11"/>
        <v>24</v>
      </c>
      <c r="J58" s="77">
        <f t="shared" si="5"/>
        <v>67451.898190557913</v>
      </c>
      <c r="K58" s="76">
        <v>8199.7800000000007</v>
      </c>
      <c r="L58" s="77">
        <f t="shared" si="1"/>
        <v>75651.678190557912</v>
      </c>
      <c r="M58" s="89">
        <f t="shared" si="6"/>
        <v>2533116.5437492109</v>
      </c>
      <c r="N58" s="50">
        <f t="shared" si="9"/>
        <v>378258.39095278963</v>
      </c>
      <c r="O58" s="51">
        <f t="shared" si="3"/>
        <v>680865.1037150214</v>
      </c>
      <c r="P58" s="90"/>
      <c r="Q58" s="91"/>
      <c r="R58" s="91"/>
      <c r="S58" s="91"/>
      <c r="T58" s="2"/>
      <c r="U58" s="2"/>
      <c r="V58" s="2"/>
      <c r="W58" s="2"/>
      <c r="X58" s="2"/>
    </row>
    <row r="59" spans="1:24" ht="15.75" x14ac:dyDescent="0.25">
      <c r="A59" s="143"/>
      <c r="B59" s="79" t="s">
        <v>33</v>
      </c>
      <c r="C59" s="76">
        <v>65908923.07692308</v>
      </c>
      <c r="D59" s="46">
        <f t="shared" si="12"/>
        <v>0</v>
      </c>
      <c r="E59" s="76">
        <f t="shared" si="4"/>
        <v>0</v>
      </c>
      <c r="F59" s="73">
        <f t="shared" si="7"/>
        <v>4099.158645168417</v>
      </c>
      <c r="G59" s="48">
        <f t="shared" si="13"/>
        <v>14.75</v>
      </c>
      <c r="H59" s="74">
        <f t="shared" si="8"/>
        <v>291.22117393015662</v>
      </c>
      <c r="I59" s="39">
        <f t="shared" si="11"/>
        <v>24</v>
      </c>
      <c r="J59" s="77">
        <f t="shared" si="5"/>
        <v>67451.898190557913</v>
      </c>
      <c r="K59" s="76">
        <v>8199.7800000000007</v>
      </c>
      <c r="L59" s="77">
        <f t="shared" si="1"/>
        <v>75651.678190557912</v>
      </c>
      <c r="M59" s="89">
        <f t="shared" si="6"/>
        <v>2457464.8655586531</v>
      </c>
      <c r="N59" s="50">
        <f t="shared" si="9"/>
        <v>378258.39095278963</v>
      </c>
      <c r="O59" s="51">
        <f t="shared" si="3"/>
        <v>680865.1037150214</v>
      </c>
      <c r="P59" s="90"/>
      <c r="Q59" s="91"/>
      <c r="R59" s="91"/>
      <c r="S59" s="91"/>
      <c r="T59" s="2"/>
      <c r="U59" s="2"/>
      <c r="V59" s="2"/>
      <c r="W59" s="2"/>
      <c r="X59" s="2"/>
    </row>
    <row r="60" spans="1:24" ht="15.75" x14ac:dyDescent="0.25">
      <c r="A60" s="143"/>
      <c r="B60" s="79" t="s">
        <v>34</v>
      </c>
      <c r="C60" s="76">
        <v>65908923.07692308</v>
      </c>
      <c r="D60" s="46">
        <f t="shared" si="12"/>
        <v>0</v>
      </c>
      <c r="E60" s="76">
        <f t="shared" si="4"/>
        <v>0</v>
      </c>
      <c r="F60" s="73">
        <f t="shared" si="7"/>
        <v>4099.158645168417</v>
      </c>
      <c r="G60" s="48">
        <f t="shared" si="13"/>
        <v>14.75</v>
      </c>
      <c r="H60" s="74">
        <f t="shared" si="8"/>
        <v>291.22117393015662</v>
      </c>
      <c r="I60" s="39">
        <f t="shared" si="11"/>
        <v>24</v>
      </c>
      <c r="J60" s="77">
        <f t="shared" si="5"/>
        <v>67451.898190557913</v>
      </c>
      <c r="K60" s="76">
        <f>(K59*0.02)+K59</f>
        <v>8363.7756000000008</v>
      </c>
      <c r="L60" s="77">
        <f t="shared" si="1"/>
        <v>75815.673790557921</v>
      </c>
      <c r="M60" s="89">
        <f t="shared" si="6"/>
        <v>2381649.1917680954</v>
      </c>
      <c r="N60" s="50">
        <f t="shared" si="9"/>
        <v>378422.3865527896</v>
      </c>
      <c r="O60" s="51">
        <f t="shared" si="3"/>
        <v>681029.09931502142</v>
      </c>
      <c r="P60" s="90"/>
      <c r="Q60" s="91"/>
      <c r="R60" s="91"/>
      <c r="S60" s="91"/>
      <c r="T60" s="2"/>
      <c r="U60" s="2"/>
      <c r="V60" s="2"/>
      <c r="W60" s="2"/>
      <c r="X60" s="2"/>
    </row>
    <row r="61" spans="1:24" ht="15.75" x14ac:dyDescent="0.25">
      <c r="A61" s="143"/>
      <c r="B61" s="79" t="s">
        <v>35</v>
      </c>
      <c r="C61" s="76">
        <v>65908923.07692308</v>
      </c>
      <c r="D61" s="46">
        <f t="shared" si="12"/>
        <v>0</v>
      </c>
      <c r="E61" s="76">
        <f t="shared" si="4"/>
        <v>0</v>
      </c>
      <c r="F61" s="73">
        <f t="shared" si="7"/>
        <v>4099.158645168417</v>
      </c>
      <c r="G61" s="48">
        <f t="shared" si="13"/>
        <v>14.75</v>
      </c>
      <c r="H61" s="74">
        <f t="shared" si="8"/>
        <v>291.22117393015662</v>
      </c>
      <c r="I61" s="39">
        <f t="shared" si="11"/>
        <v>24</v>
      </c>
      <c r="J61" s="77">
        <f t="shared" si="5"/>
        <v>67451.898190557913</v>
      </c>
      <c r="K61" s="76">
        <v>8363.7756000000008</v>
      </c>
      <c r="L61" s="77">
        <f t="shared" si="1"/>
        <v>75815.673790557921</v>
      </c>
      <c r="M61" s="89">
        <f t="shared" si="6"/>
        <v>2305833.5179775376</v>
      </c>
      <c r="N61" s="50">
        <f t="shared" si="9"/>
        <v>378586.38215278956</v>
      </c>
      <c r="O61" s="51">
        <f t="shared" si="3"/>
        <v>681193.09491502144</v>
      </c>
      <c r="P61" s="90"/>
      <c r="Q61" s="91"/>
      <c r="R61" s="91"/>
      <c r="S61" s="91"/>
      <c r="T61" s="2"/>
      <c r="U61" s="2"/>
      <c r="V61" s="2"/>
      <c r="W61" s="2"/>
      <c r="X61" s="2"/>
    </row>
    <row r="62" spans="1:24" ht="15.75" x14ac:dyDescent="0.25">
      <c r="A62" s="143"/>
      <c r="B62" s="79" t="s">
        <v>36</v>
      </c>
      <c r="C62" s="76">
        <v>65908923.07692308</v>
      </c>
      <c r="D62" s="46">
        <f t="shared" si="12"/>
        <v>0</v>
      </c>
      <c r="E62" s="76">
        <f t="shared" si="4"/>
        <v>0</v>
      </c>
      <c r="F62" s="73">
        <f t="shared" si="7"/>
        <v>4099.158645168417</v>
      </c>
      <c r="G62" s="48">
        <f t="shared" si="13"/>
        <v>14.75</v>
      </c>
      <c r="H62" s="74">
        <f t="shared" si="8"/>
        <v>291.22117393015662</v>
      </c>
      <c r="I62" s="39">
        <f t="shared" si="11"/>
        <v>24</v>
      </c>
      <c r="J62" s="77">
        <f t="shared" si="5"/>
        <v>67451.898190557913</v>
      </c>
      <c r="K62" s="76">
        <v>8363.7756000000008</v>
      </c>
      <c r="L62" s="77">
        <f t="shared" si="1"/>
        <v>75815.673790557921</v>
      </c>
      <c r="M62" s="88">
        <f t="shared" si="6"/>
        <v>2230017.8441869798</v>
      </c>
      <c r="N62" s="50">
        <f t="shared" si="9"/>
        <v>378750.37775278953</v>
      </c>
      <c r="O62" s="51">
        <f t="shared" si="3"/>
        <v>681357.09051502147</v>
      </c>
      <c r="P62" s="2"/>
      <c r="Q62" s="2"/>
      <c r="R62" s="2"/>
      <c r="S62" s="2"/>
      <c r="T62" s="2"/>
    </row>
    <row r="63" spans="1:24" ht="15.75" x14ac:dyDescent="0.25">
      <c r="A63" s="143"/>
      <c r="B63" s="79" t="s">
        <v>37</v>
      </c>
      <c r="C63" s="76">
        <v>65908923.07692308</v>
      </c>
      <c r="D63" s="46">
        <f t="shared" si="12"/>
        <v>0</v>
      </c>
      <c r="E63" s="76">
        <f t="shared" si="4"/>
        <v>0</v>
      </c>
      <c r="F63" s="73">
        <f t="shared" si="7"/>
        <v>4099.158645168417</v>
      </c>
      <c r="G63" s="48">
        <f t="shared" si="13"/>
        <v>14.75</v>
      </c>
      <c r="H63" s="74">
        <f t="shared" si="8"/>
        <v>291.22117393015662</v>
      </c>
      <c r="I63" s="39">
        <f t="shared" si="11"/>
        <v>24</v>
      </c>
      <c r="J63" s="77">
        <f t="shared" si="5"/>
        <v>67451.898190557913</v>
      </c>
      <c r="K63" s="76">
        <v>8363.7756000000008</v>
      </c>
      <c r="L63" s="77">
        <f t="shared" si="1"/>
        <v>75815.673790557921</v>
      </c>
      <c r="M63" s="89">
        <f t="shared" si="6"/>
        <v>2154202.170396422</v>
      </c>
      <c r="N63" s="92">
        <f t="shared" si="9"/>
        <v>378914.37335278949</v>
      </c>
      <c r="O63" s="93">
        <f t="shared" si="3"/>
        <v>681521.08611502149</v>
      </c>
    </row>
    <row r="64" spans="1:24" ht="15.75" x14ac:dyDescent="0.25">
      <c r="A64" s="143"/>
      <c r="B64" s="79" t="s">
        <v>38</v>
      </c>
      <c r="C64" s="76">
        <v>65908923.07692308</v>
      </c>
      <c r="D64" s="46">
        <f t="shared" si="12"/>
        <v>0</v>
      </c>
      <c r="E64" s="76">
        <f t="shared" si="4"/>
        <v>0</v>
      </c>
      <c r="F64" s="73">
        <f t="shared" si="7"/>
        <v>4099.158645168417</v>
      </c>
      <c r="G64" s="48">
        <f t="shared" si="13"/>
        <v>14.75</v>
      </c>
      <c r="H64" s="74">
        <f t="shared" si="8"/>
        <v>291.22117393015662</v>
      </c>
      <c r="I64" s="39">
        <f t="shared" si="11"/>
        <v>24</v>
      </c>
      <c r="J64" s="77">
        <f t="shared" si="5"/>
        <v>67451.898190557913</v>
      </c>
      <c r="K64" s="76">
        <v>8363.7756000000008</v>
      </c>
      <c r="L64" s="77">
        <f t="shared" si="1"/>
        <v>75815.673790557921</v>
      </c>
      <c r="M64" s="89">
        <f t="shared" si="6"/>
        <v>2078386.496605864</v>
      </c>
      <c r="N64" s="92">
        <f t="shared" si="9"/>
        <v>379078.36895278952</v>
      </c>
      <c r="O64" s="93">
        <f t="shared" si="3"/>
        <v>681685.0817150214</v>
      </c>
    </row>
    <row r="65" spans="1:20" ht="16.5" thickBot="1" x14ac:dyDescent="0.3">
      <c r="A65" s="145"/>
      <c r="B65" s="94" t="s">
        <v>39</v>
      </c>
      <c r="C65" s="82">
        <v>65908923.07692308</v>
      </c>
      <c r="D65" s="58">
        <f t="shared" si="12"/>
        <v>0</v>
      </c>
      <c r="E65" s="82">
        <f t="shared" si="4"/>
        <v>0</v>
      </c>
      <c r="F65" s="83">
        <f t="shared" si="7"/>
        <v>4099.158645168417</v>
      </c>
      <c r="G65" s="69">
        <f t="shared" si="13"/>
        <v>14.75</v>
      </c>
      <c r="H65" s="84">
        <f t="shared" si="8"/>
        <v>291.22117393015662</v>
      </c>
      <c r="I65" s="69">
        <f t="shared" si="11"/>
        <v>24</v>
      </c>
      <c r="J65" s="82">
        <f t="shared" si="5"/>
        <v>67451.898190557913</v>
      </c>
      <c r="K65" s="82">
        <v>8363.7756000000008</v>
      </c>
      <c r="L65" s="82">
        <f t="shared" si="1"/>
        <v>75815.673790557921</v>
      </c>
      <c r="M65" s="95">
        <f t="shared" si="6"/>
        <v>2002570.822815306</v>
      </c>
      <c r="N65" s="96">
        <f t="shared" si="9"/>
        <v>379078.36895278952</v>
      </c>
      <c r="O65" s="97">
        <f t="shared" si="3"/>
        <v>681849.07731502142</v>
      </c>
    </row>
    <row r="66" spans="1:20" ht="16.5" thickTop="1" x14ac:dyDescent="0.25">
      <c r="A66" s="142">
        <v>2021</v>
      </c>
      <c r="B66" s="98" t="s">
        <v>28</v>
      </c>
      <c r="C66" s="77">
        <v>65908923.07692308</v>
      </c>
      <c r="D66" s="67">
        <f t="shared" si="12"/>
        <v>0</v>
      </c>
      <c r="E66" s="77">
        <f t="shared" si="4"/>
        <v>0</v>
      </c>
      <c r="F66" s="73">
        <f t="shared" si="7"/>
        <v>4099.158645168417</v>
      </c>
      <c r="G66" s="39">
        <f t="shared" si="13"/>
        <v>14.75</v>
      </c>
      <c r="H66" s="74">
        <f t="shared" si="8"/>
        <v>291.22117393015662</v>
      </c>
      <c r="I66" s="39">
        <f t="shared" si="11"/>
        <v>24</v>
      </c>
      <c r="J66" s="77">
        <f t="shared" si="5"/>
        <v>67451.898190557913</v>
      </c>
      <c r="K66" s="77">
        <v>8363.7756000000008</v>
      </c>
      <c r="L66" s="77">
        <f t="shared" si="1"/>
        <v>75815.673790557921</v>
      </c>
      <c r="M66" s="99">
        <f t="shared" si="6"/>
        <v>1926755.149024748</v>
      </c>
      <c r="N66" s="100">
        <f t="shared" si="9"/>
        <v>379078.36895278952</v>
      </c>
      <c r="O66" s="101">
        <f t="shared" si="3"/>
        <v>682013.07291502133</v>
      </c>
    </row>
    <row r="67" spans="1:20" ht="15.75" x14ac:dyDescent="0.25">
      <c r="A67" s="143"/>
      <c r="B67" s="79" t="s">
        <v>29</v>
      </c>
      <c r="C67" s="76">
        <v>65908923.07692308</v>
      </c>
      <c r="D67" s="46">
        <f t="shared" si="12"/>
        <v>0</v>
      </c>
      <c r="E67" s="76">
        <f t="shared" si="4"/>
        <v>0</v>
      </c>
      <c r="F67" s="73">
        <f t="shared" si="7"/>
        <v>4099.158645168417</v>
      </c>
      <c r="G67" s="48">
        <f>$D$8</f>
        <v>14.75</v>
      </c>
      <c r="H67" s="74">
        <f t="shared" si="8"/>
        <v>291.22117393015662</v>
      </c>
      <c r="I67" s="39">
        <f t="shared" si="11"/>
        <v>24</v>
      </c>
      <c r="J67" s="77">
        <f t="shared" si="5"/>
        <v>67451.898190557913</v>
      </c>
      <c r="K67" s="76">
        <v>8363.7756000000008</v>
      </c>
      <c r="L67" s="77">
        <f t="shared" si="1"/>
        <v>75815.673790557921</v>
      </c>
      <c r="M67" s="89">
        <f t="shared" si="6"/>
        <v>1850939.47523419</v>
      </c>
      <c r="N67" s="92">
        <f t="shared" si="9"/>
        <v>379078.36895278952</v>
      </c>
      <c r="O67" s="93">
        <f t="shared" si="3"/>
        <v>682177.06851502135</v>
      </c>
    </row>
    <row r="68" spans="1:20" ht="15.75" x14ac:dyDescent="0.25">
      <c r="A68" s="143"/>
      <c r="B68" s="79" t="s">
        <v>30</v>
      </c>
      <c r="C68" s="76">
        <v>65908923.07692308</v>
      </c>
      <c r="D68" s="46">
        <f t="shared" si="12"/>
        <v>0</v>
      </c>
      <c r="E68" s="76">
        <f t="shared" si="4"/>
        <v>0</v>
      </c>
      <c r="F68" s="73">
        <f t="shared" si="7"/>
        <v>4099.158645168417</v>
      </c>
      <c r="G68" s="48">
        <f t="shared" ref="G68:G78" si="14">$D$8</f>
        <v>14.75</v>
      </c>
      <c r="H68" s="74">
        <f t="shared" si="8"/>
        <v>291.22117393015662</v>
      </c>
      <c r="I68" s="39">
        <f t="shared" si="11"/>
        <v>24</v>
      </c>
      <c r="J68" s="77">
        <f t="shared" si="5"/>
        <v>67451.898190557913</v>
      </c>
      <c r="K68" s="76">
        <v>8363.7756000000008</v>
      </c>
      <c r="L68" s="77">
        <f t="shared" si="1"/>
        <v>75815.673790557921</v>
      </c>
      <c r="M68" s="78">
        <f t="shared" si="6"/>
        <v>1775123.801443632</v>
      </c>
      <c r="N68" s="50">
        <f t="shared" si="9"/>
        <v>379078.36895278952</v>
      </c>
      <c r="O68" s="51">
        <f t="shared" si="3"/>
        <v>682341.06411502138</v>
      </c>
      <c r="P68" s="2"/>
      <c r="Q68" s="2"/>
      <c r="R68" s="2"/>
      <c r="S68" s="2"/>
      <c r="T68" s="2"/>
    </row>
    <row r="69" spans="1:20" ht="15.75" x14ac:dyDescent="0.25">
      <c r="A69" s="143"/>
      <c r="B69" s="79" t="s">
        <v>31</v>
      </c>
      <c r="C69" s="76">
        <v>65908923.07692308</v>
      </c>
      <c r="D69" s="46">
        <f t="shared" si="12"/>
        <v>0</v>
      </c>
      <c r="E69" s="76">
        <f t="shared" si="4"/>
        <v>0</v>
      </c>
      <c r="F69" s="73">
        <f t="shared" si="7"/>
        <v>4099.158645168417</v>
      </c>
      <c r="G69" s="48">
        <f t="shared" si="14"/>
        <v>14.75</v>
      </c>
      <c r="H69" s="74">
        <f t="shared" si="8"/>
        <v>291.22117393015662</v>
      </c>
      <c r="I69" s="39">
        <f t="shared" si="11"/>
        <v>24</v>
      </c>
      <c r="J69" s="77">
        <f t="shared" si="5"/>
        <v>67451.898190557913</v>
      </c>
      <c r="K69" s="76">
        <v>8363.7756000000008</v>
      </c>
      <c r="L69" s="77">
        <f t="shared" si="1"/>
        <v>75815.673790557921</v>
      </c>
      <c r="M69" s="78">
        <f t="shared" si="6"/>
        <v>1699308.127653074</v>
      </c>
      <c r="N69" s="50">
        <f t="shared" si="9"/>
        <v>379078.36895278952</v>
      </c>
      <c r="O69" s="51">
        <f t="shared" si="3"/>
        <v>682341.06411502138</v>
      </c>
      <c r="P69" s="2"/>
      <c r="Q69" s="2"/>
      <c r="R69" s="2"/>
      <c r="S69" s="2"/>
      <c r="T69" s="2"/>
    </row>
    <row r="70" spans="1:20" ht="15.75" x14ac:dyDescent="0.25">
      <c r="A70" s="143"/>
      <c r="B70" s="79" t="s">
        <v>32</v>
      </c>
      <c r="C70" s="76">
        <v>65908923.07692308</v>
      </c>
      <c r="D70" s="46">
        <f t="shared" si="12"/>
        <v>0</v>
      </c>
      <c r="E70" s="76">
        <f t="shared" si="4"/>
        <v>0</v>
      </c>
      <c r="F70" s="73">
        <f t="shared" si="7"/>
        <v>4099.158645168417</v>
      </c>
      <c r="G70" s="48">
        <f t="shared" si="14"/>
        <v>14.75</v>
      </c>
      <c r="H70" s="74">
        <f t="shared" si="8"/>
        <v>291.22117393015662</v>
      </c>
      <c r="I70" s="39">
        <f t="shared" si="11"/>
        <v>24</v>
      </c>
      <c r="J70" s="77">
        <f t="shared" si="5"/>
        <v>67451.898190557913</v>
      </c>
      <c r="K70" s="76">
        <v>8363.7756000000008</v>
      </c>
      <c r="L70" s="77">
        <f t="shared" si="1"/>
        <v>75815.673790557921</v>
      </c>
      <c r="M70" s="78">
        <f t="shared" si="6"/>
        <v>1623492.453862516</v>
      </c>
      <c r="N70" s="50">
        <f t="shared" si="9"/>
        <v>379078.36895278952</v>
      </c>
      <c r="O70" s="51">
        <f t="shared" si="3"/>
        <v>682341.06411502138</v>
      </c>
      <c r="P70" s="2"/>
      <c r="Q70" s="2"/>
      <c r="R70" s="2"/>
      <c r="S70" s="2"/>
      <c r="T70" s="2"/>
    </row>
    <row r="71" spans="1:20" ht="15.75" x14ac:dyDescent="0.25">
      <c r="A71" s="143"/>
      <c r="B71" s="79" t="s">
        <v>33</v>
      </c>
      <c r="C71" s="76">
        <v>65908923.07692308</v>
      </c>
      <c r="D71" s="46">
        <f t="shared" si="12"/>
        <v>0</v>
      </c>
      <c r="E71" s="76">
        <f t="shared" si="4"/>
        <v>0</v>
      </c>
      <c r="F71" s="73">
        <f t="shared" si="7"/>
        <v>4099.158645168417</v>
      </c>
      <c r="G71" s="48">
        <f t="shared" si="14"/>
        <v>14.75</v>
      </c>
      <c r="H71" s="74">
        <f t="shared" si="8"/>
        <v>291.22117393015662</v>
      </c>
      <c r="I71" s="39">
        <f t="shared" si="11"/>
        <v>24</v>
      </c>
      <c r="J71" s="77">
        <f t="shared" si="5"/>
        <v>67451.898190557913</v>
      </c>
      <c r="K71" s="76">
        <v>8363.7756000000008</v>
      </c>
      <c r="L71" s="77">
        <f t="shared" si="1"/>
        <v>75815.673790557921</v>
      </c>
      <c r="M71" s="78">
        <f t="shared" si="6"/>
        <v>1547676.780071958</v>
      </c>
      <c r="N71" s="50">
        <f t="shared" si="9"/>
        <v>379078.36895278952</v>
      </c>
      <c r="O71" s="51">
        <f t="shared" si="3"/>
        <v>682341.06411502138</v>
      </c>
      <c r="P71" s="2"/>
      <c r="Q71" s="2"/>
      <c r="R71" s="2"/>
      <c r="S71" s="2"/>
      <c r="T71" s="2"/>
    </row>
    <row r="72" spans="1:20" ht="15.75" x14ac:dyDescent="0.25">
      <c r="A72" s="143"/>
      <c r="B72" s="79" t="s">
        <v>34</v>
      </c>
      <c r="C72" s="76">
        <v>65908923.07692308</v>
      </c>
      <c r="D72" s="46">
        <f t="shared" si="12"/>
        <v>0</v>
      </c>
      <c r="E72" s="76">
        <f t="shared" si="4"/>
        <v>0</v>
      </c>
      <c r="F72" s="73">
        <f t="shared" si="7"/>
        <v>4099.158645168417</v>
      </c>
      <c r="G72" s="48">
        <f t="shared" si="14"/>
        <v>14.75</v>
      </c>
      <c r="H72" s="74">
        <f t="shared" si="8"/>
        <v>291.22117393015662</v>
      </c>
      <c r="I72" s="39">
        <f t="shared" si="11"/>
        <v>24</v>
      </c>
      <c r="J72" s="77">
        <f t="shared" si="5"/>
        <v>67451.898190557913</v>
      </c>
      <c r="K72" s="76">
        <v>8363.7756000000008</v>
      </c>
      <c r="L72" s="77">
        <f t="shared" si="1"/>
        <v>75815.673790557921</v>
      </c>
      <c r="M72" s="78">
        <f t="shared" si="6"/>
        <v>1471861.1062814</v>
      </c>
      <c r="N72" s="50">
        <f t="shared" si="9"/>
        <v>379078.36895278952</v>
      </c>
      <c r="O72" s="51">
        <f t="shared" si="3"/>
        <v>682341.06411502138</v>
      </c>
    </row>
    <row r="73" spans="1:20" ht="15.75" x14ac:dyDescent="0.25">
      <c r="A73" s="143"/>
      <c r="B73" s="79" t="s">
        <v>35</v>
      </c>
      <c r="C73" s="76">
        <v>65908923.07692308</v>
      </c>
      <c r="D73" s="46">
        <f t="shared" si="12"/>
        <v>0</v>
      </c>
      <c r="E73" s="76">
        <f t="shared" si="4"/>
        <v>0</v>
      </c>
      <c r="F73" s="73">
        <f t="shared" si="7"/>
        <v>4099.158645168417</v>
      </c>
      <c r="G73" s="48">
        <f t="shared" si="14"/>
        <v>14.75</v>
      </c>
      <c r="H73" s="74">
        <f t="shared" si="8"/>
        <v>291.22117393015662</v>
      </c>
      <c r="I73" s="39">
        <f t="shared" si="11"/>
        <v>24</v>
      </c>
      <c r="J73" s="77">
        <f t="shared" si="5"/>
        <v>67451.898190557913</v>
      </c>
      <c r="K73" s="76">
        <v>8363.7756000000008</v>
      </c>
      <c r="L73" s="77">
        <f t="shared" si="1"/>
        <v>75815.673790557921</v>
      </c>
      <c r="M73" s="88">
        <f t="shared" si="6"/>
        <v>1396045.432490842</v>
      </c>
      <c r="N73" s="50">
        <f t="shared" si="9"/>
        <v>379078.36895278952</v>
      </c>
      <c r="O73" s="51">
        <f t="shared" si="3"/>
        <v>682341.06411502138</v>
      </c>
      <c r="P73" s="2"/>
      <c r="Q73" s="2"/>
      <c r="R73" s="2"/>
      <c r="S73" s="2"/>
      <c r="T73" s="2"/>
    </row>
    <row r="74" spans="1:20" ht="15.75" x14ac:dyDescent="0.25">
      <c r="A74" s="143"/>
      <c r="B74" s="79" t="s">
        <v>36</v>
      </c>
      <c r="C74" s="76">
        <v>65908923.07692308</v>
      </c>
      <c r="D74" s="46">
        <f t="shared" si="12"/>
        <v>0</v>
      </c>
      <c r="E74" s="76">
        <f t="shared" si="4"/>
        <v>0</v>
      </c>
      <c r="F74" s="73">
        <f t="shared" si="7"/>
        <v>4099.158645168417</v>
      </c>
      <c r="G74" s="48">
        <f t="shared" si="14"/>
        <v>14.75</v>
      </c>
      <c r="H74" s="74">
        <f t="shared" si="8"/>
        <v>291.22117393015662</v>
      </c>
      <c r="I74" s="39">
        <f t="shared" si="11"/>
        <v>24</v>
      </c>
      <c r="J74" s="77">
        <f t="shared" si="5"/>
        <v>67451.898190557913</v>
      </c>
      <c r="K74" s="76">
        <v>8363.7756000000008</v>
      </c>
      <c r="L74" s="77">
        <f t="shared" si="1"/>
        <v>75815.673790557921</v>
      </c>
      <c r="M74" s="78">
        <f t="shared" si="6"/>
        <v>1320229.7587002839</v>
      </c>
      <c r="N74" s="50">
        <f t="shared" si="9"/>
        <v>379078.36895278952</v>
      </c>
      <c r="O74" s="51">
        <f t="shared" si="3"/>
        <v>682341.06411502138</v>
      </c>
      <c r="P74" s="2"/>
      <c r="Q74" s="2"/>
      <c r="R74" s="2"/>
      <c r="S74" s="2"/>
      <c r="T74" s="2"/>
    </row>
    <row r="75" spans="1:20" ht="15.75" x14ac:dyDescent="0.25">
      <c r="A75" s="143"/>
      <c r="B75" s="79" t="s">
        <v>37</v>
      </c>
      <c r="C75" s="76">
        <v>65908923.07692308</v>
      </c>
      <c r="D75" s="46">
        <f t="shared" si="12"/>
        <v>0</v>
      </c>
      <c r="E75" s="76">
        <f t="shared" si="4"/>
        <v>0</v>
      </c>
      <c r="F75" s="73">
        <f t="shared" si="7"/>
        <v>4099.158645168417</v>
      </c>
      <c r="G75" s="48">
        <f t="shared" si="14"/>
        <v>14.75</v>
      </c>
      <c r="H75" s="74">
        <f t="shared" si="8"/>
        <v>291.22117393015662</v>
      </c>
      <c r="I75" s="39">
        <f t="shared" si="11"/>
        <v>24</v>
      </c>
      <c r="J75" s="77">
        <f t="shared" si="5"/>
        <v>67451.898190557913</v>
      </c>
      <c r="K75" s="76">
        <v>8363.7756000000008</v>
      </c>
      <c r="L75" s="77">
        <f t="shared" si="1"/>
        <v>75815.673790557921</v>
      </c>
      <c r="M75" s="78">
        <f t="shared" si="6"/>
        <v>1244414.0849097259</v>
      </c>
      <c r="N75" s="50">
        <f t="shared" si="9"/>
        <v>379078.36895278952</v>
      </c>
      <c r="O75" s="51">
        <f t="shared" si="3"/>
        <v>682341.06411502138</v>
      </c>
      <c r="P75" s="2"/>
      <c r="Q75" s="2"/>
      <c r="R75" s="2"/>
      <c r="S75" s="2"/>
      <c r="T75" s="2"/>
    </row>
    <row r="76" spans="1:20" ht="15.75" x14ac:dyDescent="0.25">
      <c r="A76" s="143"/>
      <c r="B76" s="79" t="s">
        <v>38</v>
      </c>
      <c r="C76" s="76">
        <v>65908923.07692308</v>
      </c>
      <c r="D76" s="46">
        <f t="shared" si="12"/>
        <v>0</v>
      </c>
      <c r="E76" s="76">
        <f t="shared" si="4"/>
        <v>0</v>
      </c>
      <c r="F76" s="73">
        <f t="shared" si="7"/>
        <v>4099.158645168417</v>
      </c>
      <c r="G76" s="48">
        <f t="shared" si="14"/>
        <v>14.75</v>
      </c>
      <c r="H76" s="74">
        <f t="shared" si="8"/>
        <v>291.22117393015662</v>
      </c>
      <c r="I76" s="39">
        <f t="shared" si="11"/>
        <v>24</v>
      </c>
      <c r="J76" s="77">
        <f t="shared" si="5"/>
        <v>67451.898190557913</v>
      </c>
      <c r="K76" s="76">
        <v>8363.7756000000008</v>
      </c>
      <c r="L76" s="77">
        <f t="shared" si="1"/>
        <v>75815.673790557921</v>
      </c>
      <c r="M76" s="78">
        <f t="shared" si="6"/>
        <v>1168598.4111191679</v>
      </c>
      <c r="N76" s="50">
        <f t="shared" si="9"/>
        <v>379078.36895278952</v>
      </c>
      <c r="O76" s="51">
        <f t="shared" si="3"/>
        <v>682341.06411502138</v>
      </c>
      <c r="P76" s="2"/>
      <c r="Q76" s="2"/>
      <c r="R76" s="2"/>
      <c r="S76" s="2"/>
      <c r="T76" s="2"/>
    </row>
    <row r="77" spans="1:20" ht="16.5" thickBot="1" x14ac:dyDescent="0.3">
      <c r="A77" s="145"/>
      <c r="B77" s="94" t="s">
        <v>39</v>
      </c>
      <c r="C77" s="82">
        <v>65908923.07692308</v>
      </c>
      <c r="D77" s="58">
        <f t="shared" si="12"/>
        <v>0</v>
      </c>
      <c r="E77" s="82">
        <f t="shared" si="4"/>
        <v>0</v>
      </c>
      <c r="F77" s="83">
        <f t="shared" si="7"/>
        <v>4099.158645168417</v>
      </c>
      <c r="G77" s="69">
        <f t="shared" si="14"/>
        <v>14.75</v>
      </c>
      <c r="H77" s="84">
        <f t="shared" si="8"/>
        <v>291.22117393015662</v>
      </c>
      <c r="I77" s="69">
        <f t="shared" si="11"/>
        <v>24</v>
      </c>
      <c r="J77" s="82">
        <f t="shared" si="5"/>
        <v>67451.898190557913</v>
      </c>
      <c r="K77" s="82">
        <v>8363.7756000000008</v>
      </c>
      <c r="L77" s="82">
        <f t="shared" si="1"/>
        <v>75815.673790557921</v>
      </c>
      <c r="M77" s="102">
        <f t="shared" si="6"/>
        <v>1092782.7373286099</v>
      </c>
      <c r="N77" s="103">
        <f t="shared" si="9"/>
        <v>379078.36895278952</v>
      </c>
      <c r="O77" s="104">
        <f t="shared" si="3"/>
        <v>682341.06411502138</v>
      </c>
      <c r="P77" s="2"/>
      <c r="Q77" s="2"/>
      <c r="R77" s="2"/>
      <c r="S77" s="2"/>
      <c r="T77" s="2"/>
    </row>
    <row r="78" spans="1:20" ht="16.5" thickTop="1" x14ac:dyDescent="0.25">
      <c r="A78" s="142">
        <v>2022</v>
      </c>
      <c r="B78" s="98" t="s">
        <v>28</v>
      </c>
      <c r="C78" s="77">
        <v>65908923.07692308</v>
      </c>
      <c r="D78" s="67">
        <f t="shared" si="12"/>
        <v>0</v>
      </c>
      <c r="E78" s="105">
        <f t="shared" si="4"/>
        <v>0</v>
      </c>
      <c r="F78" s="73">
        <f t="shared" si="7"/>
        <v>4099.158645168417</v>
      </c>
      <c r="G78" s="39">
        <f t="shared" si="14"/>
        <v>14.75</v>
      </c>
      <c r="H78" s="74">
        <f t="shared" si="8"/>
        <v>291.22117393015662</v>
      </c>
      <c r="I78" s="39">
        <f t="shared" si="11"/>
        <v>24</v>
      </c>
      <c r="J78" s="77">
        <f t="shared" si="5"/>
        <v>67451.898190557913</v>
      </c>
      <c r="K78" s="77">
        <v>8363.7756000000008</v>
      </c>
      <c r="L78" s="77">
        <f t="shared" si="1"/>
        <v>75815.673790557921</v>
      </c>
      <c r="M78" s="106">
        <f t="shared" si="6"/>
        <v>1016967.0635380519</v>
      </c>
      <c r="N78" s="107">
        <f t="shared" si="9"/>
        <v>379078.36895278952</v>
      </c>
      <c r="O78" s="108">
        <f t="shared" si="3"/>
        <v>682341.06411502138</v>
      </c>
      <c r="P78" s="2"/>
      <c r="Q78" s="2"/>
      <c r="R78" s="2"/>
      <c r="S78" s="2"/>
      <c r="T78" s="2"/>
    </row>
    <row r="79" spans="1:20" ht="15.75" x14ac:dyDescent="0.25">
      <c r="A79" s="143"/>
      <c r="B79" s="79" t="s">
        <v>29</v>
      </c>
      <c r="C79" s="76">
        <v>65908923.07692308</v>
      </c>
      <c r="D79" s="46">
        <f t="shared" si="12"/>
        <v>0</v>
      </c>
      <c r="E79" s="76">
        <f t="shared" si="4"/>
        <v>0</v>
      </c>
      <c r="F79" s="73">
        <f t="shared" si="7"/>
        <v>4099.158645168417</v>
      </c>
      <c r="G79" s="48">
        <f t="shared" ref="G79:G101" si="15">$D$9</f>
        <v>14.75</v>
      </c>
      <c r="H79" s="74">
        <f t="shared" si="8"/>
        <v>291.22117393015662</v>
      </c>
      <c r="I79" s="39">
        <f t="shared" si="11"/>
        <v>24</v>
      </c>
      <c r="J79" s="77">
        <f t="shared" si="5"/>
        <v>67451.898190557913</v>
      </c>
      <c r="K79" s="76">
        <v>8363.7756000000008</v>
      </c>
      <c r="L79" s="77">
        <f t="shared" si="1"/>
        <v>75815.673790557921</v>
      </c>
      <c r="M79" s="78">
        <f t="shared" si="6"/>
        <v>941151.3897474939</v>
      </c>
      <c r="N79" s="50">
        <f t="shared" si="9"/>
        <v>379078.36895278952</v>
      </c>
      <c r="O79" s="51">
        <f t="shared" si="3"/>
        <v>682341.06411502138</v>
      </c>
      <c r="P79" s="2"/>
      <c r="Q79" s="2"/>
      <c r="R79" s="2"/>
      <c r="S79" s="2"/>
      <c r="T79" s="2"/>
    </row>
    <row r="80" spans="1:20" ht="15.75" x14ac:dyDescent="0.25">
      <c r="A80" s="143"/>
      <c r="B80" s="79" t="s">
        <v>30</v>
      </c>
      <c r="C80" s="76">
        <v>65908923.07692308</v>
      </c>
      <c r="D80" s="46">
        <f t="shared" si="12"/>
        <v>0</v>
      </c>
      <c r="E80" s="76">
        <f t="shared" si="4"/>
        <v>0</v>
      </c>
      <c r="F80" s="73">
        <f t="shared" si="7"/>
        <v>4099.158645168417</v>
      </c>
      <c r="G80" s="48">
        <f t="shared" si="15"/>
        <v>14.75</v>
      </c>
      <c r="H80" s="74">
        <f t="shared" si="8"/>
        <v>291.22117393015662</v>
      </c>
      <c r="I80" s="39">
        <f t="shared" si="11"/>
        <v>24</v>
      </c>
      <c r="J80" s="77">
        <f t="shared" si="5"/>
        <v>67451.898190557913</v>
      </c>
      <c r="K80" s="76">
        <v>8363.7756000000008</v>
      </c>
      <c r="L80" s="77">
        <f t="shared" si="1"/>
        <v>75815.673790557921</v>
      </c>
      <c r="M80" s="78">
        <f t="shared" si="6"/>
        <v>865335.71595693589</v>
      </c>
      <c r="N80" s="50">
        <f t="shared" si="9"/>
        <v>379078.36895278952</v>
      </c>
      <c r="O80" s="51">
        <f t="shared" si="3"/>
        <v>682341.06411502138</v>
      </c>
      <c r="P80" s="2"/>
      <c r="Q80" s="2"/>
      <c r="R80" s="2"/>
      <c r="S80" s="2"/>
      <c r="T80" s="2"/>
    </row>
    <row r="81" spans="1:20" ht="15.75" x14ac:dyDescent="0.25">
      <c r="A81" s="143"/>
      <c r="B81" s="79" t="s">
        <v>31</v>
      </c>
      <c r="C81" s="76">
        <v>65908923.07692308</v>
      </c>
      <c r="D81" s="46">
        <f t="shared" si="12"/>
        <v>0</v>
      </c>
      <c r="E81" s="76">
        <f t="shared" si="4"/>
        <v>0</v>
      </c>
      <c r="F81" s="73">
        <f t="shared" si="7"/>
        <v>4099.158645168417</v>
      </c>
      <c r="G81" s="48">
        <f t="shared" si="15"/>
        <v>14.75</v>
      </c>
      <c r="H81" s="74">
        <f t="shared" si="8"/>
        <v>291.22117393015662</v>
      </c>
      <c r="I81" s="39">
        <f t="shared" si="11"/>
        <v>24</v>
      </c>
      <c r="J81" s="77">
        <f t="shared" si="5"/>
        <v>67451.898190557913</v>
      </c>
      <c r="K81" s="76">
        <v>8363.7756000000008</v>
      </c>
      <c r="L81" s="77">
        <f t="shared" si="1"/>
        <v>75815.673790557921</v>
      </c>
      <c r="M81" s="78">
        <f t="shared" si="6"/>
        <v>789520.04216637788</v>
      </c>
      <c r="N81" s="50">
        <f t="shared" si="9"/>
        <v>379078.36895278952</v>
      </c>
      <c r="O81" s="51">
        <f t="shared" si="3"/>
        <v>682341.06411502138</v>
      </c>
      <c r="P81" s="2"/>
      <c r="Q81" s="2"/>
      <c r="R81" s="2"/>
      <c r="S81" s="2"/>
      <c r="T81" s="2"/>
    </row>
    <row r="82" spans="1:20" ht="15.75" x14ac:dyDescent="0.25">
      <c r="A82" s="143"/>
      <c r="B82" s="79" t="s">
        <v>32</v>
      </c>
      <c r="C82" s="76">
        <v>65908923.07692308</v>
      </c>
      <c r="D82" s="46">
        <f t="shared" si="12"/>
        <v>0</v>
      </c>
      <c r="E82" s="76">
        <f t="shared" si="4"/>
        <v>0</v>
      </c>
      <c r="F82" s="73">
        <f t="shared" si="7"/>
        <v>4099.158645168417</v>
      </c>
      <c r="G82" s="48">
        <f t="shared" si="15"/>
        <v>14.75</v>
      </c>
      <c r="H82" s="74">
        <f t="shared" si="8"/>
        <v>291.22117393015662</v>
      </c>
      <c r="I82" s="39">
        <f t="shared" si="11"/>
        <v>24</v>
      </c>
      <c r="J82" s="77">
        <f t="shared" si="5"/>
        <v>67451.898190557913</v>
      </c>
      <c r="K82" s="76">
        <v>8363.7756000000008</v>
      </c>
      <c r="L82" s="77">
        <f t="shared" si="1"/>
        <v>75815.673790557921</v>
      </c>
      <c r="M82" s="89">
        <f t="shared" si="6"/>
        <v>713704.36837581987</v>
      </c>
      <c r="N82" s="50">
        <f t="shared" si="9"/>
        <v>379078.36895278952</v>
      </c>
      <c r="O82" s="51">
        <f t="shared" si="3"/>
        <v>682341.06411502138</v>
      </c>
      <c r="P82" s="2"/>
      <c r="Q82" s="2"/>
      <c r="R82" s="2"/>
      <c r="S82" s="2"/>
      <c r="T82" s="2"/>
    </row>
    <row r="83" spans="1:20" ht="15.75" x14ac:dyDescent="0.25">
      <c r="A83" s="143"/>
      <c r="B83" s="79" t="s">
        <v>33</v>
      </c>
      <c r="C83" s="76">
        <v>65908923.07692308</v>
      </c>
      <c r="D83" s="46">
        <f t="shared" si="12"/>
        <v>0</v>
      </c>
      <c r="E83" s="76">
        <f t="shared" si="4"/>
        <v>0</v>
      </c>
      <c r="F83" s="73">
        <f t="shared" si="7"/>
        <v>4099.158645168417</v>
      </c>
      <c r="G83" s="48">
        <f t="shared" si="15"/>
        <v>14.75</v>
      </c>
      <c r="H83" s="74">
        <f t="shared" si="8"/>
        <v>291.22117393015662</v>
      </c>
      <c r="I83" s="39">
        <f t="shared" si="11"/>
        <v>24</v>
      </c>
      <c r="J83" s="77">
        <f t="shared" si="5"/>
        <v>67451.898190557913</v>
      </c>
      <c r="K83" s="76">
        <v>8363.7756000000008</v>
      </c>
      <c r="L83" s="77">
        <f t="shared" ref="L83:L101" si="16">J83+K83</f>
        <v>75815.673790557921</v>
      </c>
      <c r="M83" s="89">
        <f t="shared" si="6"/>
        <v>637888.69458526187</v>
      </c>
      <c r="N83" s="109">
        <f t="shared" si="9"/>
        <v>379078.36895278952</v>
      </c>
      <c r="O83" s="110">
        <f t="shared" si="3"/>
        <v>682341.06411502138</v>
      </c>
      <c r="P83" s="2"/>
      <c r="Q83" s="2"/>
      <c r="R83" s="2"/>
      <c r="S83" s="2"/>
      <c r="T83" s="2"/>
    </row>
    <row r="84" spans="1:20" ht="15.75" x14ac:dyDescent="0.25">
      <c r="A84" s="143"/>
      <c r="B84" s="79" t="s">
        <v>34</v>
      </c>
      <c r="C84" s="76">
        <v>65908923.07692308</v>
      </c>
      <c r="D84" s="46">
        <f t="shared" si="12"/>
        <v>0</v>
      </c>
      <c r="E84" s="76">
        <f t="shared" si="4"/>
        <v>0</v>
      </c>
      <c r="F84" s="73">
        <f t="shared" si="7"/>
        <v>4099.158645168417</v>
      </c>
      <c r="G84" s="48">
        <f t="shared" si="15"/>
        <v>14.75</v>
      </c>
      <c r="H84" s="74">
        <f t="shared" si="8"/>
        <v>291.22117393015662</v>
      </c>
      <c r="I84" s="39">
        <f t="shared" si="11"/>
        <v>24</v>
      </c>
      <c r="J84" s="77">
        <f t="shared" si="5"/>
        <v>67451.898190557913</v>
      </c>
      <c r="K84" s="76">
        <v>8363.7756000000008</v>
      </c>
      <c r="L84" s="77">
        <f t="shared" si="16"/>
        <v>75815.673790557921</v>
      </c>
      <c r="M84" s="89">
        <f t="shared" si="6"/>
        <v>562073.02079470386</v>
      </c>
      <c r="N84" s="109">
        <f t="shared" si="9"/>
        <v>379078.36895278952</v>
      </c>
      <c r="O84" s="110">
        <f t="shared" si="3"/>
        <v>682341.06411502138</v>
      </c>
      <c r="P84" s="2"/>
      <c r="Q84" s="2"/>
      <c r="R84" s="2"/>
      <c r="S84" s="2"/>
      <c r="T84" s="2"/>
    </row>
    <row r="85" spans="1:20" ht="15.75" x14ac:dyDescent="0.25">
      <c r="A85" s="143"/>
      <c r="B85" s="79" t="s">
        <v>35</v>
      </c>
      <c r="C85" s="76">
        <v>65908923.07692308</v>
      </c>
      <c r="D85" s="46">
        <f t="shared" si="12"/>
        <v>0</v>
      </c>
      <c r="E85" s="76">
        <f t="shared" si="4"/>
        <v>0</v>
      </c>
      <c r="F85" s="73">
        <f t="shared" si="7"/>
        <v>4099.158645168417</v>
      </c>
      <c r="G85" s="48">
        <f t="shared" si="15"/>
        <v>14.75</v>
      </c>
      <c r="H85" s="74">
        <f t="shared" si="8"/>
        <v>291.22117393015662</v>
      </c>
      <c r="I85" s="39">
        <f t="shared" si="11"/>
        <v>24</v>
      </c>
      <c r="J85" s="77">
        <f t="shared" si="5"/>
        <v>67451.898190557913</v>
      </c>
      <c r="K85" s="76">
        <v>8363.7756000000008</v>
      </c>
      <c r="L85" s="77">
        <f t="shared" si="16"/>
        <v>75815.673790557921</v>
      </c>
      <c r="M85" s="89">
        <f t="shared" si="6"/>
        <v>486257.34700414597</v>
      </c>
      <c r="N85" s="109">
        <f t="shared" si="9"/>
        <v>379078.36895278952</v>
      </c>
      <c r="O85" s="110">
        <f t="shared" si="3"/>
        <v>682341.06411502138</v>
      </c>
      <c r="P85" s="2"/>
      <c r="Q85" s="2"/>
      <c r="R85" s="2"/>
      <c r="S85" s="2"/>
      <c r="T85" s="2"/>
    </row>
    <row r="86" spans="1:20" ht="15.75" x14ac:dyDescent="0.25">
      <c r="A86" s="143"/>
      <c r="B86" s="79" t="s">
        <v>36</v>
      </c>
      <c r="C86" s="76">
        <v>65908923.07692308</v>
      </c>
      <c r="D86" s="46">
        <f t="shared" si="12"/>
        <v>0</v>
      </c>
      <c r="E86" s="76">
        <f t="shared" si="4"/>
        <v>0</v>
      </c>
      <c r="F86" s="73">
        <f t="shared" si="7"/>
        <v>4099.158645168417</v>
      </c>
      <c r="G86" s="48">
        <f t="shared" si="15"/>
        <v>14.75</v>
      </c>
      <c r="H86" s="74">
        <f t="shared" si="8"/>
        <v>291.22117393015662</v>
      </c>
      <c r="I86" s="39">
        <f t="shared" si="11"/>
        <v>24</v>
      </c>
      <c r="J86" s="77">
        <f t="shared" si="5"/>
        <v>67451.898190557913</v>
      </c>
      <c r="K86" s="76">
        <v>8363.7756000000008</v>
      </c>
      <c r="L86" s="77">
        <f t="shared" si="16"/>
        <v>75815.673790557921</v>
      </c>
      <c r="M86" s="89">
        <f t="shared" si="6"/>
        <v>410441.67321358807</v>
      </c>
      <c r="N86" s="109">
        <f t="shared" si="9"/>
        <v>379078.36895278952</v>
      </c>
      <c r="O86" s="110">
        <f t="shared" si="3"/>
        <v>682341.06411502138</v>
      </c>
      <c r="P86" s="111"/>
      <c r="Q86" s="112"/>
      <c r="R86" s="112"/>
      <c r="S86" s="112"/>
      <c r="T86" s="112"/>
    </row>
    <row r="87" spans="1:20" ht="15.75" x14ac:dyDescent="0.25">
      <c r="A87" s="143"/>
      <c r="B87" s="79" t="s">
        <v>37</v>
      </c>
      <c r="C87" s="76">
        <v>65908923.07692308</v>
      </c>
      <c r="D87" s="46">
        <f t="shared" si="12"/>
        <v>0</v>
      </c>
      <c r="E87" s="76">
        <f t="shared" si="4"/>
        <v>0</v>
      </c>
      <c r="F87" s="73">
        <f t="shared" si="7"/>
        <v>4099.158645168417</v>
      </c>
      <c r="G87" s="48">
        <f t="shared" si="15"/>
        <v>14.75</v>
      </c>
      <c r="H87" s="74">
        <f t="shared" si="8"/>
        <v>291.22117393015662</v>
      </c>
      <c r="I87" s="39">
        <f t="shared" si="11"/>
        <v>24</v>
      </c>
      <c r="J87" s="77">
        <f t="shared" si="5"/>
        <v>67451.898190557913</v>
      </c>
      <c r="K87" s="76">
        <v>8363.7756000000008</v>
      </c>
      <c r="L87" s="77">
        <f t="shared" si="16"/>
        <v>75815.673790557921</v>
      </c>
      <c r="M87" s="89">
        <f t="shared" si="6"/>
        <v>334625.99942303018</v>
      </c>
      <c r="N87" s="109">
        <f t="shared" si="9"/>
        <v>379078.36895278952</v>
      </c>
      <c r="O87" s="110">
        <f t="shared" si="3"/>
        <v>682341.06411502138</v>
      </c>
      <c r="T87" s="112"/>
    </row>
    <row r="88" spans="1:20" ht="15.75" x14ac:dyDescent="0.25">
      <c r="A88" s="143"/>
      <c r="B88" s="79" t="s">
        <v>38</v>
      </c>
      <c r="C88" s="76">
        <v>65908923.07692308</v>
      </c>
      <c r="D88" s="46">
        <f t="shared" si="12"/>
        <v>0</v>
      </c>
      <c r="E88" s="76">
        <f t="shared" si="4"/>
        <v>0</v>
      </c>
      <c r="F88" s="73">
        <f t="shared" si="7"/>
        <v>4099.158645168417</v>
      </c>
      <c r="G88" s="48">
        <f t="shared" si="15"/>
        <v>14.75</v>
      </c>
      <c r="H88" s="74">
        <f t="shared" si="8"/>
        <v>291.22117393015662</v>
      </c>
      <c r="I88" s="39">
        <f t="shared" si="11"/>
        <v>24</v>
      </c>
      <c r="J88" s="77">
        <f t="shared" si="5"/>
        <v>67451.898190557913</v>
      </c>
      <c r="K88" s="76">
        <v>8363.7756000000008</v>
      </c>
      <c r="L88" s="77">
        <f t="shared" si="16"/>
        <v>75815.673790557921</v>
      </c>
      <c r="M88" s="89">
        <f t="shared" si="6"/>
        <v>258810.32563247229</v>
      </c>
      <c r="N88" s="50">
        <f t="shared" si="9"/>
        <v>379078.36895278952</v>
      </c>
      <c r="O88" s="51">
        <f t="shared" si="3"/>
        <v>682341.06411502138</v>
      </c>
      <c r="T88" s="112"/>
    </row>
    <row r="89" spans="1:20" ht="16.5" thickBot="1" x14ac:dyDescent="0.3">
      <c r="A89" s="145"/>
      <c r="B89" s="94" t="s">
        <v>39</v>
      </c>
      <c r="C89" s="82">
        <v>65908923.07692308</v>
      </c>
      <c r="D89" s="58">
        <f t="shared" si="12"/>
        <v>0</v>
      </c>
      <c r="E89" s="82">
        <f t="shared" si="4"/>
        <v>0</v>
      </c>
      <c r="F89" s="83">
        <f t="shared" si="7"/>
        <v>4099.158645168417</v>
      </c>
      <c r="G89" s="69">
        <f t="shared" si="15"/>
        <v>14.75</v>
      </c>
      <c r="H89" s="84">
        <f t="shared" si="8"/>
        <v>291.22117393015662</v>
      </c>
      <c r="I89" s="69">
        <f t="shared" si="11"/>
        <v>24</v>
      </c>
      <c r="J89" s="82">
        <f t="shared" si="5"/>
        <v>67451.898190557913</v>
      </c>
      <c r="K89" s="82">
        <v>8363.7756000000008</v>
      </c>
      <c r="L89" s="82">
        <f t="shared" si="16"/>
        <v>75815.673790557921</v>
      </c>
      <c r="M89" s="95">
        <f t="shared" si="6"/>
        <v>182994.6518419144</v>
      </c>
      <c r="N89" s="64">
        <f t="shared" si="9"/>
        <v>379078.36895278952</v>
      </c>
      <c r="O89" s="65">
        <f t="shared" si="3"/>
        <v>682341.06411502138</v>
      </c>
      <c r="T89" s="112"/>
    </row>
    <row r="90" spans="1:20" ht="16.5" thickTop="1" x14ac:dyDescent="0.25">
      <c r="A90" s="142">
        <v>2023</v>
      </c>
      <c r="B90" s="98" t="s">
        <v>28</v>
      </c>
      <c r="C90" s="77">
        <v>65908923.07692308</v>
      </c>
      <c r="D90" s="67">
        <v>0</v>
      </c>
      <c r="E90" s="77">
        <f t="shared" si="4"/>
        <v>0</v>
      </c>
      <c r="F90" s="73">
        <f t="shared" si="7"/>
        <v>4099.158645168417</v>
      </c>
      <c r="G90" s="39">
        <f t="shared" si="15"/>
        <v>14.75</v>
      </c>
      <c r="H90" s="74">
        <f t="shared" si="8"/>
        <v>291.22117393015662</v>
      </c>
      <c r="I90" s="39">
        <f t="shared" si="11"/>
        <v>24</v>
      </c>
      <c r="J90" s="77">
        <f t="shared" si="5"/>
        <v>67451.898190557913</v>
      </c>
      <c r="K90" s="77">
        <v>8363.7756000000008</v>
      </c>
      <c r="L90" s="77">
        <f t="shared" si="16"/>
        <v>75815.673790557921</v>
      </c>
      <c r="M90" s="113">
        <f t="shared" si="6"/>
        <v>107178.97805135648</v>
      </c>
      <c r="N90" s="42">
        <f t="shared" si="9"/>
        <v>379078.36895278952</v>
      </c>
      <c r="O90" s="43">
        <f t="shared" si="3"/>
        <v>682341.06411502138</v>
      </c>
    </row>
    <row r="91" spans="1:20" ht="15.75" x14ac:dyDescent="0.25">
      <c r="A91" s="143"/>
      <c r="B91" s="79" t="s">
        <v>29</v>
      </c>
      <c r="C91" s="76">
        <v>65908923.07692308</v>
      </c>
      <c r="D91" s="67">
        <v>0</v>
      </c>
      <c r="E91" s="76">
        <f t="shared" si="4"/>
        <v>0</v>
      </c>
      <c r="F91" s="73">
        <f t="shared" si="7"/>
        <v>4099.158645168417</v>
      </c>
      <c r="G91" s="48">
        <f t="shared" si="15"/>
        <v>14.75</v>
      </c>
      <c r="H91" s="74">
        <f t="shared" si="8"/>
        <v>291.22117393015662</v>
      </c>
      <c r="I91" s="39">
        <f t="shared" si="11"/>
        <v>24</v>
      </c>
      <c r="J91" s="77">
        <f t="shared" si="5"/>
        <v>67451.898190557913</v>
      </c>
      <c r="K91" s="76">
        <v>8363.7756000000008</v>
      </c>
      <c r="L91" s="77">
        <f t="shared" si="16"/>
        <v>75815.673790557921</v>
      </c>
      <c r="M91" s="89">
        <f t="shared" si="6"/>
        <v>31363.304260798563</v>
      </c>
      <c r="N91" s="50">
        <f t="shared" si="9"/>
        <v>379078.36895278952</v>
      </c>
      <c r="O91" s="51">
        <f t="shared" si="3"/>
        <v>682341.06411502138</v>
      </c>
    </row>
    <row r="92" spans="1:20" ht="15.75" x14ac:dyDescent="0.25">
      <c r="A92" s="143"/>
      <c r="B92" s="79" t="s">
        <v>30</v>
      </c>
      <c r="C92" s="76">
        <v>65908923.07692308</v>
      </c>
      <c r="D92" s="67">
        <v>0</v>
      </c>
      <c r="E92" s="76">
        <f t="shared" si="4"/>
        <v>0</v>
      </c>
      <c r="F92" s="73">
        <f t="shared" si="7"/>
        <v>4099.158645168417</v>
      </c>
      <c r="G92" s="48">
        <f t="shared" si="15"/>
        <v>14.75</v>
      </c>
      <c r="H92" s="74">
        <f t="shared" si="8"/>
        <v>291.22117393015662</v>
      </c>
      <c r="I92" s="39">
        <f t="shared" si="11"/>
        <v>24</v>
      </c>
      <c r="J92" s="77">
        <f t="shared" si="5"/>
        <v>67451.898190557913</v>
      </c>
      <c r="K92" s="76">
        <v>8363.7756000000008</v>
      </c>
      <c r="L92" s="77">
        <f t="shared" si="16"/>
        <v>75815.673790557921</v>
      </c>
      <c r="M92" s="89">
        <f t="shared" si="6"/>
        <v>-44452.369529759351</v>
      </c>
      <c r="N92" s="50">
        <f t="shared" si="9"/>
        <v>379078.36895278952</v>
      </c>
      <c r="O92" s="51">
        <f t="shared" si="3"/>
        <v>682341.06411502138</v>
      </c>
    </row>
    <row r="93" spans="1:20" ht="15.75" x14ac:dyDescent="0.25">
      <c r="A93" s="143"/>
      <c r="B93" s="79" t="s">
        <v>31</v>
      </c>
      <c r="C93" s="76">
        <v>65908923.07692308</v>
      </c>
      <c r="D93" s="67">
        <v>0</v>
      </c>
      <c r="E93" s="76">
        <f t="shared" si="4"/>
        <v>0</v>
      </c>
      <c r="F93" s="73">
        <f t="shared" si="7"/>
        <v>4099.158645168417</v>
      </c>
      <c r="G93" s="48">
        <f t="shared" si="15"/>
        <v>14.75</v>
      </c>
      <c r="H93" s="74">
        <f t="shared" si="8"/>
        <v>291.22117393015662</v>
      </c>
      <c r="I93" s="39">
        <f t="shared" si="11"/>
        <v>24</v>
      </c>
      <c r="J93" s="77">
        <f t="shared" si="5"/>
        <v>67451.898190557913</v>
      </c>
      <c r="K93" s="76">
        <v>8363.7756000000008</v>
      </c>
      <c r="L93" s="77">
        <f t="shared" si="16"/>
        <v>75815.673790557921</v>
      </c>
      <c r="M93" s="89">
        <f t="shared" si="6"/>
        <v>-120268.04332031726</v>
      </c>
      <c r="N93" s="50">
        <f t="shared" si="9"/>
        <v>379078.36895278952</v>
      </c>
      <c r="O93" s="51">
        <f t="shared" si="3"/>
        <v>682341.06411502138</v>
      </c>
    </row>
    <row r="94" spans="1:20" ht="15.75" x14ac:dyDescent="0.25">
      <c r="A94" s="143"/>
      <c r="B94" s="79" t="s">
        <v>32</v>
      </c>
      <c r="C94" s="76">
        <v>65908923.07692308</v>
      </c>
      <c r="D94" s="67">
        <v>0</v>
      </c>
      <c r="E94" s="76">
        <f t="shared" si="4"/>
        <v>0</v>
      </c>
      <c r="F94" s="73">
        <f t="shared" si="7"/>
        <v>4099.158645168417</v>
      </c>
      <c r="G94" s="48">
        <f t="shared" si="15"/>
        <v>14.75</v>
      </c>
      <c r="H94" s="74">
        <f t="shared" si="8"/>
        <v>291.22117393015662</v>
      </c>
      <c r="I94" s="39">
        <f t="shared" si="11"/>
        <v>24</v>
      </c>
      <c r="J94" s="77">
        <f t="shared" si="5"/>
        <v>67451.898190557913</v>
      </c>
      <c r="K94" s="76">
        <v>8363.7756000000008</v>
      </c>
      <c r="L94" s="77">
        <f t="shared" si="16"/>
        <v>75815.673790557921</v>
      </c>
      <c r="M94" s="89">
        <f t="shared" si="6"/>
        <v>-196083.71711087518</v>
      </c>
      <c r="N94" s="50">
        <f t="shared" si="9"/>
        <v>379078.36895278952</v>
      </c>
      <c r="O94" s="51">
        <f t="shared" ref="O94:O101" si="17">SUM(J86:K94)</f>
        <v>682341.06411502138</v>
      </c>
    </row>
    <row r="95" spans="1:20" ht="15.75" x14ac:dyDescent="0.25">
      <c r="A95" s="143"/>
      <c r="B95" s="79" t="s">
        <v>33</v>
      </c>
      <c r="C95" s="76">
        <v>65908923.07692308</v>
      </c>
      <c r="D95" s="67">
        <v>0</v>
      </c>
      <c r="E95" s="76">
        <f t="shared" si="4"/>
        <v>0</v>
      </c>
      <c r="F95" s="73">
        <f t="shared" si="7"/>
        <v>4099.158645168417</v>
      </c>
      <c r="G95" s="48">
        <f t="shared" si="15"/>
        <v>14.75</v>
      </c>
      <c r="H95" s="74">
        <f t="shared" si="8"/>
        <v>291.22117393015662</v>
      </c>
      <c r="I95" s="39">
        <f t="shared" si="11"/>
        <v>24</v>
      </c>
      <c r="J95" s="77">
        <f t="shared" si="5"/>
        <v>67451.898190557913</v>
      </c>
      <c r="K95" s="76">
        <v>8363.7756000000008</v>
      </c>
      <c r="L95" s="77">
        <f t="shared" si="16"/>
        <v>75815.673790557921</v>
      </c>
      <c r="M95" s="89">
        <f t="shared" si="6"/>
        <v>-271899.39090143307</v>
      </c>
      <c r="N95" s="50">
        <f t="shared" si="9"/>
        <v>379078.36895278952</v>
      </c>
      <c r="O95" s="51">
        <f t="shared" si="17"/>
        <v>682341.06411502138</v>
      </c>
    </row>
    <row r="96" spans="1:20" ht="15.75" x14ac:dyDescent="0.25">
      <c r="A96" s="143"/>
      <c r="B96" s="79" t="s">
        <v>34</v>
      </c>
      <c r="C96" s="76">
        <v>65908923.07692308</v>
      </c>
      <c r="D96" s="67">
        <v>0</v>
      </c>
      <c r="E96" s="76">
        <f t="shared" si="4"/>
        <v>0</v>
      </c>
      <c r="F96" s="73">
        <f t="shared" si="7"/>
        <v>4099.158645168417</v>
      </c>
      <c r="G96" s="48">
        <f t="shared" si="15"/>
        <v>14.75</v>
      </c>
      <c r="H96" s="74">
        <f t="shared" si="8"/>
        <v>291.22117393015662</v>
      </c>
      <c r="I96" s="39">
        <f t="shared" si="11"/>
        <v>24</v>
      </c>
      <c r="J96" s="77">
        <f t="shared" si="5"/>
        <v>67451.898190557913</v>
      </c>
      <c r="K96" s="76">
        <v>8363.7756000000008</v>
      </c>
      <c r="L96" s="77">
        <f t="shared" si="16"/>
        <v>75815.673790557921</v>
      </c>
      <c r="M96" s="89">
        <f t="shared" si="6"/>
        <v>-347715.06469199096</v>
      </c>
      <c r="N96" s="50">
        <f t="shared" si="9"/>
        <v>379078.36895278952</v>
      </c>
      <c r="O96" s="51">
        <f t="shared" si="17"/>
        <v>682341.06411502138</v>
      </c>
    </row>
    <row r="97" spans="1:16" ht="15.75" x14ac:dyDescent="0.25">
      <c r="A97" s="143"/>
      <c r="B97" s="79" t="s">
        <v>35</v>
      </c>
      <c r="C97" s="76">
        <v>65908923.07692308</v>
      </c>
      <c r="D97" s="67">
        <v>0</v>
      </c>
      <c r="E97" s="76">
        <f t="shared" si="4"/>
        <v>0</v>
      </c>
      <c r="F97" s="73">
        <f t="shared" si="7"/>
        <v>4099.158645168417</v>
      </c>
      <c r="G97" s="48">
        <f t="shared" si="15"/>
        <v>14.75</v>
      </c>
      <c r="H97" s="74">
        <f t="shared" si="8"/>
        <v>291.22117393015662</v>
      </c>
      <c r="I97" s="39">
        <f t="shared" si="11"/>
        <v>24</v>
      </c>
      <c r="J97" s="77">
        <f t="shared" si="5"/>
        <v>67451.898190557913</v>
      </c>
      <c r="K97" s="76">
        <v>8363.7756000000008</v>
      </c>
      <c r="L97" s="77">
        <f t="shared" si="16"/>
        <v>75815.673790557921</v>
      </c>
      <c r="M97" s="89">
        <f t="shared" si="6"/>
        <v>-423530.73848254886</v>
      </c>
      <c r="N97" s="50">
        <f t="shared" si="9"/>
        <v>379078.36895278952</v>
      </c>
      <c r="O97" s="51">
        <f t="shared" si="17"/>
        <v>682341.06411502138</v>
      </c>
    </row>
    <row r="98" spans="1:16" ht="15.75" x14ac:dyDescent="0.25">
      <c r="A98" s="143"/>
      <c r="B98" s="79" t="s">
        <v>36</v>
      </c>
      <c r="C98" s="76">
        <v>65908923.07692308</v>
      </c>
      <c r="D98" s="67">
        <v>0</v>
      </c>
      <c r="E98" s="76">
        <f t="shared" si="4"/>
        <v>0</v>
      </c>
      <c r="F98" s="73">
        <f t="shared" si="7"/>
        <v>4099.158645168417</v>
      </c>
      <c r="G98" s="48">
        <f t="shared" si="15"/>
        <v>14.75</v>
      </c>
      <c r="H98" s="74">
        <f t="shared" si="8"/>
        <v>291.22117393015662</v>
      </c>
      <c r="I98" s="39">
        <f t="shared" si="11"/>
        <v>24</v>
      </c>
      <c r="J98" s="77">
        <f t="shared" si="5"/>
        <v>67451.898190557913</v>
      </c>
      <c r="K98" s="76">
        <v>8363.7756000000008</v>
      </c>
      <c r="L98" s="77">
        <f t="shared" si="16"/>
        <v>75815.673790557921</v>
      </c>
      <c r="M98" s="89">
        <f t="shared" si="6"/>
        <v>-499346.41227310675</v>
      </c>
      <c r="N98" s="50">
        <f t="shared" si="9"/>
        <v>379078.36895278952</v>
      </c>
      <c r="O98" s="51">
        <f t="shared" si="17"/>
        <v>682341.06411502138</v>
      </c>
    </row>
    <row r="99" spans="1:16" ht="15.75" x14ac:dyDescent="0.25">
      <c r="A99" s="143"/>
      <c r="B99" s="79" t="s">
        <v>37</v>
      </c>
      <c r="C99" s="76">
        <v>65908923.07692308</v>
      </c>
      <c r="D99" s="67">
        <v>0</v>
      </c>
      <c r="E99" s="76">
        <f t="shared" si="4"/>
        <v>0</v>
      </c>
      <c r="F99" s="73">
        <f t="shared" si="7"/>
        <v>4099.158645168417</v>
      </c>
      <c r="G99" s="48">
        <f t="shared" si="15"/>
        <v>14.75</v>
      </c>
      <c r="H99" s="74">
        <f t="shared" si="8"/>
        <v>291.22117393015662</v>
      </c>
      <c r="I99" s="39">
        <f t="shared" si="11"/>
        <v>24</v>
      </c>
      <c r="J99" s="77">
        <f t="shared" si="5"/>
        <v>67451.898190557913</v>
      </c>
      <c r="K99" s="76">
        <v>8363.7756000000008</v>
      </c>
      <c r="L99" s="77">
        <f t="shared" si="16"/>
        <v>75815.673790557921</v>
      </c>
      <c r="M99" s="89">
        <f t="shared" si="6"/>
        <v>-575162.08606366476</v>
      </c>
      <c r="N99" s="50">
        <f t="shared" si="9"/>
        <v>379078.36895278952</v>
      </c>
      <c r="O99" s="51">
        <f t="shared" si="17"/>
        <v>682341.06411502138</v>
      </c>
    </row>
    <row r="100" spans="1:16" ht="15.75" x14ac:dyDescent="0.25">
      <c r="A100" s="143"/>
      <c r="B100" s="79" t="s">
        <v>38</v>
      </c>
      <c r="C100" s="76">
        <v>65908923.07692308</v>
      </c>
      <c r="D100" s="67">
        <v>0</v>
      </c>
      <c r="E100" s="76">
        <f t="shared" si="4"/>
        <v>0</v>
      </c>
      <c r="F100" s="73">
        <f t="shared" si="7"/>
        <v>4099.158645168417</v>
      </c>
      <c r="G100" s="48">
        <f t="shared" si="15"/>
        <v>14.75</v>
      </c>
      <c r="H100" s="74">
        <f t="shared" si="8"/>
        <v>291.22117393015662</v>
      </c>
      <c r="I100" s="39">
        <f t="shared" si="11"/>
        <v>24</v>
      </c>
      <c r="J100" s="77">
        <f t="shared" si="5"/>
        <v>67451.898190557913</v>
      </c>
      <c r="K100" s="76">
        <v>8363.7756000000008</v>
      </c>
      <c r="L100" s="77">
        <f t="shared" si="16"/>
        <v>75815.673790557921</v>
      </c>
      <c r="M100" s="89">
        <f t="shared" si="6"/>
        <v>-650977.75985422276</v>
      </c>
      <c r="N100" s="50">
        <f t="shared" si="9"/>
        <v>379078.36895278952</v>
      </c>
      <c r="O100" s="50">
        <f t="shared" si="17"/>
        <v>682341.06411502138</v>
      </c>
    </row>
    <row r="101" spans="1:16" ht="16.5" thickBot="1" x14ac:dyDescent="0.3">
      <c r="A101" s="144"/>
      <c r="B101" s="139" t="s">
        <v>39</v>
      </c>
      <c r="C101" s="114">
        <v>65908923.07692308</v>
      </c>
      <c r="D101" s="115">
        <v>0</v>
      </c>
      <c r="E101" s="114">
        <f t="shared" si="4"/>
        <v>0</v>
      </c>
      <c r="F101" s="140">
        <f t="shared" si="7"/>
        <v>4099.158645168417</v>
      </c>
      <c r="G101" s="116">
        <f t="shared" si="15"/>
        <v>14.75</v>
      </c>
      <c r="H101" s="117">
        <f t="shared" si="8"/>
        <v>291.22117393015662</v>
      </c>
      <c r="I101" s="116">
        <f t="shared" si="11"/>
        <v>24</v>
      </c>
      <c r="J101" s="114">
        <f t="shared" si="5"/>
        <v>67451.898190557913</v>
      </c>
      <c r="K101" s="114">
        <v>8363.7756000000008</v>
      </c>
      <c r="L101" s="114">
        <f t="shared" si="16"/>
        <v>75815.673790557921</v>
      </c>
      <c r="M101" s="141">
        <f t="shared" si="6"/>
        <v>-726793.43364478077</v>
      </c>
      <c r="N101" s="118">
        <f t="shared" si="9"/>
        <v>379078.36895278952</v>
      </c>
      <c r="O101" s="118">
        <f t="shared" si="17"/>
        <v>682341.06411502138</v>
      </c>
      <c r="P101" s="126"/>
    </row>
  </sheetData>
  <mergeCells count="20">
    <mergeCell ref="A90:A101"/>
    <mergeCell ref="A18:A29"/>
    <mergeCell ref="A1:O1"/>
    <mergeCell ref="A3:C3"/>
    <mergeCell ref="A6:C6"/>
    <mergeCell ref="A10:C10"/>
    <mergeCell ref="A11:B12"/>
    <mergeCell ref="D11:G11"/>
    <mergeCell ref="J11:K11"/>
    <mergeCell ref="M11:N11"/>
    <mergeCell ref="D14:G14"/>
    <mergeCell ref="C16:E16"/>
    <mergeCell ref="F16:L16"/>
    <mergeCell ref="M16:M17"/>
    <mergeCell ref="N16:O16"/>
    <mergeCell ref="A30:A41"/>
    <mergeCell ref="A42:A53"/>
    <mergeCell ref="A54:A65"/>
    <mergeCell ref="A66:A77"/>
    <mergeCell ref="A78:A89"/>
  </mergeCells>
  <pageMargins left="0.7" right="0.7" top="0.75" bottom="0.75" header="0.3" footer="0.3"/>
  <pageSetup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P18" sqref="P18"/>
    </sheetView>
  </sheetViews>
  <sheetFormatPr defaultRowHeight="15" x14ac:dyDescent="0.25"/>
  <cols>
    <col min="1" max="1" width="8" customWidth="1"/>
    <col min="2" max="2" width="15.28515625" bestFit="1" customWidth="1"/>
    <col min="3" max="5" width="15.28515625" customWidth="1"/>
    <col min="6" max="7" width="13.7109375" bestFit="1" customWidth="1"/>
  </cols>
  <sheetData>
    <row r="1" spans="1:7" ht="15.75" thickBot="1" x14ac:dyDescent="0.3">
      <c r="B1" s="135">
        <v>1E-3</v>
      </c>
      <c r="C1">
        <v>7.5000000000000002E-4</v>
      </c>
      <c r="D1">
        <v>5.0000000000000001E-4</v>
      </c>
      <c r="E1" t="s">
        <v>41</v>
      </c>
      <c r="F1" s="137" t="s">
        <v>40</v>
      </c>
      <c r="G1" s="137" t="s">
        <v>42</v>
      </c>
    </row>
    <row r="2" spans="1:7" ht="15.75" customHeight="1" thickTop="1" x14ac:dyDescent="0.25">
      <c r="A2" s="142">
        <v>2019</v>
      </c>
      <c r="B2" s="132">
        <v>2619873</v>
      </c>
      <c r="C2" s="132"/>
      <c r="D2" s="132"/>
      <c r="E2" s="132"/>
      <c r="F2" s="132">
        <v>231049.14</v>
      </c>
      <c r="G2" s="132">
        <v>417135.24</v>
      </c>
    </row>
    <row r="3" spans="1:7" x14ac:dyDescent="0.25">
      <c r="A3" s="143"/>
      <c r="B3" s="132">
        <v>2650756</v>
      </c>
      <c r="C3" s="132"/>
      <c r="D3" s="132"/>
      <c r="E3" s="132"/>
      <c r="F3" s="132">
        <v>228150.14</v>
      </c>
      <c r="G3" s="132">
        <v>394928.69</v>
      </c>
    </row>
    <row r="4" spans="1:7" x14ac:dyDescent="0.25">
      <c r="A4" s="143"/>
      <c r="B4" s="132">
        <v>2677423.0395615478</v>
      </c>
      <c r="C4" s="132"/>
      <c r="D4" s="132"/>
      <c r="E4" s="132"/>
      <c r="F4" s="132">
        <v>213405.883515375</v>
      </c>
      <c r="G4" s="132">
        <v>395903.57351537503</v>
      </c>
    </row>
    <row r="5" spans="1:7" x14ac:dyDescent="0.25">
      <c r="A5" s="143"/>
      <c r="B5" s="132">
        <v>2704642.3701613178</v>
      </c>
      <c r="C5" s="132"/>
      <c r="D5" s="132"/>
      <c r="E5" s="132"/>
      <c r="F5" s="132">
        <v>216900.47599252785</v>
      </c>
      <c r="G5" s="132">
        <v>379517.61599252792</v>
      </c>
    </row>
    <row r="6" spans="1:7" x14ac:dyDescent="0.25">
      <c r="A6" s="143"/>
      <c r="B6" s="132">
        <v>2732404.2162479335</v>
      </c>
      <c r="C6" s="132"/>
      <c r="D6" s="132"/>
      <c r="E6" s="132"/>
      <c r="F6" s="132">
        <v>220664.5529828351</v>
      </c>
      <c r="G6" s="132">
        <v>380518.69298283517</v>
      </c>
    </row>
    <row r="7" spans="1:7" x14ac:dyDescent="0.25">
      <c r="A7" s="143"/>
      <c r="B7" s="132">
        <v>2760698.9752972778</v>
      </c>
      <c r="C7" s="132"/>
      <c r="D7" s="132"/>
      <c r="E7" s="132"/>
      <c r="F7" s="132">
        <v>187083.71701041394</v>
      </c>
      <c r="G7" s="132">
        <v>381842.85701041395</v>
      </c>
    </row>
    <row r="8" spans="1:7" x14ac:dyDescent="0.25">
      <c r="A8" s="143"/>
      <c r="B8" s="132">
        <v>2789356.4347499101</v>
      </c>
      <c r="C8" s="132"/>
      <c r="D8" s="132"/>
      <c r="E8" s="132"/>
      <c r="F8" s="132">
        <v>190944.18063470462</v>
      </c>
      <c r="G8" s="132">
        <v>365108.18063470465</v>
      </c>
    </row>
    <row r="9" spans="1:7" x14ac:dyDescent="0.25">
      <c r="A9" s="143"/>
      <c r="B9" s="132">
        <v>2818528.1090026926</v>
      </c>
      <c r="C9" s="132"/>
      <c r="D9" s="132"/>
      <c r="E9" s="132"/>
      <c r="F9" s="132">
        <v>188439.54594347032</v>
      </c>
      <c r="G9" s="132">
        <v>366650.42945884541</v>
      </c>
    </row>
    <row r="10" spans="1:7" x14ac:dyDescent="0.25">
      <c r="A10" s="143"/>
      <c r="B10" s="132">
        <v>2808785.3538890579</v>
      </c>
      <c r="C10" s="132"/>
      <c r="D10" s="132"/>
      <c r="E10" s="132"/>
      <c r="F10" s="132">
        <v>225401.6316568754</v>
      </c>
      <c r="G10" s="132">
        <v>407919.10764940327</v>
      </c>
    </row>
    <row r="11" spans="1:7" x14ac:dyDescent="0.25">
      <c r="A11" s="143"/>
      <c r="B11" s="132">
        <v>2799042.5987754231</v>
      </c>
      <c r="C11" s="132"/>
      <c r="D11" s="132"/>
      <c r="E11" s="132"/>
      <c r="F11" s="132">
        <v>262906.2328571261</v>
      </c>
      <c r="G11" s="132">
        <v>412375.7858399612</v>
      </c>
    </row>
    <row r="12" spans="1:7" x14ac:dyDescent="0.25">
      <c r="A12" s="143"/>
      <c r="B12" s="132">
        <v>2789299.8436617884</v>
      </c>
      <c r="C12" s="132"/>
      <c r="D12" s="132"/>
      <c r="E12" s="132"/>
      <c r="F12" s="132">
        <v>300943.74702010519</v>
      </c>
      <c r="G12" s="132">
        <v>454636.46403051913</v>
      </c>
    </row>
    <row r="13" spans="1:7" ht="15.75" thickBot="1" x14ac:dyDescent="0.3">
      <c r="A13" s="145"/>
      <c r="B13" s="132">
        <v>2779557.0885481536</v>
      </c>
      <c r="C13" s="132"/>
      <c r="D13" s="132"/>
      <c r="E13" s="132"/>
      <c r="F13" s="132">
        <v>339343.9615863724</v>
      </c>
      <c r="G13" s="132">
        <v>491046.25870570203</v>
      </c>
    </row>
    <row r="14" spans="1:7" ht="15.75" customHeight="1" thickTop="1" x14ac:dyDescent="0.25">
      <c r="A14" s="142">
        <v>2020</v>
      </c>
      <c r="B14" s="132">
        <v>2769814.3334345189</v>
      </c>
      <c r="C14" s="132">
        <v>2769814.3334345189</v>
      </c>
      <c r="D14" s="132">
        <v>2769814.3334345189</v>
      </c>
      <c r="E14" s="132">
        <v>2769814.3334345189</v>
      </c>
      <c r="F14" s="132">
        <v>378258.39095278963</v>
      </c>
      <c r="G14" s="132">
        <v>528008.34441910707</v>
      </c>
    </row>
    <row r="15" spans="1:7" x14ac:dyDescent="0.25">
      <c r="A15" s="143"/>
      <c r="B15" s="132">
        <v>2760071.5783208841</v>
      </c>
      <c r="C15" s="132">
        <v>2760071.5783208841</v>
      </c>
      <c r="D15" s="132">
        <v>2760071.5783208841</v>
      </c>
      <c r="E15" s="132">
        <v>2760071.5783208841</v>
      </c>
      <c r="F15" s="132">
        <v>378258.39095278963</v>
      </c>
      <c r="G15" s="132">
        <v>565512.94561935787</v>
      </c>
    </row>
    <row r="16" spans="1:7" x14ac:dyDescent="0.25">
      <c r="A16" s="143"/>
      <c r="B16" s="132">
        <v>2750328.8232072494</v>
      </c>
      <c r="C16" s="132">
        <v>2733851.5924380189</v>
      </c>
      <c r="D16" s="132">
        <v>2717374.3616687879</v>
      </c>
      <c r="E16" s="132">
        <v>2684419.9001303264</v>
      </c>
      <c r="F16" s="132">
        <v>378258.39095278963</v>
      </c>
      <c r="G16" s="132">
        <v>603550.45978233695</v>
      </c>
    </row>
    <row r="17" spans="1:7" x14ac:dyDescent="0.25">
      <c r="A17" s="143"/>
      <c r="B17" s="132">
        <v>2740586.0680936147</v>
      </c>
      <c r="C17" s="132">
        <v>2707631.6065551536</v>
      </c>
      <c r="D17" s="132">
        <v>2674677.1450166916</v>
      </c>
      <c r="E17" s="132">
        <v>2608768.2219397686</v>
      </c>
      <c r="F17" s="132">
        <v>378258.39095278963</v>
      </c>
      <c r="G17" s="132">
        <v>641950.67434860417</v>
      </c>
    </row>
    <row r="18" spans="1:7" x14ac:dyDescent="0.25">
      <c r="A18" s="143"/>
      <c r="B18" s="132">
        <v>2730843.3129799799</v>
      </c>
      <c r="C18" s="132">
        <v>2681411.6206722884</v>
      </c>
      <c r="D18" s="132">
        <v>2631979.9283645954</v>
      </c>
      <c r="E18" s="132">
        <v>2533116.5437492109</v>
      </c>
      <c r="F18" s="132">
        <v>378258.39095278963</v>
      </c>
      <c r="G18" s="132">
        <v>680865.1037150214</v>
      </c>
    </row>
    <row r="19" spans="1:7" x14ac:dyDescent="0.25">
      <c r="A19" s="143"/>
      <c r="B19" s="132">
        <v>2721100.5578663452</v>
      </c>
      <c r="C19" s="132">
        <v>2655191.6347894231</v>
      </c>
      <c r="D19" s="132">
        <v>2589282.7117124991</v>
      </c>
      <c r="E19" s="132">
        <v>2457464.8655586531</v>
      </c>
      <c r="F19" s="132">
        <v>378258.39095278963</v>
      </c>
      <c r="G19" s="132">
        <v>680865.1037150214</v>
      </c>
    </row>
    <row r="20" spans="1:7" x14ac:dyDescent="0.25">
      <c r="A20" s="143"/>
      <c r="B20" s="132">
        <v>2711193.8071527104</v>
      </c>
      <c r="C20" s="132">
        <v>2628807.6533065578</v>
      </c>
      <c r="D20" s="132">
        <v>2546421.4994604029</v>
      </c>
      <c r="E20" s="132">
        <v>2381649.1917680954</v>
      </c>
      <c r="F20" s="132">
        <v>378422.3865527896</v>
      </c>
      <c r="G20" s="132">
        <v>681029.09931502142</v>
      </c>
    </row>
    <row r="21" spans="1:7" x14ac:dyDescent="0.25">
      <c r="A21" s="143"/>
      <c r="B21" s="132">
        <v>2701287.0564390756</v>
      </c>
      <c r="C21" s="132">
        <v>2602423.6718236925</v>
      </c>
      <c r="D21" s="132">
        <v>2503560.2872083066</v>
      </c>
      <c r="E21" s="132">
        <v>2305833.5179775376</v>
      </c>
      <c r="F21" s="132">
        <v>378586.38215278956</v>
      </c>
      <c r="G21" s="132">
        <v>681193.09491502144</v>
      </c>
    </row>
    <row r="22" spans="1:7" x14ac:dyDescent="0.25">
      <c r="A22" s="143"/>
      <c r="B22" s="132">
        <v>2691380.3057254408</v>
      </c>
      <c r="C22" s="132">
        <v>2576039.6903408272</v>
      </c>
      <c r="D22" s="132">
        <v>2460699.0749562103</v>
      </c>
      <c r="E22" s="132">
        <v>2230017.8441869798</v>
      </c>
      <c r="F22" s="132">
        <v>378750.37775278953</v>
      </c>
      <c r="G22" s="132">
        <v>681357.09051502147</v>
      </c>
    </row>
    <row r="23" spans="1:7" x14ac:dyDescent="0.25">
      <c r="A23" s="143"/>
      <c r="B23" s="132">
        <v>2681473.5550118061</v>
      </c>
      <c r="C23" s="132">
        <v>2549655.7088579619</v>
      </c>
      <c r="D23" s="132">
        <v>2417837.8627041141</v>
      </c>
      <c r="E23" s="132">
        <v>2154202.170396422</v>
      </c>
      <c r="F23" s="132">
        <v>378914.37335278949</v>
      </c>
      <c r="G23" s="132">
        <v>681521.08611502149</v>
      </c>
    </row>
    <row r="24" spans="1:7" x14ac:dyDescent="0.25">
      <c r="A24" s="143"/>
      <c r="B24" s="132">
        <v>2671566.8042981713</v>
      </c>
      <c r="C24" s="132">
        <v>2523271.7273750966</v>
      </c>
      <c r="D24" s="132">
        <v>2374976.6504520178</v>
      </c>
      <c r="E24" s="132">
        <v>2078386.496605864</v>
      </c>
      <c r="F24" s="132">
        <v>379078.36895278952</v>
      </c>
      <c r="G24" s="132">
        <v>681685.0817150214</v>
      </c>
    </row>
    <row r="25" spans="1:7" ht="15.75" thickBot="1" x14ac:dyDescent="0.3">
      <c r="A25" s="145"/>
      <c r="B25" s="132">
        <v>2661660.0535845365</v>
      </c>
      <c r="C25" s="132">
        <v>2496887.7458922314</v>
      </c>
      <c r="D25" s="132">
        <v>2332115.4381999215</v>
      </c>
      <c r="E25" s="132">
        <v>2002570.822815306</v>
      </c>
      <c r="F25" s="132">
        <v>379078.36895278952</v>
      </c>
      <c r="G25" s="132">
        <v>681849.07731502142</v>
      </c>
    </row>
    <row r="26" spans="1:7" ht="15.75" customHeight="1" thickTop="1" x14ac:dyDescent="0.25">
      <c r="A26" s="142">
        <v>2021</v>
      </c>
      <c r="B26" s="132">
        <v>2651753.3028709018</v>
      </c>
      <c r="C26" s="132">
        <v>2470503.7644093661</v>
      </c>
      <c r="D26" s="132">
        <v>2289254.2259478252</v>
      </c>
      <c r="E26" s="132">
        <v>1926755.149024748</v>
      </c>
      <c r="F26" s="132">
        <v>379078.36895278952</v>
      </c>
      <c r="G26" s="132">
        <v>682013.07291502133</v>
      </c>
    </row>
    <row r="27" spans="1:7" x14ac:dyDescent="0.25">
      <c r="A27" s="143"/>
      <c r="B27" s="132">
        <v>2641846.552157267</v>
      </c>
      <c r="C27" s="132">
        <v>2444119.7829265008</v>
      </c>
      <c r="D27" s="132">
        <v>2246393.013695729</v>
      </c>
      <c r="E27" s="132">
        <v>1850939.47523419</v>
      </c>
      <c r="F27" s="132">
        <v>379078.36895278952</v>
      </c>
      <c r="G27" s="132">
        <v>682177.06851502135</v>
      </c>
    </row>
    <row r="28" spans="1:7" x14ac:dyDescent="0.25">
      <c r="A28" s="143"/>
      <c r="B28" s="132">
        <v>2631939.8014436322</v>
      </c>
      <c r="C28" s="132">
        <v>2417735.8014436355</v>
      </c>
      <c r="D28" s="132">
        <v>2203531.8014436327</v>
      </c>
      <c r="E28" s="132">
        <v>1775123.801443632</v>
      </c>
      <c r="F28" s="132">
        <v>379078.36895278952</v>
      </c>
      <c r="G28" s="132">
        <v>682341.06411502138</v>
      </c>
    </row>
    <row r="29" spans="1:7" x14ac:dyDescent="0.25">
      <c r="A29" s="143"/>
      <c r="B29" s="132">
        <v>2622033.0507299975</v>
      </c>
      <c r="C29" s="132">
        <v>2391351.8199607702</v>
      </c>
      <c r="D29" s="132">
        <v>2160670.5891915364</v>
      </c>
      <c r="E29" s="132">
        <v>1699308.127653074</v>
      </c>
      <c r="F29" s="132">
        <v>379078.36895278952</v>
      </c>
      <c r="G29" s="132">
        <v>682341.06411502138</v>
      </c>
    </row>
    <row r="30" spans="1:7" x14ac:dyDescent="0.25">
      <c r="A30" s="143"/>
      <c r="B30" s="132">
        <v>2612126.3000163627</v>
      </c>
      <c r="C30" s="132">
        <v>2364967.8384779049</v>
      </c>
      <c r="D30" s="132">
        <v>2117809.3769394401</v>
      </c>
      <c r="E30" s="132">
        <v>1623492.453862516</v>
      </c>
      <c r="F30" s="132">
        <v>379078.36895278952</v>
      </c>
      <c r="G30" s="132">
        <v>682341.06411502138</v>
      </c>
    </row>
    <row r="31" spans="1:7" x14ac:dyDescent="0.25">
      <c r="A31" s="143"/>
      <c r="B31" s="132">
        <v>2602219.5493027279</v>
      </c>
      <c r="C31" s="132">
        <v>2338583.8569950396</v>
      </c>
      <c r="D31" s="132">
        <v>2074948.1646873436</v>
      </c>
      <c r="E31" s="132">
        <v>1547676.780071958</v>
      </c>
      <c r="F31" s="132">
        <v>379078.36895278952</v>
      </c>
      <c r="G31" s="132">
        <v>682341.06411502138</v>
      </c>
    </row>
    <row r="32" spans="1:7" x14ac:dyDescent="0.25">
      <c r="A32" s="143"/>
      <c r="B32" s="132">
        <v>2592312.7985890931</v>
      </c>
      <c r="C32" s="132">
        <v>2312199.8755121743</v>
      </c>
      <c r="D32" s="132">
        <v>2032086.9524352474</v>
      </c>
      <c r="E32" s="132">
        <v>1471861.1062814</v>
      </c>
      <c r="F32" s="132">
        <v>379078.36895278952</v>
      </c>
      <c r="G32" s="132">
        <v>682341.06411502138</v>
      </c>
    </row>
    <row r="33" spans="1:7" x14ac:dyDescent="0.25">
      <c r="A33" s="143"/>
      <c r="B33" s="132">
        <v>2582406.0478754584</v>
      </c>
      <c r="C33" s="132">
        <v>2285815.894029309</v>
      </c>
      <c r="D33" s="132">
        <v>1989225.7401831509</v>
      </c>
      <c r="E33" s="132">
        <v>1396045.432490842</v>
      </c>
      <c r="F33" s="132">
        <v>379078.36895278952</v>
      </c>
      <c r="G33" s="132">
        <v>682341.06411502138</v>
      </c>
    </row>
    <row r="34" spans="1:7" x14ac:dyDescent="0.25">
      <c r="A34" s="143"/>
      <c r="B34" s="132">
        <v>2572499.2971618236</v>
      </c>
      <c r="C34" s="132">
        <v>2259431.9125464438</v>
      </c>
      <c r="D34" s="132">
        <v>1946364.5279310544</v>
      </c>
      <c r="E34" s="132">
        <v>1320229.7587002839</v>
      </c>
      <c r="F34" s="132">
        <v>379078.36895278952</v>
      </c>
      <c r="G34" s="132">
        <v>682341.06411502138</v>
      </c>
    </row>
    <row r="35" spans="1:7" x14ac:dyDescent="0.25">
      <c r="A35" s="143"/>
      <c r="B35" s="132">
        <v>2562592.5464481888</v>
      </c>
      <c r="C35" s="132">
        <v>2233047.9310635785</v>
      </c>
      <c r="D35" s="132">
        <v>1903503.3156789578</v>
      </c>
      <c r="E35" s="132">
        <v>1244414.0849097259</v>
      </c>
      <c r="F35" s="132">
        <v>379078.36895278952</v>
      </c>
      <c r="G35" s="132">
        <v>682341.06411502138</v>
      </c>
    </row>
    <row r="36" spans="1:7" x14ac:dyDescent="0.25">
      <c r="A36" s="143"/>
      <c r="B36" s="132">
        <v>2552685.7957345541</v>
      </c>
      <c r="C36" s="132">
        <v>2206663.9495807132</v>
      </c>
      <c r="D36" s="132">
        <v>1860642.1034268613</v>
      </c>
      <c r="E36" s="132">
        <v>1168598.4111191679</v>
      </c>
      <c r="F36" s="132">
        <v>379078.36895278952</v>
      </c>
      <c r="G36" s="132">
        <v>682341.06411502138</v>
      </c>
    </row>
    <row r="37" spans="1:7" ht="15.75" thickBot="1" x14ac:dyDescent="0.3">
      <c r="A37" s="145"/>
      <c r="B37" s="132">
        <v>2542779.0450209193</v>
      </c>
      <c r="C37" s="132">
        <v>2180279.9680978479</v>
      </c>
      <c r="D37" s="132">
        <v>1817780.8911747648</v>
      </c>
      <c r="E37" s="132">
        <v>1092782.7373286099</v>
      </c>
      <c r="F37" s="132">
        <v>379078.36895278952</v>
      </c>
      <c r="G37" s="132">
        <v>682341.06411502138</v>
      </c>
    </row>
    <row r="38" spans="1:7" ht="15.75" customHeight="1" thickTop="1" x14ac:dyDescent="0.25">
      <c r="A38" s="142">
        <v>2022</v>
      </c>
      <c r="B38" s="132">
        <v>2532872.2943072845</v>
      </c>
      <c r="C38" s="132">
        <v>2153895.9866149826</v>
      </c>
      <c r="D38" s="132">
        <v>1774919.6789226683</v>
      </c>
      <c r="E38" s="132">
        <v>1016967.0635380519</v>
      </c>
      <c r="F38" s="132">
        <v>379078.36895278952</v>
      </c>
      <c r="G38" s="132">
        <v>682341.06411502138</v>
      </c>
    </row>
    <row r="39" spans="1:7" x14ac:dyDescent="0.25">
      <c r="A39" s="143"/>
      <c r="B39" s="132">
        <v>2522965.5435936498</v>
      </c>
      <c r="C39" s="132">
        <v>2127512.0051321173</v>
      </c>
      <c r="D39" s="132">
        <v>1732058.4666705718</v>
      </c>
      <c r="E39" s="132">
        <v>941151.3897474939</v>
      </c>
      <c r="F39" s="132">
        <v>379078.36895278952</v>
      </c>
      <c r="G39" s="132">
        <v>682341.06411502138</v>
      </c>
    </row>
    <row r="40" spans="1:7" x14ac:dyDescent="0.25">
      <c r="A40" s="143"/>
      <c r="B40" s="132">
        <v>2513058.792880015</v>
      </c>
      <c r="C40" s="132">
        <v>2101128.023649252</v>
      </c>
      <c r="D40" s="132">
        <v>1689197.2544184753</v>
      </c>
      <c r="E40" s="132">
        <v>865335.71595693589</v>
      </c>
      <c r="F40" s="132">
        <v>379078.36895278952</v>
      </c>
      <c r="G40" s="132">
        <v>682341.06411502138</v>
      </c>
    </row>
    <row r="41" spans="1:7" x14ac:dyDescent="0.25">
      <c r="A41" s="143"/>
      <c r="B41" s="132">
        <v>2503152.0421663802</v>
      </c>
      <c r="C41" s="132">
        <v>2074744.0421663865</v>
      </c>
      <c r="D41" s="132">
        <v>1646336.0421663788</v>
      </c>
      <c r="E41" s="132">
        <v>789520.04216637788</v>
      </c>
      <c r="F41" s="132">
        <v>379078.36895278952</v>
      </c>
      <c r="G41" s="132">
        <v>682341.06411502138</v>
      </c>
    </row>
    <row r="42" spans="1:7" x14ac:dyDescent="0.25">
      <c r="A42" s="143"/>
      <c r="B42" s="132">
        <v>2493245.2914527454</v>
      </c>
      <c r="C42" s="132">
        <v>2048360.0606835207</v>
      </c>
      <c r="D42" s="132">
        <v>1603474.8299142823</v>
      </c>
      <c r="E42" s="132">
        <v>713704.36837581987</v>
      </c>
      <c r="F42" s="132">
        <v>379078.36895278952</v>
      </c>
      <c r="G42" s="132">
        <v>682341.06411502138</v>
      </c>
    </row>
    <row r="43" spans="1:7" x14ac:dyDescent="0.25">
      <c r="A43" s="143"/>
      <c r="B43" s="132">
        <v>2483338.5407391107</v>
      </c>
      <c r="C43" s="132">
        <v>2021976.079200655</v>
      </c>
      <c r="D43" s="132">
        <v>1560613.6176621858</v>
      </c>
      <c r="E43" s="132">
        <v>637888.69458526187</v>
      </c>
      <c r="F43" s="132">
        <v>379078.36895278952</v>
      </c>
      <c r="G43" s="132">
        <v>682341.06411502138</v>
      </c>
    </row>
    <row r="44" spans="1:7" x14ac:dyDescent="0.25">
      <c r="A44" s="143"/>
      <c r="B44" s="132">
        <v>2473431.7900254759</v>
      </c>
      <c r="C44" s="132">
        <v>1995592.0977177892</v>
      </c>
      <c r="D44" s="132">
        <v>1517752.4054100893</v>
      </c>
      <c r="E44" s="132">
        <v>562073.02079470386</v>
      </c>
      <c r="F44" s="132">
        <v>379078.36895278952</v>
      </c>
      <c r="G44" s="132">
        <v>682341.06411502138</v>
      </c>
    </row>
    <row r="45" spans="1:7" x14ac:dyDescent="0.25">
      <c r="A45" s="143"/>
      <c r="B45" s="132">
        <v>2463525.0393118411</v>
      </c>
      <c r="C45" s="132">
        <v>1969208.1162349235</v>
      </c>
      <c r="D45" s="132">
        <v>1474891.1931579928</v>
      </c>
      <c r="E45" s="132">
        <v>486257.34700414597</v>
      </c>
      <c r="F45" s="132">
        <v>379078.36895278952</v>
      </c>
      <c r="G45" s="132">
        <v>682341.06411502138</v>
      </c>
    </row>
    <row r="46" spans="1:7" x14ac:dyDescent="0.25">
      <c r="A46" s="143"/>
      <c r="B46" s="132">
        <v>2453618.2885982064</v>
      </c>
      <c r="C46" s="132">
        <v>1942824.1347520577</v>
      </c>
      <c r="D46" s="132">
        <v>1432029.9809058963</v>
      </c>
      <c r="E46" s="132">
        <v>410441.67321358807</v>
      </c>
      <c r="F46" s="132">
        <v>379078.36895278952</v>
      </c>
      <c r="G46" s="132">
        <v>682341.06411502138</v>
      </c>
    </row>
    <row r="47" spans="1:7" x14ac:dyDescent="0.25">
      <c r="A47" s="143"/>
      <c r="B47" s="132">
        <v>2443711.5378845716</v>
      </c>
      <c r="C47" s="132">
        <v>1916440.153269192</v>
      </c>
      <c r="D47" s="132">
        <v>1389168.7686537998</v>
      </c>
      <c r="E47" s="132">
        <v>334625.99942303018</v>
      </c>
      <c r="F47" s="132">
        <v>379078.36895278952</v>
      </c>
      <c r="G47" s="132">
        <v>682341.06411502138</v>
      </c>
    </row>
    <row r="48" spans="1:7" x14ac:dyDescent="0.25">
      <c r="A48" s="143"/>
      <c r="B48" s="132">
        <v>2433804.7871709368</v>
      </c>
      <c r="C48" s="132">
        <v>1890056.1717863262</v>
      </c>
      <c r="D48" s="132">
        <v>1346307.5564017033</v>
      </c>
      <c r="E48" s="132">
        <v>258810.32563247229</v>
      </c>
      <c r="F48" s="132">
        <v>379078.36895278952</v>
      </c>
      <c r="G48" s="132">
        <v>682341.06411502138</v>
      </c>
    </row>
    <row r="49" spans="1:7" ht="15.75" thickBot="1" x14ac:dyDescent="0.3">
      <c r="A49" s="145"/>
      <c r="B49" s="132">
        <v>2423898.036457302</v>
      </c>
      <c r="C49" s="132">
        <v>1863672.1903034605</v>
      </c>
      <c r="D49" s="132">
        <v>1303446.3441496068</v>
      </c>
      <c r="E49" s="132">
        <v>182994.6518419144</v>
      </c>
      <c r="F49" s="132">
        <v>379078.36895278952</v>
      </c>
      <c r="G49" s="132">
        <v>682341.06411502138</v>
      </c>
    </row>
    <row r="50" spans="1:7" ht="15.75" customHeight="1" thickTop="1" x14ac:dyDescent="0.25">
      <c r="A50" s="142">
        <v>2023</v>
      </c>
      <c r="B50" s="132">
        <v>2413991.2857436673</v>
      </c>
      <c r="C50" s="132">
        <v>1837288.2088205947</v>
      </c>
      <c r="D50" s="132">
        <v>1260585.1318975103</v>
      </c>
      <c r="E50" s="132">
        <v>107178.97805135648</v>
      </c>
      <c r="F50" s="132">
        <v>379078.36895278952</v>
      </c>
      <c r="G50" s="132">
        <v>682341.06411502138</v>
      </c>
    </row>
    <row r="51" spans="1:7" x14ac:dyDescent="0.25">
      <c r="A51" s="143"/>
      <c r="B51" s="132">
        <v>2404084.5350300325</v>
      </c>
      <c r="C51" s="132">
        <v>1810904.227337729</v>
      </c>
      <c r="D51" s="132">
        <v>1217723.9196454138</v>
      </c>
      <c r="E51" s="132">
        <v>31363.304260798563</v>
      </c>
      <c r="F51" s="132">
        <v>379078.36895278952</v>
      </c>
      <c r="G51" s="132">
        <v>682341.06411502138</v>
      </c>
    </row>
    <row r="52" spans="1:7" x14ac:dyDescent="0.25">
      <c r="A52" s="143"/>
      <c r="B52" s="132">
        <v>2394177.7843163977</v>
      </c>
      <c r="C52" s="132">
        <v>1784520.2458548632</v>
      </c>
      <c r="D52" s="132">
        <v>1174862.7073933173</v>
      </c>
      <c r="E52" s="132">
        <v>-44452.369529759351</v>
      </c>
      <c r="F52" s="132">
        <v>379078.36895278952</v>
      </c>
      <c r="G52" s="132">
        <v>682341.06411502138</v>
      </c>
    </row>
    <row r="53" spans="1:7" x14ac:dyDescent="0.25">
      <c r="A53" s="143"/>
      <c r="B53" s="132">
        <v>2384271.033602763</v>
      </c>
      <c r="C53" s="132">
        <v>1758136.2643719974</v>
      </c>
      <c r="D53" s="132">
        <v>1132001.4951412207</v>
      </c>
      <c r="E53" s="132">
        <v>-120268.04332031726</v>
      </c>
      <c r="F53" s="132">
        <v>379078.36895278952</v>
      </c>
      <c r="G53" s="132">
        <v>682341.06411502138</v>
      </c>
    </row>
    <row r="54" spans="1:7" x14ac:dyDescent="0.25">
      <c r="A54" s="143"/>
      <c r="B54" s="132">
        <v>2374364.2828891282</v>
      </c>
      <c r="C54" s="132">
        <v>1731752.2828891317</v>
      </c>
      <c r="D54" s="132">
        <v>1089140.2828891242</v>
      </c>
      <c r="E54" s="132">
        <v>-196083.71711087518</v>
      </c>
      <c r="F54" s="132">
        <v>379078.36895278952</v>
      </c>
      <c r="G54" s="132">
        <v>682341.06411502138</v>
      </c>
    </row>
    <row r="55" spans="1:7" x14ac:dyDescent="0.25">
      <c r="A55" s="143"/>
      <c r="B55" s="132">
        <v>2364457.5321754934</v>
      </c>
      <c r="C55" s="132">
        <v>1705368.3014062659</v>
      </c>
      <c r="D55" s="132">
        <v>1046279.0706370277</v>
      </c>
      <c r="E55" s="132">
        <v>-271899.39090143307</v>
      </c>
      <c r="F55" s="132">
        <v>379078.36895278952</v>
      </c>
      <c r="G55" s="132">
        <v>682341.06411502138</v>
      </c>
    </row>
    <row r="56" spans="1:7" x14ac:dyDescent="0.25">
      <c r="A56" s="143"/>
      <c r="B56" s="132">
        <v>2354550.7814618587</v>
      </c>
      <c r="C56" s="132">
        <v>1678984.3199234002</v>
      </c>
      <c r="D56" s="132">
        <v>1003417.8583849312</v>
      </c>
      <c r="E56" s="132">
        <v>-347715.06469199096</v>
      </c>
      <c r="F56" s="132">
        <v>379078.36895278952</v>
      </c>
      <c r="G56" s="132">
        <v>682341.06411502138</v>
      </c>
    </row>
    <row r="57" spans="1:7" x14ac:dyDescent="0.25">
      <c r="A57" s="143"/>
      <c r="B57" s="132">
        <v>2344644.0307482239</v>
      </c>
      <c r="C57" s="132">
        <v>1652600.3384405344</v>
      </c>
      <c r="D57" s="132">
        <v>960556.64613283472</v>
      </c>
      <c r="E57" s="132">
        <v>-423530.73848254886</v>
      </c>
      <c r="F57" s="132">
        <v>379078.36895278952</v>
      </c>
      <c r="G57" s="132">
        <v>682341.06411502138</v>
      </c>
    </row>
    <row r="58" spans="1:7" x14ac:dyDescent="0.25">
      <c r="A58" s="143"/>
      <c r="B58" s="132">
        <v>2334737.2800345891</v>
      </c>
      <c r="C58" s="132">
        <v>1626216.3569576687</v>
      </c>
      <c r="D58" s="132">
        <v>917695.43388073822</v>
      </c>
      <c r="E58" s="132">
        <v>-499346.41227310675</v>
      </c>
      <c r="F58" s="132">
        <v>379078.36895278952</v>
      </c>
      <c r="G58" s="132">
        <v>682341.06411502138</v>
      </c>
    </row>
    <row r="59" spans="1:7" x14ac:dyDescent="0.25">
      <c r="A59" s="143"/>
      <c r="B59" s="132">
        <v>2324830.5293209543</v>
      </c>
      <c r="C59" s="132">
        <v>1599832.3754748029</v>
      </c>
      <c r="D59" s="132">
        <v>874834.22162864171</v>
      </c>
      <c r="E59" s="132">
        <v>-575162.08606366476</v>
      </c>
      <c r="F59" s="132">
        <v>379078.36895278952</v>
      </c>
      <c r="G59" s="132">
        <v>682341.06411502138</v>
      </c>
    </row>
    <row r="60" spans="1:7" x14ac:dyDescent="0.25">
      <c r="A60" s="143"/>
      <c r="B60" s="132">
        <v>2314923.7786073196</v>
      </c>
      <c r="C60" s="132">
        <v>1573448.3939919372</v>
      </c>
      <c r="D60" s="132">
        <v>831973.0093765452</v>
      </c>
      <c r="E60" s="132">
        <v>-650977.75985422276</v>
      </c>
      <c r="F60" s="132">
        <v>379078.36895278952</v>
      </c>
      <c r="G60" s="132">
        <v>682341.06411502138</v>
      </c>
    </row>
    <row r="61" spans="1:7" ht="15.75" thickBot="1" x14ac:dyDescent="0.3">
      <c r="A61" s="144"/>
      <c r="B61" s="132">
        <v>2305017.0278936848</v>
      </c>
      <c r="C61" s="132">
        <v>1547064.4125090714</v>
      </c>
      <c r="D61" s="132">
        <v>789111.7971244487</v>
      </c>
      <c r="E61" s="132">
        <v>-726793.43364478077</v>
      </c>
      <c r="F61" s="132">
        <v>379078.36895278952</v>
      </c>
      <c r="G61" s="132">
        <v>682341.06411502138</v>
      </c>
    </row>
    <row r="62" spans="1:7" ht="15.75" customHeight="1" thickTop="1" x14ac:dyDescent="0.25">
      <c r="A62" s="142">
        <v>2024</v>
      </c>
      <c r="B62" s="132">
        <v>2295110.27718005</v>
      </c>
      <c r="C62" s="132">
        <v>1520680.4310262057</v>
      </c>
      <c r="D62" s="132">
        <v>746250.58487235219</v>
      </c>
      <c r="E62" s="132">
        <v>-802609.10743533878</v>
      </c>
      <c r="F62" s="132">
        <v>379078.36895278952</v>
      </c>
      <c r="G62" s="132">
        <v>682341.06411502138</v>
      </c>
    </row>
    <row r="63" spans="1:7" x14ac:dyDescent="0.25">
      <c r="A63" s="143"/>
      <c r="B63" s="132">
        <v>2285203.5264664153</v>
      </c>
      <c r="C63" s="132">
        <v>1494296.4495433399</v>
      </c>
      <c r="D63" s="132">
        <v>703389.37262025569</v>
      </c>
      <c r="E63" s="132">
        <v>-878424.78122589679</v>
      </c>
      <c r="F63" s="132">
        <v>379078.36895278952</v>
      </c>
      <c r="G63" s="132">
        <v>682341.06411502138</v>
      </c>
    </row>
    <row r="64" spans="1:7" x14ac:dyDescent="0.25">
      <c r="A64" s="143"/>
      <c r="B64" s="132">
        <v>2275296.7757527805</v>
      </c>
      <c r="C64" s="132">
        <v>1467912.4680604741</v>
      </c>
      <c r="D64" s="132">
        <v>660528.16036815918</v>
      </c>
      <c r="E64" s="132">
        <v>-954240.4550164548</v>
      </c>
      <c r="F64" s="132">
        <v>379078.36895278952</v>
      </c>
      <c r="G64" s="132">
        <v>682341.06411502138</v>
      </c>
    </row>
    <row r="65" spans="1:7" x14ac:dyDescent="0.25">
      <c r="A65" s="143"/>
      <c r="B65" s="132">
        <v>2265390.0250391457</v>
      </c>
      <c r="C65" s="132">
        <v>1441528.4865776084</v>
      </c>
      <c r="D65" s="132">
        <v>617666.94811606267</v>
      </c>
      <c r="E65" s="132">
        <v>-1030056.1288070128</v>
      </c>
      <c r="F65" s="132">
        <v>379078.36895278952</v>
      </c>
      <c r="G65" s="132">
        <v>682341.06411502138</v>
      </c>
    </row>
    <row r="66" spans="1:7" x14ac:dyDescent="0.25">
      <c r="A66" s="143"/>
      <c r="B66" s="132">
        <v>2255483.274325511</v>
      </c>
      <c r="C66" s="132">
        <v>1415144.5050947426</v>
      </c>
      <c r="D66" s="132">
        <v>574805.73586396617</v>
      </c>
      <c r="E66" s="132">
        <v>-1105871.8025975707</v>
      </c>
      <c r="F66" s="132">
        <v>379078.36895278952</v>
      </c>
      <c r="G66" s="132">
        <v>682341.06411502138</v>
      </c>
    </row>
    <row r="67" spans="1:7" x14ac:dyDescent="0.25">
      <c r="A67" s="143"/>
      <c r="B67" s="132">
        <v>2245576.5236118762</v>
      </c>
      <c r="C67" s="132">
        <v>1388760.5236118769</v>
      </c>
      <c r="D67" s="132">
        <v>531944.52361186966</v>
      </c>
      <c r="E67" s="132">
        <v>-1181687.4763881287</v>
      </c>
      <c r="F67" s="132">
        <v>379078.36895278952</v>
      </c>
      <c r="G67" s="132">
        <v>682341.06411502138</v>
      </c>
    </row>
    <row r="68" spans="1:7" x14ac:dyDescent="0.25">
      <c r="A68" s="143"/>
      <c r="B68" s="132">
        <v>2235669.7728982414</v>
      </c>
      <c r="C68" s="132">
        <v>1362376.5421290111</v>
      </c>
      <c r="D68" s="132">
        <v>489083.31135977327</v>
      </c>
      <c r="E68" s="132">
        <v>-1257503.1501786867</v>
      </c>
      <c r="F68" s="132">
        <v>379078.36895278952</v>
      </c>
      <c r="G68" s="132">
        <v>682341.06411502138</v>
      </c>
    </row>
    <row r="69" spans="1:7" x14ac:dyDescent="0.25">
      <c r="A69" s="143"/>
      <c r="B69" s="132">
        <v>2225763.0221846066</v>
      </c>
      <c r="C69" s="132">
        <v>1335992.5606461454</v>
      </c>
      <c r="D69" s="132">
        <v>446222.09910767694</v>
      </c>
      <c r="E69" s="132">
        <v>-1333318.8239692447</v>
      </c>
      <c r="F69" s="132">
        <v>379078.36895278952</v>
      </c>
      <c r="G69" s="132">
        <v>682341.06411502138</v>
      </c>
    </row>
    <row r="70" spans="1:7" x14ac:dyDescent="0.25">
      <c r="A70" s="143"/>
      <c r="B70" s="132">
        <v>2215856.2714709719</v>
      </c>
      <c r="C70" s="132">
        <v>1309608.5791632796</v>
      </c>
      <c r="D70" s="132">
        <v>403360.88685558061</v>
      </c>
      <c r="E70" s="132">
        <v>-1409134.4977598027</v>
      </c>
      <c r="F70" s="132">
        <v>379078.36895278952</v>
      </c>
      <c r="G70" s="132">
        <v>682341.06411502138</v>
      </c>
    </row>
    <row r="71" spans="1:7" x14ac:dyDescent="0.25">
      <c r="A71" s="143"/>
      <c r="B71" s="132">
        <v>2205949.5207573371</v>
      </c>
      <c r="C71" s="132">
        <v>1283224.5976804139</v>
      </c>
      <c r="D71" s="132">
        <v>360499.67460348428</v>
      </c>
      <c r="E71" s="132">
        <v>-1484950.1715503607</v>
      </c>
      <c r="F71" s="132">
        <v>379078.36895278952</v>
      </c>
      <c r="G71" s="132">
        <v>682341.06411502138</v>
      </c>
    </row>
    <row r="72" spans="1:7" x14ac:dyDescent="0.25">
      <c r="A72" s="143"/>
      <c r="B72" s="132">
        <v>2196042.7700437023</v>
      </c>
      <c r="C72" s="132">
        <v>1256840.6161975481</v>
      </c>
      <c r="D72" s="132">
        <v>317638.46235138795</v>
      </c>
      <c r="E72" s="132">
        <v>-1560765.8453409187</v>
      </c>
      <c r="F72" s="132">
        <v>379078.36895278952</v>
      </c>
      <c r="G72" s="132">
        <v>682341.06411502138</v>
      </c>
    </row>
    <row r="73" spans="1:7" ht="15.75" thickBot="1" x14ac:dyDescent="0.3">
      <c r="A73" s="144"/>
      <c r="B73" s="132">
        <v>2186136.0193300676</v>
      </c>
      <c r="C73" s="132">
        <v>1230456.6347146824</v>
      </c>
      <c r="D73" s="132">
        <v>274777.25009929162</v>
      </c>
      <c r="E73" s="132">
        <v>-1636581.5191314768</v>
      </c>
      <c r="F73" s="132">
        <v>379078.36895278952</v>
      </c>
      <c r="G73" s="132">
        <v>682341.06411502138</v>
      </c>
    </row>
    <row r="74" spans="1:7" ht="15.75" thickTop="1" x14ac:dyDescent="0.25">
      <c r="A74" s="142">
        <v>2025</v>
      </c>
      <c r="B74" s="132">
        <v>2176229.2686164328</v>
      </c>
      <c r="C74" s="132">
        <v>1204072.6532318166</v>
      </c>
      <c r="D74" s="132">
        <v>231916.03784719529</v>
      </c>
      <c r="E74" s="132">
        <v>-1712397.1929220348</v>
      </c>
      <c r="F74" s="132">
        <v>379078.36895278952</v>
      </c>
      <c r="G74" s="132">
        <v>682341.06411502138</v>
      </c>
    </row>
    <row r="75" spans="1:7" x14ac:dyDescent="0.25">
      <c r="A75" s="143"/>
      <c r="B75" s="132">
        <v>2166322.517902798</v>
      </c>
      <c r="C75" s="132">
        <v>1177688.6717489508</v>
      </c>
      <c r="D75" s="132">
        <v>189054.82559509896</v>
      </c>
      <c r="E75" s="132">
        <v>-1788212.8667125928</v>
      </c>
      <c r="F75" s="132">
        <v>379078.36895278952</v>
      </c>
      <c r="G75" s="132">
        <v>682341.06411502138</v>
      </c>
    </row>
    <row r="76" spans="1:7" x14ac:dyDescent="0.25">
      <c r="A76" s="143"/>
      <c r="B76" s="132">
        <v>2156415.7671891632</v>
      </c>
      <c r="C76" s="132">
        <v>1151304.6902660851</v>
      </c>
      <c r="D76" s="132">
        <v>146193.61334300257</v>
      </c>
      <c r="E76" s="132">
        <v>-1864028.5405031508</v>
      </c>
      <c r="F76" s="132">
        <v>379078.36895278952</v>
      </c>
      <c r="G76" s="132">
        <v>682341.06411502138</v>
      </c>
    </row>
    <row r="77" spans="1:7" x14ac:dyDescent="0.25">
      <c r="A77" s="143"/>
      <c r="B77" s="132">
        <v>2146509.0164755285</v>
      </c>
      <c r="C77" s="132">
        <v>1124920.7087832193</v>
      </c>
      <c r="D77" s="132">
        <v>103332.40109090618</v>
      </c>
      <c r="E77" s="132">
        <v>-1939844.2142937088</v>
      </c>
      <c r="F77" s="132">
        <v>379078.36895278952</v>
      </c>
      <c r="G77" s="132">
        <v>682341.06411502138</v>
      </c>
    </row>
    <row r="78" spans="1:7" x14ac:dyDescent="0.25">
      <c r="A78" s="143"/>
      <c r="B78" s="132">
        <v>2136602.2657618937</v>
      </c>
      <c r="C78" s="132">
        <v>1098536.7273003536</v>
      </c>
      <c r="D78" s="132">
        <v>60471.188838809794</v>
      </c>
      <c r="E78" s="132">
        <v>-2015659.8880842668</v>
      </c>
      <c r="F78" s="132">
        <v>379078.36895278952</v>
      </c>
      <c r="G78" s="132">
        <v>682341.06411502138</v>
      </c>
    </row>
    <row r="79" spans="1:7" x14ac:dyDescent="0.25">
      <c r="A79" s="143"/>
      <c r="B79" s="132">
        <v>2126695.5150482589</v>
      </c>
      <c r="C79" s="132">
        <v>1072152.7458174878</v>
      </c>
      <c r="D79" s="132">
        <v>17609.976586713419</v>
      </c>
      <c r="E79" s="132">
        <v>-2091475.5618748248</v>
      </c>
      <c r="F79" s="132">
        <v>379078.36895278952</v>
      </c>
      <c r="G79" s="132">
        <v>682341.06411502138</v>
      </c>
    </row>
    <row r="80" spans="1:7" x14ac:dyDescent="0.25">
      <c r="A80" s="143"/>
      <c r="B80" s="132">
        <v>2116788.7643346242</v>
      </c>
      <c r="C80" s="132">
        <v>1045768.7643346221</v>
      </c>
      <c r="D80" s="132">
        <v>-25251.235665382956</v>
      </c>
      <c r="E80" s="132">
        <v>-2167291.2356653824</v>
      </c>
      <c r="F80" s="132">
        <v>379078.36895278952</v>
      </c>
      <c r="G80" s="132">
        <v>682341.06411502138</v>
      </c>
    </row>
    <row r="81" spans="1:7" x14ac:dyDescent="0.25">
      <c r="A81" s="143"/>
      <c r="B81" s="132">
        <v>2106882.0136209894</v>
      </c>
      <c r="C81" s="132">
        <v>1019384.7828517563</v>
      </c>
      <c r="D81" s="132">
        <v>-68112.447917479323</v>
      </c>
      <c r="E81" s="132">
        <v>-2243106.9094559401</v>
      </c>
      <c r="F81" s="132">
        <v>379078.36895278952</v>
      </c>
      <c r="G81" s="132">
        <v>682341.06411502138</v>
      </c>
    </row>
    <row r="82" spans="1:7" x14ac:dyDescent="0.25">
      <c r="A82" s="143"/>
      <c r="B82" s="132">
        <v>2096975.2629073544</v>
      </c>
      <c r="C82" s="132">
        <v>993000.80136889056</v>
      </c>
      <c r="D82" s="132">
        <v>-110973.66016957568</v>
      </c>
      <c r="E82" s="132">
        <v>-2318922.5832464979</v>
      </c>
      <c r="F82" s="132">
        <v>379078.36895278952</v>
      </c>
      <c r="G82" s="132">
        <v>682341.06411502138</v>
      </c>
    </row>
    <row r="83" spans="1:7" x14ac:dyDescent="0.25">
      <c r="A83" s="143"/>
      <c r="B83" s="132">
        <v>2087068.5121937196</v>
      </c>
      <c r="C83" s="132">
        <v>966616.81988602481</v>
      </c>
      <c r="D83" s="132">
        <v>-153834.87242167204</v>
      </c>
      <c r="E83" s="132">
        <v>-2394738.2570370557</v>
      </c>
      <c r="F83" s="132">
        <v>379078.36895278952</v>
      </c>
      <c r="G83" s="132">
        <v>682341.06411502138</v>
      </c>
    </row>
    <row r="84" spans="1:7" x14ac:dyDescent="0.25">
      <c r="A84" s="143"/>
      <c r="B84" s="132">
        <v>2077161.7614800849</v>
      </c>
      <c r="C84" s="132">
        <v>940232.83840315905</v>
      </c>
      <c r="D84" s="132">
        <v>-196696.08467376843</v>
      </c>
      <c r="E84" s="132">
        <v>-2470553.9308276135</v>
      </c>
      <c r="F84" s="132">
        <v>379078.36895278952</v>
      </c>
      <c r="G84" s="132">
        <v>682341.06411502138</v>
      </c>
    </row>
    <row r="85" spans="1:7" ht="15.75" thickBot="1" x14ac:dyDescent="0.3">
      <c r="A85" s="144"/>
      <c r="B85" s="132">
        <v>2067255.0107664501</v>
      </c>
      <c r="C85" s="132">
        <v>913848.8569202933</v>
      </c>
      <c r="D85" s="132">
        <v>-239557.29692586482</v>
      </c>
      <c r="E85" s="132">
        <v>-2546369.6046181712</v>
      </c>
      <c r="F85" s="132">
        <v>379078.36895278952</v>
      </c>
      <c r="G85" s="132">
        <v>682341.06411502138</v>
      </c>
    </row>
  </sheetData>
  <mergeCells count="7">
    <mergeCell ref="A74:A85"/>
    <mergeCell ref="A2:A13"/>
    <mergeCell ref="A14:A25"/>
    <mergeCell ref="A26:A37"/>
    <mergeCell ref="A38:A49"/>
    <mergeCell ref="A50:A61"/>
    <mergeCell ref="A62:A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.0010 (A)</vt:lpstr>
      <vt:lpstr>.00075 (B)</vt:lpstr>
      <vt:lpstr>.0005 (C)</vt:lpstr>
      <vt:lpstr>No Assessment (D)</vt:lpstr>
      <vt:lpstr>Sheet2</vt:lpstr>
    </vt:vector>
  </TitlesOfParts>
  <Company>MOPSC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Salsman, Kari</dc:creator>
  <cp:lastModifiedBy>Craig, Pamela</cp:lastModifiedBy>
  <dcterms:created xsi:type="dcterms:W3CDTF">2019-06-19T19:44:00Z</dcterms:created>
  <dcterms:modified xsi:type="dcterms:W3CDTF">2019-07-08T18:25:41Z</dcterms:modified>
</cp:coreProperties>
</file>