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MPSC Cases\EO-2015-0055 MEEIA 2\Pleadings\Filing 11.17 Revision of TRM\For Paula Review\"/>
    </mc:Choice>
  </mc:AlternateContent>
  <bookViews>
    <workbookView xWindow="495" yWindow="45" windowWidth="28140" windowHeight="10065" activeTab="2"/>
  </bookViews>
  <sheets>
    <sheet name="EE Kits" sheetId="16" r:id="rId1"/>
    <sheet name="Efficient Product" sheetId="17" r:id="rId2"/>
    <sheet name="HVAC" sheetId="14" r:id="rId3"/>
    <sheet name="Lighting" sheetId="15" r:id="rId4"/>
    <sheet name="Low Income"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2" hidden="1">HVAC!$G$248:$H$253</definedName>
    <definedName name="_Ref376940292" localSheetId="1">'Efficient Product'!#REF!</definedName>
    <definedName name="abase" localSheetId="0">#REF!</definedName>
    <definedName name="abase" localSheetId="1">#REF!</definedName>
    <definedName name="abase" localSheetId="2">#REF!</definedName>
    <definedName name="abase">#REF!</definedName>
    <definedName name="accounts">'[1]Measure Summary'!#REF!</definedName>
    <definedName name="accountvalid">'[2]Measure Summary'!$F$5:$F$218</definedName>
    <definedName name="airRESULTS">[3]Inputs!$C$14</definedName>
    <definedName name="AVGcool" localSheetId="0">#REF!</definedName>
    <definedName name="AVGcool" localSheetId="1">#REF!</definedName>
    <definedName name="AVGcool" localSheetId="2">#REF!</definedName>
    <definedName name="AVGcool">#REF!</definedName>
    <definedName name="AVGheat" localSheetId="0">#REF!</definedName>
    <definedName name="AVGheat" localSheetId="1">#REF!</definedName>
    <definedName name="AVGheat" localSheetId="2">#REF!</definedName>
    <definedName name="AVGheat">#REF!</definedName>
    <definedName name="awrap" localSheetId="0">#REF!</definedName>
    <definedName name="awrap" localSheetId="1">#REF!</definedName>
    <definedName name="awrap" localSheetId="2">#REF!</definedName>
    <definedName name="awrap">#REF!</definedName>
    <definedName name="Cadmus_Valid_LED" localSheetId="1">'[4]Raw Cadmus Survey Data'!$DI:$DI</definedName>
    <definedName name="Cadmus_Valid_LED">'[5]Raw Cadmus Survey Data'!$DI:$DI</definedName>
    <definedName name="CF">#REF!</definedName>
    <definedName name="CFduct">[3]Inputs!$I$16</definedName>
    <definedName name="CFlighting">#REF!</definedName>
    <definedName name="ConF">#REF!</definedName>
    <definedName name="Cp" localSheetId="0">#REF!</definedName>
    <definedName name="Cp" localSheetId="1">#REF!</definedName>
    <definedName name="Cp" localSheetId="2">#REF!</definedName>
    <definedName name="Cp">#REF!</definedName>
    <definedName name="DAYS" localSheetId="0">#REF!</definedName>
    <definedName name="DAYS" localSheetId="1">#REF!</definedName>
    <definedName name="DAYS" localSheetId="2">#REF!</definedName>
    <definedName name="DAYS">#REF!</definedName>
    <definedName name="DeltaGPM" localSheetId="0">#REF!</definedName>
    <definedName name="DeltaGPM" localSheetId="1">#REF!</definedName>
    <definedName name="DeltaGPM" localSheetId="2">#REF!</definedName>
    <definedName name="DeltaGPM">#REF!</definedName>
    <definedName name="deltaT" localSheetId="0">#REF!</definedName>
    <definedName name="deltaT" localSheetId="1">#REF!</definedName>
    <definedName name="deltaT" localSheetId="2">#REF!</definedName>
    <definedName name="deltaT">#REF!</definedName>
    <definedName name="den" localSheetId="0">#REF!</definedName>
    <definedName name="den" localSheetId="1">#REF!</definedName>
    <definedName name="den" localSheetId="2">#REF!</definedName>
    <definedName name="den">#REF!</definedName>
    <definedName name="Diameter" localSheetId="0">#REF!</definedName>
    <definedName name="Diameter" localSheetId="1">#REF!</definedName>
    <definedName name="Diameter" localSheetId="2">#REF!</definedName>
    <definedName name="Diameter">#REF!</definedName>
    <definedName name="ductRESULTS">#REF!</definedName>
    <definedName name="EERafter" localSheetId="0">#REF!</definedName>
    <definedName name="EERafter" localSheetId="1">#REF!</definedName>
    <definedName name="EERafter" localSheetId="2">#REF!</definedName>
    <definedName name="EERafter">#REF!</definedName>
    <definedName name="EERBefore" localSheetId="0">#REF!</definedName>
    <definedName name="EERBefore" localSheetId="1">#REF!</definedName>
    <definedName name="EERBefore" localSheetId="2">#REF!</definedName>
    <definedName name="EERBefore">#REF!</definedName>
    <definedName name="EFbase" localSheetId="0">#REF!</definedName>
    <definedName name="EFbase" localSheetId="1">#REF!</definedName>
    <definedName name="EFbase" localSheetId="2">#REF!</definedName>
    <definedName name="EFbase">#REF!</definedName>
    <definedName name="ESFcool" localSheetId="0">#REF!</definedName>
    <definedName name="ESFcool" localSheetId="1">#REF!</definedName>
    <definedName name="ESFcool" localSheetId="2">#REF!</definedName>
    <definedName name="ESFcool">#REF!</definedName>
    <definedName name="ESFheat" localSheetId="0">#REF!</definedName>
    <definedName name="ESFheat" localSheetId="1">#REF!</definedName>
    <definedName name="ESFheat" localSheetId="2">#REF!</definedName>
    <definedName name="ESFheat">#REF!</definedName>
    <definedName name="EUEx" localSheetId="0">#REF!</definedName>
    <definedName name="EUEx" localSheetId="1">#REF!</definedName>
    <definedName name="EUEx" localSheetId="2">#REF!</definedName>
    <definedName name="EUEx">#REF!</definedName>
    <definedName name="EUNew" localSheetId="0">#REF!</definedName>
    <definedName name="EUNew" localSheetId="1">#REF!</definedName>
    <definedName name="EUNew" localSheetId="2">#REF!</definedName>
    <definedName name="EUNew">#REF!</definedName>
    <definedName name="FAdays" localSheetId="0">#REF!</definedName>
    <definedName name="FAdays" localSheetId="1">#REF!</definedName>
    <definedName name="FAdays" localSheetId="2">#REF!</definedName>
    <definedName name="FAdays">#REF!</definedName>
    <definedName name="FAdeltaGPM" localSheetId="0">#REF!</definedName>
    <definedName name="FAdeltaGPM" localSheetId="1">#REF!</definedName>
    <definedName name="FAdeltaGPM" localSheetId="2">#REF!</definedName>
    <definedName name="FAdeltaGPM">#REF!</definedName>
    <definedName name="FauCp" localSheetId="0">#REF!</definedName>
    <definedName name="FauCp" localSheetId="1">#REF!</definedName>
    <definedName name="FauCp" localSheetId="2">#REF!</definedName>
    <definedName name="FauCp">#REF!</definedName>
    <definedName name="FaucTime" localSheetId="0">#REF!</definedName>
    <definedName name="FaucTime" localSheetId="1">#REF!</definedName>
    <definedName name="FaucTime" localSheetId="2">#REF!</definedName>
    <definedName name="FaucTime">#REF!</definedName>
    <definedName name="FauDen" localSheetId="0">#REF!</definedName>
    <definedName name="FauDen" localSheetId="1">#REF!</definedName>
    <definedName name="FauDen" localSheetId="2">#REF!</definedName>
    <definedName name="FauDen">#REF!</definedName>
    <definedName name="FauRE" localSheetId="0">#REF!</definedName>
    <definedName name="FauRE" localSheetId="1">#REF!</definedName>
    <definedName name="FauRE" localSheetId="2">#REF!</definedName>
    <definedName name="FauRE">#REF!</definedName>
    <definedName name="FauTin" localSheetId="0">#REF!</definedName>
    <definedName name="FauTin" localSheetId="1">#REF!</definedName>
    <definedName name="FauTin" localSheetId="2">#REF!</definedName>
    <definedName name="FauTin">#REF!</definedName>
    <definedName name="Finished" localSheetId="1">'[4]Raw Cadmus Survey Data'!$F:$F</definedName>
    <definedName name="Finished">'[5]Raw Cadmus Survey Data'!$F:$F</definedName>
    <definedName name="HCIFd">#REF!</definedName>
    <definedName name="HCIFe">#REF!</definedName>
    <definedName name="HDD">#REF!</definedName>
    <definedName name="Height" localSheetId="0">#REF!</definedName>
    <definedName name="Height" localSheetId="1">#REF!</definedName>
    <definedName name="Height" localSheetId="2">#REF!</definedName>
    <definedName name="Height">#REF!</definedName>
    <definedName name="HEW_LED" localSheetId="1">'[4]Raw Cadmus Survey Data'!$O:$O</definedName>
    <definedName name="HEW_LED">'[5]Raw Cadmus Survey Data'!$O:$O</definedName>
    <definedName name="HEW_Valid_LED" localSheetId="1">'[4]Raw Cadmus Survey Data'!$CI:$CI</definedName>
    <definedName name="HEW_Valid_LED">'[5]Raw Cadmus Survey Data'!$CI:$CI</definedName>
    <definedName name="HOU_NRES" localSheetId="1">'[6]Input Values'!$C$32</definedName>
    <definedName name="HOU_NRES" localSheetId="3">Lighting!#REF!</definedName>
    <definedName name="HOU_NRES">'[7]Input Values'!$C$32</definedName>
    <definedName name="HOU_Res" localSheetId="1">'[6]Input Values'!$C$31</definedName>
    <definedName name="HOU_Res" localSheetId="3">Lighting!#REF!</definedName>
    <definedName name="HOU_Res">'[7]Input Values'!$C$31</definedName>
    <definedName name="HOURRES" localSheetId="0">#REF!</definedName>
    <definedName name="HOURRES" localSheetId="1">#REF!</definedName>
    <definedName name="HOURRES" localSheetId="2">#REF!</definedName>
    <definedName name="HOURRES">#REF!</definedName>
    <definedName name="HOURSNRES" localSheetId="0">#REF!</definedName>
    <definedName name="HOURSNRES" localSheetId="1">#REF!</definedName>
    <definedName name="HOURSNRES" localSheetId="2">#REF!</definedName>
    <definedName name="HOURSNRES">#REF!</definedName>
    <definedName name="HP">#REF!</definedName>
    <definedName name="HPfive">#REF!</definedName>
    <definedName name="HPfour">#REF!</definedName>
    <definedName name="HPfpur">#REF!</definedName>
    <definedName name="HPsix">#REF!</definedName>
    <definedName name="HPthree">#REF!</definedName>
    <definedName name="HPtwo">#REF!</definedName>
    <definedName name="ISR" localSheetId="0">#REF!</definedName>
    <definedName name="ISR" localSheetId="1">#REF!</definedName>
    <definedName name="ISR" localSheetId="2">#REF!</definedName>
    <definedName name="ISR" localSheetId="3">Lighting!#REF!</definedName>
    <definedName name="ISR" localSheetId="4">#REF!</definedName>
    <definedName name="ISR">#REF!</definedName>
    <definedName name="L" localSheetId="0">#REF!</definedName>
    <definedName name="L" localSheetId="1">#REF!</definedName>
    <definedName name="L" localSheetId="2">#REF!</definedName>
    <definedName name="L">#REF!</definedName>
    <definedName name="Ldays" localSheetId="0">#REF!</definedName>
    <definedName name="Ldays" localSheetId="1">#REF!</definedName>
    <definedName name="Ldays" localSheetId="2">#REF!</definedName>
    <definedName name="Ldays">#REF!</definedName>
    <definedName name="LHours" localSheetId="0">#REF!</definedName>
    <definedName name="LHours" localSheetId="1">#REF!</definedName>
    <definedName name="LHours" localSheetId="2">#REF!</definedName>
    <definedName name="LHours">#REF!</definedName>
    <definedName name="LKG" localSheetId="0">#REF!</definedName>
    <definedName name="LKG" localSheetId="1">#REF!</definedName>
    <definedName name="LKG" localSheetId="2">#REF!</definedName>
    <definedName name="Lkg" localSheetId="3">Lighting!#REF!</definedName>
    <definedName name="LKG">#REF!</definedName>
    <definedName name="LWHF" localSheetId="0">#REF!</definedName>
    <definedName name="LWHF" localSheetId="1">#REF!</definedName>
    <definedName name="LWHF" localSheetId="2">#REF!</definedName>
    <definedName name="LWHF">#REF!</definedName>
    <definedName name="name">'[8]Whole House'!$E$5:$E$398</definedName>
    <definedName name="New_LED" localSheetId="1">'[4]Raw Cadmus Survey Data'!$DJ:$DJ</definedName>
    <definedName name="New_LED">'[5]Raw Cadmus Survey Data'!$DJ:$DJ</definedName>
    <definedName name="NoFauc" localSheetId="0">#REF!</definedName>
    <definedName name="NoFauc" localSheetId="1">#REF!</definedName>
    <definedName name="NoFauc" localSheetId="2">#REF!</definedName>
    <definedName name="NoFauc">#REF!</definedName>
    <definedName name="P">#REF!</definedName>
    <definedName name="PctRes" localSheetId="1">'[6]Input Values'!$C$35</definedName>
    <definedName name="PctRes" localSheetId="3">Lighting!#REF!</definedName>
    <definedName name="PctRes">'[7]Input Values'!$C$35</definedName>
    <definedName name="PerDays" localSheetId="0">#REF!</definedName>
    <definedName name="PerDays" localSheetId="1">#REF!</definedName>
    <definedName name="PerDays" localSheetId="2">#REF!</definedName>
    <definedName name="PerDays">#REF!</definedName>
    <definedName name="Persist_LED" localSheetId="1">'[4]Raw Cadmus Survey Data'!$CJ:$CJ</definedName>
    <definedName name="Persist_LED">'[5]Raw Cadmus Survey Data'!$CJ:$CJ</definedName>
    <definedName name="PonBase" localSheetId="0">#REF!</definedName>
    <definedName name="PonBase" localSheetId="1">#REF!</definedName>
    <definedName name="PonBase" localSheetId="2">#REF!</definedName>
    <definedName name="PonBase">#REF!</definedName>
    <definedName name="_xlnm.Print_Area" localSheetId="2">HVAC!$A$1:$J$270</definedName>
    <definedName name="_xlnm.Print_Area" localSheetId="4">'Low Income'!$A$1:$L$308</definedName>
    <definedName name="_xlnm.Print_Titles" localSheetId="0">'EE Kits'!$1:$1</definedName>
    <definedName name="_xlnm.Print_Titles" localSheetId="1">'Efficient Product'!$1:$1</definedName>
    <definedName name="_xlnm.Print_Titles" localSheetId="2">HVAC!$1:$2</definedName>
    <definedName name="_xlnm.Print_Titles" localSheetId="3">Lighting!$1:$2</definedName>
    <definedName name="_xlnm.Print_Titles" localSheetId="4">'Low Income'!$1:$1</definedName>
    <definedName name="PusePer" localSheetId="0">#REF!</definedName>
    <definedName name="PusePer" localSheetId="1">#REF!</definedName>
    <definedName name="PusePer" localSheetId="2">#REF!</definedName>
    <definedName name="PusePer">#REF!</definedName>
    <definedName name="qout" localSheetId="0">#REF!</definedName>
    <definedName name="qout" localSheetId="1">#REF!</definedName>
    <definedName name="qout" localSheetId="2">#REF!</definedName>
    <definedName name="qout">#REF!</definedName>
    <definedName name="Rair">#REF!</definedName>
    <definedName name="Ratio">[9]Inputs!$C$28</definedName>
    <definedName name="Rduct">#REF!</definedName>
    <definedName name="rduct_rr">'[10]Bob Results'!$AT$68</definedName>
    <definedName name="RE" localSheetId="0">#REF!</definedName>
    <definedName name="RE" localSheetId="1">#REF!</definedName>
    <definedName name="RE" localSheetId="2">#REF!</definedName>
    <definedName name="RE">#REF!</definedName>
    <definedName name="REbase" localSheetId="0">#REF!</definedName>
    <definedName name="REbase" localSheetId="1">#REF!</definedName>
    <definedName name="REbase" localSheetId="2">#REF!</definedName>
    <definedName name="REbase">#REF!</definedName>
    <definedName name="RESPCT" localSheetId="0">#REF!</definedName>
    <definedName name="RESPCT" localSheetId="1">#REF!</definedName>
    <definedName name="RESPCT" localSheetId="2">#REF!</definedName>
    <definedName name="RESPCT">#REF!</definedName>
    <definedName name="Rexist" localSheetId="0">#REF!</definedName>
    <definedName name="Rexist" localSheetId="1">#REF!</definedName>
    <definedName name="Rexist" localSheetId="2">#REF!</definedName>
    <definedName name="Rexist">#REF!</definedName>
    <definedName name="Rnew" localSheetId="0">#REF!</definedName>
    <definedName name="Rnew" localSheetId="1">#REF!</definedName>
    <definedName name="Rnew" localSheetId="2">#REF!</definedName>
    <definedName name="Rnew">#REF!</definedName>
    <definedName name="Rwrap" localSheetId="0">#REF!</definedName>
    <definedName name="Rwrap" localSheetId="1">#REF!</definedName>
    <definedName name="Rwrap" localSheetId="2">#REF!</definedName>
    <definedName name="Rwrap">#REF!</definedName>
    <definedName name="SEER">#REF!</definedName>
    <definedName name="SHCp" localSheetId="0">#REF!</definedName>
    <definedName name="SHCp" localSheetId="1">#REF!</definedName>
    <definedName name="SHCp" localSheetId="2">#REF!</definedName>
    <definedName name="SHCp">#REF!</definedName>
    <definedName name="SHdays" localSheetId="0">#REF!</definedName>
    <definedName name="SHdays" localSheetId="1">#REF!</definedName>
    <definedName name="SHdays" localSheetId="2">#REF!</definedName>
    <definedName name="SHdays">#REF!</definedName>
    <definedName name="SHDen" localSheetId="0">#REF!</definedName>
    <definedName name="SHDen" localSheetId="1">#REF!</definedName>
    <definedName name="SHDen" localSheetId="2">#REF!</definedName>
    <definedName name="SHDen">#REF!</definedName>
    <definedName name="Showerheads" localSheetId="0">#REF!</definedName>
    <definedName name="Showerheads" localSheetId="1">#REF!</definedName>
    <definedName name="Showerheads" localSheetId="2">#REF!</definedName>
    <definedName name="Showerheads">#REF!</definedName>
    <definedName name="SHRE" localSheetId="0">#REF!</definedName>
    <definedName name="SHRE" localSheetId="1">#REF!</definedName>
    <definedName name="SHRE" localSheetId="2">#REF!</definedName>
    <definedName name="SHRE">#REF!</definedName>
    <definedName name="SHtime" localSheetId="0">#REF!</definedName>
    <definedName name="SHtime" localSheetId="1">#REF!</definedName>
    <definedName name="SHtime" localSheetId="2">#REF!</definedName>
    <definedName name="SHtime">#REF!</definedName>
    <definedName name="SHTin" localSheetId="0">#REF!</definedName>
    <definedName name="SHTin" localSheetId="1">#REF!</definedName>
    <definedName name="SHTin" localSheetId="2">#REF!</definedName>
    <definedName name="SHTin">#REF!</definedName>
    <definedName name="Tamb" localSheetId="0">#REF!</definedName>
    <definedName name="Tamb" localSheetId="1">#REF!</definedName>
    <definedName name="Tamb" localSheetId="2">#REF!</definedName>
    <definedName name="Tamb">#REF!</definedName>
    <definedName name="TFauc" localSheetId="0">#REF!</definedName>
    <definedName name="TFauc" localSheetId="1">#REF!</definedName>
    <definedName name="TFauc" localSheetId="2">#REF!</definedName>
    <definedName name="TFauc">#REF!</definedName>
    <definedName name="Tin" localSheetId="0">#REF!</definedName>
    <definedName name="Tin" localSheetId="1">#REF!</definedName>
    <definedName name="Tin" localSheetId="2">#REF!</definedName>
    <definedName name="Tin">#REF!</definedName>
    <definedName name="Tm">[9]Inputs!$C$23</definedName>
    <definedName name="Ts">[9]Inputs!$C$24</definedName>
    <definedName name="Tshower" localSheetId="0">#REF!</definedName>
    <definedName name="Tshower" localSheetId="1">#REF!</definedName>
    <definedName name="Tshower" localSheetId="2">#REF!</definedName>
    <definedName name="Tshower">#REF!</definedName>
    <definedName name="TTank" localSheetId="0">#REF!</definedName>
    <definedName name="TTank" localSheetId="1">#REF!</definedName>
    <definedName name="TTank" localSheetId="2">#REF!</definedName>
    <definedName name="TTank">#REF!</definedName>
    <definedName name="TuneEFLHcool" localSheetId="0">#REF!</definedName>
    <definedName name="TuneEFLHcool" localSheetId="1">#REF!</definedName>
    <definedName name="TuneEFLHcool" localSheetId="2">#REF!</definedName>
    <definedName name="TuneEFLHcool">#REF!</definedName>
    <definedName name="UABase" localSheetId="0">#REF!</definedName>
    <definedName name="UABase" localSheetId="1">#REF!</definedName>
    <definedName name="UABase" localSheetId="2">#REF!</definedName>
    <definedName name="UABase">#REF!</definedName>
    <definedName name="ubase" localSheetId="0">#REF!</definedName>
    <definedName name="ubase" localSheetId="1">#REF!</definedName>
    <definedName name="ubase" localSheetId="2">#REF!</definedName>
    <definedName name="ubase">#REF!</definedName>
    <definedName name="UnitTons" localSheetId="0">#REF!</definedName>
    <definedName name="UnitTons" localSheetId="1">#REF!</definedName>
    <definedName name="UnitTons" localSheetId="2">#REF!</definedName>
    <definedName name="UnitTons">#REF!</definedName>
    <definedName name="usage" localSheetId="0">#REF!</definedName>
    <definedName name="usage" localSheetId="1">#REF!</definedName>
    <definedName name="usage" localSheetId="2">#REF!</definedName>
    <definedName name="usage">#REF!</definedName>
    <definedName name="Va">#REF!</definedName>
    <definedName name="Vs">#REF!</definedName>
    <definedName name="WB_10.5W" localSheetId="2">[11]Lighting!#REF!</definedName>
    <definedName name="WB_10.5W">#REF!</definedName>
    <definedName name="WB_10W">#REF!</definedName>
    <definedName name="WB_12W">#REF!</definedName>
    <definedName name="WB_15W">#REF!</definedName>
    <definedName name="WB_15WFlood">#REF!</definedName>
    <definedName name="WB_18WFlood">#REF!</definedName>
    <definedName name="WB_20W">#REF!</definedName>
    <definedName name="WB_4W">#REF!</definedName>
    <definedName name="WB_8W">#REF!</definedName>
    <definedName name="Wcfl13" localSheetId="0">#REF!</definedName>
    <definedName name="Wcfl13" localSheetId="1">#REF!</definedName>
    <definedName name="Wcfl13" localSheetId="2">#REF!</definedName>
    <definedName name="Wcfl13">#REF!</definedName>
    <definedName name="Wcfl18" localSheetId="0">#REF!</definedName>
    <definedName name="Wcfl18" localSheetId="1">#REF!</definedName>
    <definedName name="Wcfl18" localSheetId="2">#REF!</definedName>
    <definedName name="Wcfl18">#REF!</definedName>
    <definedName name="Wcfl23" localSheetId="0">#REF!</definedName>
    <definedName name="Wcfl23" localSheetId="1">#REF!</definedName>
    <definedName name="Wcfl23" localSheetId="2">#REF!</definedName>
    <definedName name="Wcfl23">#REF!</definedName>
    <definedName name="WE_10.5W">#REF!</definedName>
    <definedName name="WE_10W">#REF!</definedName>
    <definedName name="WE_12W">#REF!</definedName>
    <definedName name="WE_15W">#REF!</definedName>
    <definedName name="WE_15WFlood">#REF!</definedName>
    <definedName name="WE_18WFlood">#REF!</definedName>
    <definedName name="WE_20W">#REF!</definedName>
    <definedName name="WE_4W">#REF!</definedName>
    <definedName name="WE_8W">#REF!</definedName>
    <definedName name="WHC" localSheetId="0">#REF!</definedName>
    <definedName name="WHC" localSheetId="1">#REF!</definedName>
    <definedName name="WHC" localSheetId="2">#REF!</definedName>
    <definedName name="WHC">#REF!</definedName>
    <definedName name="WHF_Nres" localSheetId="1">'[6]Input Values'!$C$34</definedName>
    <definedName name="WHF_Nres" localSheetId="3">Lighting!#REF!</definedName>
    <definedName name="WHF_Nres">'[7]Input Values'!$C$34</definedName>
    <definedName name="WHF_Res" localSheetId="1">'[6]Input Values'!$C$33</definedName>
    <definedName name="WHF_Res" localSheetId="3">Lighting!#REF!</definedName>
    <definedName name="WHF_Res">'[7]Input Values'!$C$33</definedName>
    <definedName name="WHFNRES" localSheetId="0">#REF!</definedName>
    <definedName name="WHFNRES" localSheetId="1">#REF!</definedName>
    <definedName name="WHFNRES" localSheetId="2">#REF!</definedName>
    <definedName name="WHFNRES">#REF!</definedName>
    <definedName name="WHFRES" localSheetId="0">#REF!</definedName>
    <definedName name="WHFRES" localSheetId="1">#REF!</definedName>
    <definedName name="WHFRES" localSheetId="2">#REF!</definedName>
    <definedName name="WHFRES">#REF!</definedName>
    <definedName name="Winc100" localSheetId="0">#REF!</definedName>
    <definedName name="Winc100" localSheetId="1">#REF!</definedName>
    <definedName name="Winc100" localSheetId="2">#REF!</definedName>
    <definedName name="Winc100">#REF!</definedName>
    <definedName name="Winc60" localSheetId="0">#REF!</definedName>
    <definedName name="Winc60" localSheetId="1">#REF!</definedName>
    <definedName name="Winc60" localSheetId="2">#REF!</definedName>
    <definedName name="Winc60">#REF!</definedName>
    <definedName name="Winc75" localSheetId="0">#REF!</definedName>
    <definedName name="Winc75" localSheetId="1">#REF!</definedName>
    <definedName name="Winc75" localSheetId="2">#REF!</definedName>
    <definedName name="Winc75">#REF!</definedName>
  </definedNames>
  <calcPr calcId="162913"/>
</workbook>
</file>

<file path=xl/calcChain.xml><?xml version="1.0" encoding="utf-8"?>
<calcChain xmlns="http://schemas.openxmlformats.org/spreadsheetml/2006/main">
  <c r="F5" i="17" l="1"/>
  <c r="I5" i="17" l="1"/>
  <c r="F24" i="17"/>
  <c r="I24" i="17" s="1"/>
  <c r="F53" i="17"/>
  <c r="I53" i="17" s="1"/>
  <c r="E73" i="17"/>
  <c r="F73" i="17"/>
  <c r="I73" i="17" s="1"/>
  <c r="E98" i="17"/>
  <c r="F98" i="17"/>
  <c r="I98" i="17" s="1"/>
  <c r="F5" i="16"/>
  <c r="I5" i="16" s="1"/>
  <c r="F34" i="16"/>
  <c r="I34" i="16" s="1"/>
  <c r="F35" i="16"/>
  <c r="I35" i="16" s="1"/>
  <c r="F65" i="16"/>
  <c r="I65" i="16" s="1"/>
  <c r="E66" i="16"/>
  <c r="F66" i="16"/>
  <c r="I66" i="16" s="1"/>
  <c r="F95" i="16"/>
  <c r="I95" i="16" s="1"/>
  <c r="F96" i="16"/>
  <c r="I96" i="16" s="1"/>
  <c r="F125" i="16"/>
  <c r="H125" i="16"/>
  <c r="F127" i="16"/>
  <c r="H127" i="16"/>
  <c r="E145" i="16"/>
  <c r="G145" i="16" s="1"/>
  <c r="H145" i="16"/>
  <c r="J145" i="16" s="1"/>
  <c r="F6" i="15"/>
  <c r="H6" i="15"/>
  <c r="F7" i="15"/>
  <c r="H7" i="15"/>
  <c r="F8" i="15"/>
  <c r="H8" i="15"/>
  <c r="F9" i="15"/>
  <c r="H9" i="15"/>
  <c r="F10" i="15"/>
  <c r="H10" i="15"/>
  <c r="F11" i="15"/>
  <c r="H11" i="15"/>
  <c r="F12" i="15"/>
  <c r="H12" i="15"/>
  <c r="F13" i="15"/>
  <c r="H13" i="15"/>
  <c r="F6" i="14"/>
  <c r="I6" i="14" s="1"/>
  <c r="F7" i="14"/>
  <c r="I7" i="14" s="1"/>
  <c r="F8" i="14"/>
  <c r="I8" i="14" s="1"/>
  <c r="F9" i="14"/>
  <c r="I9" i="14" s="1"/>
  <c r="F45" i="14"/>
  <c r="I45" i="14" s="1"/>
  <c r="F46" i="14"/>
  <c r="I46" i="14" s="1"/>
  <c r="F47" i="14"/>
  <c r="I47" i="14" s="1"/>
  <c r="F48" i="14"/>
  <c r="I48" i="14" s="1"/>
  <c r="F49" i="14"/>
  <c r="I49" i="14" s="1"/>
  <c r="F50" i="14"/>
  <c r="I50" i="14" s="1"/>
  <c r="F51" i="14"/>
  <c r="I51" i="14" s="1"/>
  <c r="F52" i="14"/>
  <c r="I52" i="14" s="1"/>
  <c r="F92" i="14"/>
  <c r="I92" i="14" s="1"/>
  <c r="F93" i="14"/>
  <c r="I93" i="14" s="1"/>
  <c r="F94" i="14"/>
  <c r="I94" i="14" s="1"/>
  <c r="F95" i="14"/>
  <c r="I95" i="14" s="1"/>
  <c r="F96" i="14"/>
  <c r="I96" i="14" s="1"/>
  <c r="F135" i="14"/>
  <c r="I135" i="14" s="1"/>
  <c r="F136" i="14"/>
  <c r="I136" i="14" s="1"/>
  <c r="F137" i="14"/>
  <c r="I137" i="14" s="1"/>
  <c r="F138" i="14"/>
  <c r="I138" i="14" s="1"/>
  <c r="F171" i="14"/>
  <c r="I171" i="14" s="1"/>
  <c r="F172" i="14"/>
  <c r="I172" i="14" s="1"/>
  <c r="F173" i="14"/>
  <c r="I173" i="14" s="1"/>
  <c r="F174" i="14"/>
  <c r="I174" i="14" s="1"/>
  <c r="F175" i="14"/>
  <c r="I175" i="14" s="1"/>
  <c r="F176" i="14"/>
  <c r="I176" i="14" s="1"/>
  <c r="F177" i="14"/>
  <c r="I177" i="14" s="1"/>
  <c r="F178" i="14"/>
  <c r="I178" i="14" s="1"/>
  <c r="F233" i="14"/>
  <c r="I233" i="14" s="1"/>
  <c r="F234" i="14"/>
  <c r="I234" i="14" s="1"/>
  <c r="F235" i="14"/>
  <c r="I235" i="14" s="1"/>
  <c r="F236" i="14"/>
  <c r="I236" i="14" s="1"/>
  <c r="F237" i="14"/>
  <c r="I237" i="14" s="1"/>
  <c r="F238" i="14"/>
  <c r="I238" i="14" s="1"/>
  <c r="F142" i="16" l="1"/>
  <c r="I142" i="16" s="1"/>
  <c r="F118" i="16"/>
  <c r="I118" i="16" s="1"/>
  <c r="I7" i="15"/>
  <c r="F117" i="16"/>
  <c r="I117" i="16" s="1"/>
  <c r="I8" i="15"/>
  <c r="I10" i="15"/>
  <c r="I11" i="15"/>
  <c r="I9" i="15"/>
  <c r="I13" i="15"/>
  <c r="I6" i="15"/>
  <c r="I12" i="15"/>
  <c r="F288" i="6" l="1"/>
  <c r="I288" i="6" s="1"/>
  <c r="F287" i="6"/>
  <c r="I287" i="6" s="1"/>
  <c r="F5" i="6" l="1"/>
  <c r="F6" i="6" l="1"/>
  <c r="I6" i="6" s="1"/>
  <c r="F286" i="6"/>
  <c r="I286" i="6" s="1"/>
  <c r="F285" i="6"/>
  <c r="F224" i="6"/>
  <c r="F207" i="6"/>
  <c r="F208" i="6"/>
  <c r="F213" i="6"/>
  <c r="F188" i="6" s="1"/>
  <c r="L156" i="6" l="1"/>
  <c r="L157" i="6"/>
  <c r="K161" i="6" l="1"/>
  <c r="L161" i="6"/>
  <c r="F86" i="6"/>
  <c r="F84" i="6"/>
  <c r="F75" i="6" l="1"/>
  <c r="I75" i="6" s="1"/>
  <c r="I5" i="6"/>
  <c r="F47" i="6"/>
  <c r="I47" i="6" s="1"/>
  <c r="J156" i="6"/>
  <c r="F156" i="6"/>
  <c r="G156" i="6"/>
  <c r="I156" i="6"/>
  <c r="J157" i="6"/>
  <c r="F157" i="6"/>
  <c r="G157" i="6"/>
  <c r="H157" i="6"/>
  <c r="I157" i="6"/>
  <c r="J159" i="6"/>
  <c r="J161" i="6" s="1"/>
  <c r="F160" i="6"/>
  <c r="I149" i="6"/>
  <c r="I150" i="6"/>
  <c r="I151" i="6"/>
  <c r="I152" i="6"/>
  <c r="F170" i="6"/>
  <c r="I170" i="6" s="1"/>
  <c r="I188" i="6"/>
  <c r="I224" i="6"/>
  <c r="F261" i="6"/>
  <c r="I261" i="6" s="1"/>
  <c r="I285" i="6"/>
  <c r="F103" i="6" l="1"/>
  <c r="H161" i="6"/>
  <c r="F105" i="6"/>
  <c r="I105" i="6" s="1"/>
  <c r="F106" i="6"/>
  <c r="I106" i="6" s="1"/>
  <c r="I103" i="6"/>
  <c r="G161" i="6"/>
  <c r="F104" i="6"/>
  <c r="I104" i="6" s="1"/>
  <c r="F107" i="6"/>
  <c r="I107" i="6" s="1"/>
  <c r="F209" i="6"/>
  <c r="I161" i="6"/>
  <c r="F161" i="6"/>
  <c r="F189" i="6" l="1"/>
  <c r="I189" i="6" s="1"/>
</calcChain>
</file>

<file path=xl/sharedStrings.xml><?xml version="1.0" encoding="utf-8"?>
<sst xmlns="http://schemas.openxmlformats.org/spreadsheetml/2006/main" count="1778" uniqueCount="629">
  <si>
    <t xml:space="preserve">Public Utilities Commission. State of Pennsylvania Technical Reference Manual. pp 73. 2016. Available online: http://www.puc.pa.gov/pcdocs/1370278.docx </t>
  </si>
  <si>
    <t xml:space="preserve">Efficiency Improvement (%) </t>
  </si>
  <si>
    <t>EI</t>
  </si>
  <si>
    <t>PY13 HVAC Metering Study</t>
  </si>
  <si>
    <t>Equivalent Full Load Hours (EFLH) Cooling (hours/year)</t>
  </si>
  <si>
    <t>EFLH (cool)</t>
  </si>
  <si>
    <t>PY16 HVAC Metering Study</t>
  </si>
  <si>
    <t>Equivalent Full Load Hours (EFLH) Heating (hours/year)</t>
  </si>
  <si>
    <t>EFLH (heat)</t>
  </si>
  <si>
    <t>Average motor full load electric demand (kW)</t>
  </si>
  <si>
    <t>KW (motor)</t>
  </si>
  <si>
    <t>Multifamily Source</t>
  </si>
  <si>
    <t>Multifamily Value</t>
  </si>
  <si>
    <t>School Source</t>
  </si>
  <si>
    <t>School Value</t>
  </si>
  <si>
    <t>Term</t>
  </si>
  <si>
    <t>Factor</t>
  </si>
  <si>
    <t xml:space="preserve"> </t>
  </si>
  <si>
    <t>Evaluation Formula:</t>
  </si>
  <si>
    <t>Multifamily</t>
  </si>
  <si>
    <t>School</t>
  </si>
  <si>
    <t>% equipment</t>
  </si>
  <si>
    <t>Cooling</t>
  </si>
  <si>
    <t>Channel</t>
  </si>
  <si>
    <t>Furnace Filter Alarm</t>
  </si>
  <si>
    <t>kW Factor</t>
  </si>
  <si>
    <t>End Use</t>
  </si>
  <si>
    <t>Measure</t>
  </si>
  <si>
    <t>Division of Energy. State of Missouri Technical Reference Manual. pp 71. 2017. energy.mo.gov/about/trm</t>
  </si>
  <si>
    <t>Conversion factor from Btu to kWh</t>
  </si>
  <si>
    <t>Recovery Efficiency of electric hot water heater</t>
  </si>
  <si>
    <r>
      <t>ȠDHW</t>
    </r>
    <r>
      <rPr>
        <vertAlign val="subscript"/>
        <sz val="11"/>
        <color theme="1"/>
        <rFont val="Calibri"/>
        <family val="2"/>
      </rPr>
      <t>Elec</t>
    </r>
  </si>
  <si>
    <t>Hours per year</t>
  </si>
  <si>
    <t>Hours</t>
  </si>
  <si>
    <t>Average temperature difference between supplied hot water and outside air temperatures (°F)</t>
  </si>
  <si>
    <r>
      <t>D</t>
    </r>
    <r>
      <rPr>
        <sz val="11"/>
        <color theme="1"/>
        <rFont val="Calibri"/>
        <family val="2"/>
        <scheme val="minor"/>
      </rPr>
      <t>T</t>
    </r>
  </si>
  <si>
    <t>PY17 Program Data</t>
  </si>
  <si>
    <t>PY16 Program Data</t>
  </si>
  <si>
    <t>Length of pipe from water heating source covered by pipe wrap (ft)</t>
  </si>
  <si>
    <t>L</t>
  </si>
  <si>
    <t>Division of Energy. State of Missouri Technical Reference Manual. pp 71. 2017. energy.mo.gov/about/trm (assuming R-4 wrap)</t>
  </si>
  <si>
    <t>Thermal resistance coefficient (hr-°F-ft2)/Btu) of insulated pipe</t>
  </si>
  <si>
    <r>
      <t>R</t>
    </r>
    <r>
      <rPr>
        <vertAlign val="subscript"/>
        <sz val="11"/>
        <color theme="1"/>
        <rFont val="Calibri"/>
        <family val="2"/>
        <scheme val="minor"/>
      </rPr>
      <t>EE</t>
    </r>
  </si>
  <si>
    <r>
      <t>C</t>
    </r>
    <r>
      <rPr>
        <vertAlign val="subscript"/>
        <sz val="11"/>
        <color theme="1"/>
        <rFont val="Calibri"/>
        <family val="2"/>
        <scheme val="minor"/>
      </rPr>
      <t>EE</t>
    </r>
  </si>
  <si>
    <r>
      <t>Thermal resistance coefficient (hr-</t>
    </r>
    <r>
      <rPr>
        <sz val="11"/>
        <color theme="1"/>
        <rFont val="Calibri"/>
        <family val="2"/>
      </rPr>
      <t>°F-ft</t>
    </r>
    <r>
      <rPr>
        <vertAlign val="superscript"/>
        <sz val="11"/>
        <color theme="1"/>
        <rFont val="Calibri"/>
        <family val="2"/>
      </rPr>
      <t>2</t>
    </r>
    <r>
      <rPr>
        <sz val="11"/>
        <color theme="1"/>
        <rFont val="Calibri"/>
        <family val="2"/>
      </rPr>
      <t>)/Btu) of uninsulated pipe</t>
    </r>
  </si>
  <si>
    <r>
      <t>R</t>
    </r>
    <r>
      <rPr>
        <vertAlign val="subscript"/>
        <sz val="11"/>
        <color theme="1"/>
        <rFont val="Calibri"/>
        <family val="2"/>
        <scheme val="minor"/>
      </rPr>
      <t>Base</t>
    </r>
  </si>
  <si>
    <r>
      <t>C</t>
    </r>
    <r>
      <rPr>
        <vertAlign val="subscript"/>
        <sz val="11"/>
        <color theme="1"/>
        <rFont val="Calibri"/>
        <family val="2"/>
        <scheme val="minor"/>
      </rPr>
      <t>Base</t>
    </r>
  </si>
  <si>
    <t>Updated Evaluation Formula:</t>
  </si>
  <si>
    <t xml:space="preserve">PY16 Engineering Simulation Modeling adjusted for heating and cooling saturations </t>
  </si>
  <si>
    <t>PY16 Engineering Simulation Modeling adjusted for heating and cooling saturations</t>
  </si>
  <si>
    <t>WHF to account for interactive effects</t>
  </si>
  <si>
    <t>WHF</t>
  </si>
  <si>
    <t>Conversion Factor (Wh/kWh)</t>
  </si>
  <si>
    <t>Conversion Factor (day/yr)</t>
  </si>
  <si>
    <t>Days</t>
  </si>
  <si>
    <t>2014 light metering study, adjusted for room-level saturation from the PY10 home inventory</t>
  </si>
  <si>
    <t>The average hours of use per day</t>
  </si>
  <si>
    <r>
      <t>Hours</t>
    </r>
    <r>
      <rPr>
        <vertAlign val="subscript"/>
        <sz val="11"/>
        <color theme="1"/>
        <rFont val="Calibri"/>
        <family val="2"/>
        <scheme val="minor"/>
      </rPr>
      <t>RES</t>
    </r>
  </si>
  <si>
    <t>9-watt ENERGY STAR LEDs with 800 lumen output.</t>
  </si>
  <si>
    <t>Wattage of new LED installed</t>
  </si>
  <si>
    <r>
      <t>Watts</t>
    </r>
    <r>
      <rPr>
        <vertAlign val="subscript"/>
        <sz val="11"/>
        <color theme="1"/>
        <rFont val="Calibri"/>
        <family val="2"/>
        <scheme val="minor"/>
      </rPr>
      <t>EE</t>
    </r>
  </si>
  <si>
    <t>The lumen-equivalent halogen wattage for LEDs</t>
  </si>
  <si>
    <t>Wattage of the original incandescent bulb replaced by an energy efficiency kit CFL or LED</t>
  </si>
  <si>
    <r>
      <t>Watts</t>
    </r>
    <r>
      <rPr>
        <vertAlign val="subscript"/>
        <sz val="11"/>
        <color theme="1"/>
        <rFont val="Calibri"/>
        <family val="2"/>
        <scheme val="minor"/>
      </rPr>
      <t>Base</t>
    </r>
  </si>
  <si>
    <t>Lighting</t>
  </si>
  <si>
    <t>LEDs</t>
  </si>
  <si>
    <t xml:space="preserve">LEDs (per bulb) </t>
  </si>
  <si>
    <t>PY13 Program Data</t>
  </si>
  <si>
    <t xml:space="preserve">PY16 Energy Efficiency Kits School Survey Results </t>
  </si>
  <si>
    <t>The number of used faucets per home</t>
  </si>
  <si>
    <t>Number of Faucets</t>
  </si>
  <si>
    <t>National Renewable Energy Laboratory, Building America Research. Recovery efficiency for electric hot water heater. Benchmark definition, pp. 12. 2009. Available online: http://www.nrel.gov/docs/fy10osti/47246.pdf</t>
  </si>
  <si>
    <t>The water heater’s recovery efficiency</t>
  </si>
  <si>
    <t>RE</t>
  </si>
  <si>
    <t>Conversion Factor (Btu/kWh)</t>
  </si>
  <si>
    <t>The conversion rate from Btu to kWh (Btu/kWh)</t>
  </si>
  <si>
    <t>Illinois Statewide Technical Reference Manual for Energy Efficiency Version 5.0. pp. 175. 2016. Available online: http://ilsagfiles.org/SAG_files/Technical_Reference_Manual/Version_5/Final/IL-TRM_Version_5.0_dated_February-11-2016_Final_Compiled_Volumes_1-4.pdf</t>
  </si>
  <si>
    <t xml:space="preserve">Drain Factor </t>
  </si>
  <si>
    <t>DF</t>
  </si>
  <si>
    <t>Density (lb/gal)</t>
  </si>
  <si>
    <t>The water density (lb/gal)</t>
  </si>
  <si>
    <t>Den</t>
  </si>
  <si>
    <t>Specific Heat of Water (Btu/lb-°F)</t>
  </si>
  <si>
    <t>The specific heat of water (Btu/lb-oF)</t>
  </si>
  <si>
    <t>CP</t>
  </si>
  <si>
    <t>Ameren Missouri 2012 Technical Resource Manual. Appendix A. pp. 43. Available online: https://www.efis.psc.mo.gov/mpsc/commoncomponents/viewdocument.asp?DocId=935658483</t>
  </si>
  <si>
    <t>The average inlet water temperature (oF)</t>
  </si>
  <si>
    <r>
      <t>T</t>
    </r>
    <r>
      <rPr>
        <vertAlign val="subscript"/>
        <sz val="11"/>
        <color theme="1"/>
        <rFont val="Calibri"/>
        <family val="2"/>
        <scheme val="minor"/>
      </rPr>
      <t>IN</t>
    </r>
  </si>
  <si>
    <t>Illinois Statewide Technical Reference Manual for Energy Efficiency Version 5.0. pp. 178. 2016. Available online: http://ilsagfiles.org/SAG_files/Technical_Reference_Manual/Version_5/Final/IL-TRM_Version_5.0_dated_February-11-2016_Final_Compiled_Volumes_1-4.pdf</t>
  </si>
  <si>
    <t>The average water temperature out of the faucet (oF)</t>
  </si>
  <si>
    <r>
      <t>T</t>
    </r>
    <r>
      <rPr>
        <vertAlign val="subscript"/>
        <sz val="11"/>
        <color theme="1"/>
        <rFont val="Calibri"/>
        <family val="2"/>
        <scheme val="minor"/>
      </rPr>
      <t>FAUCET</t>
    </r>
  </si>
  <si>
    <t>The rated gallons per minute for the new faucet aerator  is 1.5 gallons per minute and the rated gallons per minute for the base faucet aerator will be 2.2 gallons per minute, which is the federal rated maximum flow rate for faucets (10CFR430.32 (p) (DOE 1998).</t>
  </si>
  <si>
    <t>The difference in rated gallons per minute between the base unit and the new unit (gal/min)</t>
  </si>
  <si>
    <t>ΔGPM</t>
  </si>
  <si>
    <t>Cadmus and Opinion Dynamics Evaluation Team. Showerhead and Faucet Aerator Meter Study. Memorandum prepared for Michigan Evaluation Working Group. 2013. pp. 10.</t>
  </si>
  <si>
    <t>The average length of faucet use per day (min/day/person)</t>
  </si>
  <si>
    <t>Faucet Time</t>
  </si>
  <si>
    <t xml:space="preserve">PY14 Community Savers Program Data </t>
  </si>
  <si>
    <t>The number of people using faucet aerators (people/household)</t>
  </si>
  <si>
    <t>People</t>
  </si>
  <si>
    <t>Kit Faucet Aerator (Bathroom)</t>
  </si>
  <si>
    <t>Kit Faucet Aerators (Bathroom)</t>
  </si>
  <si>
    <t>The rated gallons per minute for the new faucet aerator  is 1.5 gallons per minute and the rated gallons per minute for the base faucet aerator is 2.2 gallons per minute, which is the federal rated maximum flow rate for faucets (10CFR430.32 (p) (DOE 1998).</t>
  </si>
  <si>
    <t>PY11 MFIQ Metering Study</t>
  </si>
  <si>
    <t xml:space="preserve">Cadmus and Opinion Dynamics Evaluation Team. Showerhead and Faucet Aerator Meter Study. Memorandum prepared for Michigan Evaluation Working Group. pp 10. 2013. </t>
  </si>
  <si>
    <t>Kit Faucet Aerator (Kitchen)</t>
  </si>
  <si>
    <t>Kit Faucet Aerators (Kitchen)</t>
  </si>
  <si>
    <t>The number of showerheads used per home</t>
  </si>
  <si>
    <t>Showerheads</t>
  </si>
  <si>
    <r>
      <t>C</t>
    </r>
    <r>
      <rPr>
        <vertAlign val="subscript"/>
        <sz val="11"/>
        <color theme="1"/>
        <rFont val="Calibri"/>
        <family val="2"/>
        <scheme val="minor"/>
      </rPr>
      <t>P</t>
    </r>
  </si>
  <si>
    <t>Illinois Statewide Technical Reference Manual for Energy Efficiency Version 5.0. 2016. pp 103. Available Online: http://ilsagfiles.org/SAG_files/Technical_Reference_Manual/Version_5/Final/IL-TRM_Version_5.0_dated_February-11-2016_Final_Compiled_Volumes_1-4.pdf</t>
  </si>
  <si>
    <t>The average water temperature at the showerhead (oF)</t>
  </si>
  <si>
    <r>
      <t>T</t>
    </r>
    <r>
      <rPr>
        <vertAlign val="subscript"/>
        <sz val="11"/>
        <color theme="1"/>
        <rFont val="Calibri"/>
        <family val="2"/>
        <scheme val="minor"/>
      </rPr>
      <t>SHOWER</t>
    </r>
  </si>
  <si>
    <t>The rated gallons per minute for the new showerhead is 1.5 gallons per minute and the rated gallons per minute for the base showerhead is 2.35 and came from the Illinois Statewide Technical Reference Manual for Energy Efficiency Version 5.0. pp. 184. 2016. Available Online: http://ilsagfiles.org/SAG_files/Technical_Reference
_Manual/Version_5/Final/IL-TRM_Version_5.0_dated_February-11-2016_Final_Compiled_Volumes_1-4.pdf</t>
  </si>
  <si>
    <t>The difference in rated gallons per minute for the base showerhead and the new showerhead (gal/min)</t>
  </si>
  <si>
    <t xml:space="preserve">Cadmus and Opinion Dynamics Evaluation Team. Showerhead and Faucet Aerator Meter Study. Memorandum prepared for Michigan Evaluation Working Group. pp 11. 2013. </t>
  </si>
  <si>
    <t>The number of showers per day, per person (shower/day-ppl)</t>
  </si>
  <si>
    <t>%Days</t>
  </si>
  <si>
    <t>The number of days per year (day/yr)</t>
  </si>
  <si>
    <t>The average shower length (min/shower)</t>
  </si>
  <si>
    <t>Shower Time</t>
  </si>
  <si>
    <t>The number of people taking showers (ppl/household)</t>
  </si>
  <si>
    <t>Low Flow Showerheads</t>
  </si>
  <si>
    <t xml:space="preserve">Low Flow Showerheads </t>
  </si>
  <si>
    <t>Efficient Products</t>
  </si>
  <si>
    <t>ES Pool Pump Calculator downloaded on   (version last updated 12-13) and adjusted for variable speed in Missouri</t>
  </si>
  <si>
    <r>
      <t>EF</t>
    </r>
    <r>
      <rPr>
        <vertAlign val="subscript"/>
        <sz val="11"/>
        <color theme="1"/>
        <rFont val="Calibri"/>
        <family val="2"/>
        <scheme val="minor"/>
      </rPr>
      <t>hs</t>
    </r>
    <r>
      <rPr>
        <sz val="11"/>
        <color theme="1"/>
        <rFont val="Calibri"/>
        <family val="2"/>
        <scheme val="minor"/>
      </rPr>
      <t xml:space="preserve"> = energy factor (gallons/watt-hr) in high speed (hs) using variable speed (vs) pump</t>
    </r>
  </si>
  <si>
    <r>
      <t>EF</t>
    </r>
    <r>
      <rPr>
        <vertAlign val="subscript"/>
        <sz val="11"/>
        <color theme="1"/>
        <rFont val="Calibri"/>
        <family val="2"/>
        <scheme val="minor"/>
      </rPr>
      <t xml:space="preserve">ls </t>
    </r>
    <r>
      <rPr>
        <sz val="11"/>
        <color theme="1"/>
        <rFont val="Calibri"/>
        <family val="2"/>
        <scheme val="minor"/>
      </rPr>
      <t>= energy factor (gallons/watt-hr) in low speed (ls) using variable speed (vs) pump</t>
    </r>
  </si>
  <si>
    <r>
      <t>EF</t>
    </r>
    <r>
      <rPr>
        <vertAlign val="subscript"/>
        <sz val="11"/>
        <color theme="1"/>
        <rFont val="Calibri"/>
        <family val="2"/>
        <scheme val="minor"/>
      </rPr>
      <t>ss</t>
    </r>
    <r>
      <rPr>
        <sz val="11"/>
        <color theme="1"/>
        <rFont val="Calibri"/>
        <family val="2"/>
        <scheme val="minor"/>
      </rPr>
      <t xml:space="preserve"> = energy factor (gallons/watt-hr) using single speed (ss) pump</t>
    </r>
  </si>
  <si>
    <r>
      <t>GPM</t>
    </r>
    <r>
      <rPr>
        <vertAlign val="subscript"/>
        <sz val="11"/>
        <color theme="1"/>
        <rFont val="Calibri"/>
        <family val="2"/>
        <scheme val="minor"/>
      </rPr>
      <t>hs</t>
    </r>
    <r>
      <rPr>
        <sz val="11"/>
        <color theme="1"/>
        <rFont val="Calibri"/>
        <family val="2"/>
        <scheme val="minor"/>
      </rPr>
      <t xml:space="preserve"> = gallons per minute in high speed (hs) using variable speed (vs) pump</t>
    </r>
  </si>
  <si>
    <r>
      <t>GPM</t>
    </r>
    <r>
      <rPr>
        <vertAlign val="subscript"/>
        <sz val="11"/>
        <color theme="1"/>
        <rFont val="Calibri"/>
        <family val="2"/>
        <scheme val="minor"/>
      </rPr>
      <t xml:space="preserve">ls </t>
    </r>
    <r>
      <rPr>
        <sz val="11"/>
        <color theme="1"/>
        <rFont val="Calibri"/>
        <family val="2"/>
        <scheme val="minor"/>
      </rPr>
      <t>= gallons per minute in low speed (ls) using variable speed (vs) pump</t>
    </r>
  </si>
  <si>
    <r>
      <t>GPM</t>
    </r>
    <r>
      <rPr>
        <vertAlign val="subscript"/>
        <sz val="11"/>
        <color theme="1"/>
        <rFont val="Calibri"/>
        <family val="2"/>
        <scheme val="minor"/>
      </rPr>
      <t>ss</t>
    </r>
    <r>
      <rPr>
        <sz val="11"/>
        <color theme="1"/>
        <rFont val="Calibri"/>
        <family val="2"/>
        <scheme val="minor"/>
      </rPr>
      <t xml:space="preserve"> = gallons per minute using single speed (ss) pump</t>
    </r>
  </si>
  <si>
    <r>
      <t>RT</t>
    </r>
    <r>
      <rPr>
        <vertAlign val="subscript"/>
        <sz val="11"/>
        <color theme="1"/>
        <rFont val="Calibri"/>
        <family val="2"/>
        <scheme val="minor"/>
      </rPr>
      <t>hs</t>
    </r>
    <r>
      <rPr>
        <sz val="11"/>
        <color theme="1"/>
        <rFont val="Calibri"/>
        <family val="2"/>
        <scheme val="minor"/>
      </rPr>
      <t xml:space="preserve"> = runtime in hours/day in high speed (hs) using variable speed (vs) pump</t>
    </r>
  </si>
  <si>
    <r>
      <t>RT</t>
    </r>
    <r>
      <rPr>
        <vertAlign val="subscript"/>
        <sz val="11"/>
        <color theme="1"/>
        <rFont val="Calibri"/>
        <family val="2"/>
        <scheme val="minor"/>
      </rPr>
      <t xml:space="preserve">ls </t>
    </r>
    <r>
      <rPr>
        <sz val="11"/>
        <color theme="1"/>
        <rFont val="Calibri"/>
        <family val="2"/>
        <scheme val="minor"/>
      </rPr>
      <t>= runtime in hours/day in low speed (ls) using variable speed (vs) pump</t>
    </r>
  </si>
  <si>
    <r>
      <t>RT</t>
    </r>
    <r>
      <rPr>
        <vertAlign val="subscript"/>
        <sz val="11"/>
        <color theme="1"/>
        <rFont val="Calibri"/>
        <family val="2"/>
        <scheme val="minor"/>
      </rPr>
      <t>ss</t>
    </r>
    <r>
      <rPr>
        <sz val="11"/>
        <color theme="1"/>
        <rFont val="Calibri"/>
        <family val="2"/>
        <scheme val="minor"/>
      </rPr>
      <t xml:space="preserve"> = runtime in hours/day using single speed (ss) pump</t>
    </r>
  </si>
  <si>
    <r>
      <t>Days</t>
    </r>
    <r>
      <rPr>
        <vertAlign val="subscript"/>
        <sz val="11"/>
        <color theme="1"/>
        <rFont val="Calibri"/>
        <family val="2"/>
        <scheme val="minor"/>
      </rPr>
      <t>oper</t>
    </r>
    <r>
      <rPr>
        <sz val="11"/>
        <color theme="1"/>
        <rFont val="Calibri"/>
        <family val="2"/>
        <scheme val="minor"/>
      </rPr>
      <t>= Days per Year of Operation</t>
    </r>
  </si>
  <si>
    <t>Value</t>
  </si>
  <si>
    <t>Final Evaluation</t>
  </si>
  <si>
    <t xml:space="preserve">ES Pool Pump Calculator downloaded on   (version last updated 12-13) and adjusted for dual speed in Missouri </t>
  </si>
  <si>
    <r>
      <t>EF</t>
    </r>
    <r>
      <rPr>
        <vertAlign val="subscript"/>
        <sz val="11"/>
        <color theme="1"/>
        <rFont val="Calibri"/>
        <family val="2"/>
        <scheme val="minor"/>
      </rPr>
      <t>hs</t>
    </r>
    <r>
      <rPr>
        <sz val="11"/>
        <color theme="1"/>
        <rFont val="Calibri"/>
        <family val="2"/>
        <scheme val="minor"/>
      </rPr>
      <t xml:space="preserve"> = energy factor (gallons/watt-hr) in high speed (hs) using dual speed (ds) pump</t>
    </r>
  </si>
  <si>
    <r>
      <t>EF</t>
    </r>
    <r>
      <rPr>
        <vertAlign val="subscript"/>
        <sz val="11"/>
        <color theme="1"/>
        <rFont val="Calibri"/>
        <family val="2"/>
        <scheme val="minor"/>
      </rPr>
      <t xml:space="preserve">ls </t>
    </r>
    <r>
      <rPr>
        <sz val="11"/>
        <color theme="1"/>
        <rFont val="Calibri"/>
        <family val="2"/>
        <scheme val="minor"/>
      </rPr>
      <t>= energy factor (gallons/watt-hr) in low speed (ls) using dual speed (ds) pump</t>
    </r>
  </si>
  <si>
    <r>
      <t>GPM</t>
    </r>
    <r>
      <rPr>
        <vertAlign val="subscript"/>
        <sz val="11"/>
        <color theme="1"/>
        <rFont val="Calibri"/>
        <family val="2"/>
        <scheme val="minor"/>
      </rPr>
      <t>hs</t>
    </r>
    <r>
      <rPr>
        <sz val="11"/>
        <color theme="1"/>
        <rFont val="Calibri"/>
        <family val="2"/>
        <scheme val="minor"/>
      </rPr>
      <t xml:space="preserve"> = gallons per minute in high speed (ls) using dual speed (ds) pump</t>
    </r>
  </si>
  <si>
    <r>
      <t>GPM</t>
    </r>
    <r>
      <rPr>
        <vertAlign val="subscript"/>
        <sz val="11"/>
        <color theme="1"/>
        <rFont val="Calibri"/>
        <family val="2"/>
        <scheme val="minor"/>
      </rPr>
      <t xml:space="preserve">ls </t>
    </r>
    <r>
      <rPr>
        <sz val="11"/>
        <color theme="1"/>
        <rFont val="Calibri"/>
        <family val="2"/>
        <scheme val="minor"/>
      </rPr>
      <t>= gallons per minute in low speed (ls) using dual speed (ds) pump</t>
    </r>
  </si>
  <si>
    <r>
      <t>RT</t>
    </r>
    <r>
      <rPr>
        <vertAlign val="subscript"/>
        <sz val="11"/>
        <color theme="1"/>
        <rFont val="Calibri"/>
        <family val="2"/>
        <scheme val="minor"/>
      </rPr>
      <t>hs</t>
    </r>
    <r>
      <rPr>
        <sz val="11"/>
        <color theme="1"/>
        <rFont val="Calibri"/>
        <family val="2"/>
        <scheme val="minor"/>
      </rPr>
      <t xml:space="preserve"> = runtime in hours/day in high speed (hs) using dual speed (ds) pump</t>
    </r>
  </si>
  <si>
    <r>
      <t>RT</t>
    </r>
    <r>
      <rPr>
        <vertAlign val="subscript"/>
        <sz val="11"/>
        <color theme="1"/>
        <rFont val="Calibri"/>
        <family val="2"/>
        <scheme val="minor"/>
      </rPr>
      <t xml:space="preserve">ls </t>
    </r>
    <r>
      <rPr>
        <sz val="11"/>
        <color theme="1"/>
        <rFont val="Calibri"/>
        <family val="2"/>
        <scheme val="minor"/>
      </rPr>
      <t>= runtime in hours/day in low speed (ls) using dual speed (ds) pump</t>
    </r>
  </si>
  <si>
    <t>ENERGY STAR Appliance Calculator as of January 2016</t>
  </si>
  <si>
    <t>Days per Year of Operation</t>
  </si>
  <si>
    <r>
      <t>Hr</t>
    </r>
    <r>
      <rPr>
        <vertAlign val="subscript"/>
        <sz val="11"/>
        <rFont val="Calibri"/>
        <family val="2"/>
        <scheme val="minor"/>
      </rPr>
      <t>oper</t>
    </r>
    <r>
      <rPr>
        <sz val="11"/>
        <rFont val="Calibri"/>
        <family val="2"/>
        <scheme val="minor"/>
      </rPr>
      <t xml:space="preserve"> = Hours Per Day of Operation</t>
    </r>
  </si>
  <si>
    <t>PY16 EfficientProducts Database - Average dust-free delivery rate, updated Mar 2017</t>
  </si>
  <si>
    <t xml:space="preserve">CADR - clean air delivery rate (CFM) for dust </t>
  </si>
  <si>
    <r>
      <t>SB</t>
    </r>
    <r>
      <rPr>
        <vertAlign val="subscript"/>
        <sz val="11"/>
        <rFont val="Calibri"/>
        <family val="2"/>
        <scheme val="minor"/>
      </rPr>
      <t>BL</t>
    </r>
    <r>
      <rPr>
        <sz val="11"/>
        <rFont val="Calibri"/>
        <family val="2"/>
        <scheme val="minor"/>
      </rPr>
      <t xml:space="preserve"> = Standby for baseline </t>
    </r>
    <r>
      <rPr>
        <vertAlign val="subscript"/>
        <sz val="11"/>
        <rFont val="Calibri"/>
        <family val="2"/>
        <scheme val="minor"/>
      </rPr>
      <t xml:space="preserve"> </t>
    </r>
  </si>
  <si>
    <t>PY16 EfficientProducts Database - Average standby power, updated Mar 2017</t>
  </si>
  <si>
    <r>
      <t>SB</t>
    </r>
    <r>
      <rPr>
        <vertAlign val="subscript"/>
        <sz val="11"/>
        <rFont val="Calibri"/>
        <family val="2"/>
        <scheme val="minor"/>
      </rPr>
      <t xml:space="preserve">ES = </t>
    </r>
    <r>
      <rPr>
        <sz val="11"/>
        <rFont val="Calibri"/>
        <family val="2"/>
        <scheme val="minor"/>
      </rPr>
      <t>Standby for ENERGY STAR</t>
    </r>
  </si>
  <si>
    <r>
      <t>Eff</t>
    </r>
    <r>
      <rPr>
        <vertAlign val="subscript"/>
        <sz val="11"/>
        <rFont val="Calibri"/>
        <family val="2"/>
        <scheme val="minor"/>
      </rPr>
      <t>BL</t>
    </r>
    <r>
      <rPr>
        <sz val="11"/>
        <rFont val="Calibri"/>
        <family val="2"/>
        <scheme val="minor"/>
      </rPr>
      <t xml:space="preserve"> = CADR/Watt for baseline (BL) unit</t>
    </r>
  </si>
  <si>
    <t>PY16 EfficientProducts Database - Average CADR/Watt, updated Mar 2017</t>
  </si>
  <si>
    <r>
      <t>Eff</t>
    </r>
    <r>
      <rPr>
        <vertAlign val="subscript"/>
        <sz val="11"/>
        <rFont val="Calibri"/>
        <family val="2"/>
        <scheme val="minor"/>
      </rPr>
      <t>ES</t>
    </r>
    <r>
      <rPr>
        <sz val="11"/>
        <rFont val="Calibri"/>
        <family val="2"/>
        <scheme val="minor"/>
      </rPr>
      <t xml:space="preserve"> = CADR/Watt for ENERGY STAR (ES) unit</t>
    </r>
  </si>
  <si>
    <t>ENERGY STAR Air Cleaner</t>
  </si>
  <si>
    <t>n/a</t>
  </si>
  <si>
    <t>Conversion Factor (days/year)</t>
  </si>
  <si>
    <t>Density of water (lb/gallon)</t>
  </si>
  <si>
    <t>Specific Heat of Water  (Btu/lb-oF)</t>
  </si>
  <si>
    <t>PY16 Efficient Products Survey Results (customers with HPWH)</t>
  </si>
  <si>
    <t xml:space="preserve">CAC Saturation </t>
  </si>
  <si>
    <t>Heat Pump Saturation</t>
  </si>
  <si>
    <t>kWhcool***</t>
  </si>
  <si>
    <t>kWhheat - heat pumps**</t>
  </si>
  <si>
    <t>DOE Federal Energy Management Program Energy Cost Calculator</t>
  </si>
  <si>
    <t>GPD</t>
  </si>
  <si>
    <t>Ameren TRM for similar temperatures</t>
  </si>
  <si>
    <t>CWT</t>
  </si>
  <si>
    <t>Ameren TRM</t>
  </si>
  <si>
    <t>HWT</t>
  </si>
  <si>
    <t>PY16 EfficientProducts Database - Average EF</t>
  </si>
  <si>
    <t>EFeff</t>
  </si>
  <si>
    <t>Federal minimum efficiency standard</t>
  </si>
  <si>
    <t>EFbase</t>
  </si>
  <si>
    <t>Heat Pump Hot Water Heater kWh</t>
  </si>
  <si>
    <t>Heat Pump Hot Water Heater</t>
  </si>
  <si>
    <t>Conversion factor (Wh to kWh)</t>
  </si>
  <si>
    <t>PY13 CoolSavers data</t>
  </si>
  <si>
    <r>
      <t>EFLH</t>
    </r>
    <r>
      <rPr>
        <vertAlign val="subscript"/>
        <sz val="11"/>
        <color theme="1"/>
        <rFont val="Calibri"/>
        <family val="2"/>
        <scheme val="minor"/>
      </rPr>
      <t xml:space="preserve">COOL </t>
    </r>
    <r>
      <rPr>
        <sz val="11"/>
        <color theme="1"/>
        <rFont val="Calibri"/>
        <family val="2"/>
        <scheme val="minor"/>
      </rPr>
      <t>- Primary unit</t>
    </r>
  </si>
  <si>
    <t>Secondary Source</t>
  </si>
  <si>
    <r>
      <t>EFLH</t>
    </r>
    <r>
      <rPr>
        <vertAlign val="subscript"/>
        <sz val="11"/>
        <color theme="1"/>
        <rFont val="Calibri"/>
        <family val="2"/>
        <scheme val="minor"/>
      </rPr>
      <t xml:space="preserve">COOL </t>
    </r>
    <r>
      <rPr>
        <sz val="11"/>
        <color theme="1"/>
        <rFont val="Calibri"/>
        <family val="2"/>
        <scheme val="minor"/>
      </rPr>
      <t>- Secondary unit</t>
    </r>
  </si>
  <si>
    <t>PY16 Efficient Products Database (average CEER)</t>
  </si>
  <si>
    <r>
      <t>EER</t>
    </r>
    <r>
      <rPr>
        <vertAlign val="subscript"/>
        <sz val="11"/>
        <color theme="1"/>
        <rFont val="Calibri"/>
        <family val="2"/>
        <scheme val="minor"/>
      </rPr>
      <t>EFF</t>
    </r>
  </si>
  <si>
    <t>Federal minimum efficiency standard (updated from EER to CEER in March 2017)</t>
  </si>
  <si>
    <r>
      <t>EER</t>
    </r>
    <r>
      <rPr>
        <vertAlign val="subscript"/>
        <sz val="11"/>
        <color theme="1"/>
        <rFont val="Calibri"/>
        <family val="2"/>
        <scheme val="minor"/>
      </rPr>
      <t>BASE</t>
    </r>
  </si>
  <si>
    <t>PY13 RebateSavers Database (average BTU)</t>
  </si>
  <si>
    <t>Btu/hr</t>
  </si>
  <si>
    <t>Energy Star Room AC kWh</t>
  </si>
  <si>
    <t>Energy Star Room AC</t>
  </si>
  <si>
    <t>PY7 data, AHRI Directory of Product Performance</t>
  </si>
  <si>
    <t>Seasonal Energy Efficiency Ratio of efficient equipment</t>
  </si>
  <si>
    <t>IL-TRM -  based on minimum federal standards between 1992 and 2006</t>
  </si>
  <si>
    <t>Seasonal Energy Efficiency Ratio of existing equipment</t>
  </si>
  <si>
    <r>
      <t>SEER</t>
    </r>
    <r>
      <rPr>
        <vertAlign val="subscript"/>
        <sz val="10"/>
        <color rgb="FF000000"/>
        <rFont val="Arial"/>
        <family val="2"/>
      </rPr>
      <t>exist</t>
    </r>
  </si>
  <si>
    <t xml:space="preserve">PY7 data  </t>
  </si>
  <si>
    <t>Size of new equipment in Btu/hr (note 1 ton = 12,000 Btu/hr)</t>
  </si>
  <si>
    <t>Capacity</t>
  </si>
  <si>
    <t>ENERGY STAR air-source heat pump calculator</t>
  </si>
  <si>
    <t>Full load cooling hours</t>
  </si>
  <si>
    <r>
      <t>FLH</t>
    </r>
    <r>
      <rPr>
        <vertAlign val="subscript"/>
        <sz val="10"/>
        <color rgb="FF000000"/>
        <rFont val="Arial"/>
        <family val="2"/>
      </rPr>
      <t>cool</t>
    </r>
  </si>
  <si>
    <t>Source</t>
  </si>
  <si>
    <t>HVAC</t>
  </si>
  <si>
    <t>MFLI</t>
  </si>
  <si>
    <t>HVAC Replacement</t>
  </si>
  <si>
    <t>TBD</t>
  </si>
  <si>
    <t>Persistence rate of reinstalling alarm after filter change</t>
  </si>
  <si>
    <t>P</t>
  </si>
  <si>
    <t>Tenant survey, site visits, and information received from program staff</t>
  </si>
  <si>
    <t>In-service rate</t>
  </si>
  <si>
    <r>
      <t>ISR</t>
    </r>
    <r>
      <rPr>
        <sz val="10"/>
        <color rgb="FF000000"/>
        <rFont val="Arial"/>
        <family val="2"/>
      </rPr>
      <t> </t>
    </r>
  </si>
  <si>
    <t>Pennsylvania Technical Reference Manual</t>
  </si>
  <si>
    <t>Efficiency improvement</t>
  </si>
  <si>
    <r>
      <t>EI</t>
    </r>
    <r>
      <rPr>
        <sz val="10"/>
        <color rgb="FF000000"/>
        <rFont val="Arial"/>
        <family val="2"/>
      </rPr>
      <t> </t>
    </r>
  </si>
  <si>
    <r>
      <t>FLH</t>
    </r>
    <r>
      <rPr>
        <i/>
        <vertAlign val="subscript"/>
        <sz val="8"/>
        <color rgb="FF000000"/>
        <rFont val="Arial"/>
        <family val="2"/>
      </rPr>
      <t>cool</t>
    </r>
    <r>
      <rPr>
        <sz val="8"/>
        <color rgb="FF000000"/>
        <rFont val="Arial"/>
        <family val="2"/>
      </rPr>
      <t> </t>
    </r>
  </si>
  <si>
    <t xml:space="preserve"> Full load heating hours</t>
  </si>
  <si>
    <r>
      <t>FLH</t>
    </r>
    <r>
      <rPr>
        <i/>
        <vertAlign val="subscript"/>
        <sz val="8"/>
        <color rgb="FF000000"/>
        <rFont val="Arial"/>
        <family val="2"/>
      </rPr>
      <t>heat</t>
    </r>
    <r>
      <rPr>
        <sz val="8"/>
        <color rgb="FF000000"/>
        <rFont val="Arial"/>
        <family val="2"/>
      </rPr>
      <t> </t>
    </r>
  </si>
  <si>
    <t>Average motor full load electric demand</t>
  </si>
  <si>
    <r>
      <t>kW</t>
    </r>
    <r>
      <rPr>
        <i/>
        <vertAlign val="subscript"/>
        <sz val="8"/>
        <color rgb="FF000000"/>
        <rFont val="Arial"/>
        <family val="2"/>
      </rPr>
      <t>motor</t>
    </r>
    <r>
      <rPr>
        <sz val="8"/>
        <color rgb="FF000000"/>
        <rFont val="Arial"/>
        <family val="2"/>
      </rPr>
      <t> </t>
    </r>
  </si>
  <si>
    <t>Dirty Filter Alarm_MF: Low Income</t>
  </si>
  <si>
    <t>Filter Alarms</t>
  </si>
  <si>
    <t>HSPF adjust resistance</t>
  </si>
  <si>
    <t>Cadmus metering study</t>
  </si>
  <si>
    <t>Efficiency ratio from Cadmus metering study 13% heat, 18% cool</t>
  </si>
  <si>
    <r>
      <t>EF</t>
    </r>
    <r>
      <rPr>
        <vertAlign val="subscript"/>
        <sz val="11"/>
        <color theme="1"/>
        <rFont val="Cambria"/>
        <family val="2"/>
        <scheme val="major"/>
      </rPr>
      <t xml:space="preserve"> cool</t>
    </r>
  </si>
  <si>
    <r>
      <t>EF</t>
    </r>
    <r>
      <rPr>
        <sz val="11"/>
        <color theme="1"/>
        <rFont val="Cambria"/>
        <family val="2"/>
        <scheme val="major"/>
      </rPr>
      <t xml:space="preserve"> </t>
    </r>
    <r>
      <rPr>
        <vertAlign val="subscript"/>
        <sz val="11"/>
        <color theme="1"/>
        <rFont val="Cambria"/>
        <family val="2"/>
        <scheme val="major"/>
      </rPr>
      <t>heat</t>
    </r>
  </si>
  <si>
    <t>ENERGY STAR Calculator</t>
  </si>
  <si>
    <t>Savings factors from ENERGY STAR calculator, 3% degree heat, 6%/degree cool</t>
  </si>
  <si>
    <r>
      <t xml:space="preserve">SF </t>
    </r>
    <r>
      <rPr>
        <i/>
        <vertAlign val="subscript"/>
        <sz val="11"/>
        <color theme="1"/>
        <rFont val="Cambria"/>
        <family val="2"/>
        <scheme val="major"/>
      </rPr>
      <t>cool</t>
    </r>
  </si>
  <si>
    <r>
      <t xml:space="preserve">SF </t>
    </r>
    <r>
      <rPr>
        <i/>
        <vertAlign val="subscript"/>
        <sz val="11"/>
        <color theme="1"/>
        <rFont val="Cambria"/>
        <family val="2"/>
        <scheme val="major"/>
      </rPr>
      <t>heat</t>
    </r>
  </si>
  <si>
    <t>PY7 Site Visits (cooling schedule only)</t>
  </si>
  <si>
    <t>weighted sum of setback degrees for weekend and weekday</t>
  </si>
  <si>
    <r>
      <t>SB</t>
    </r>
    <r>
      <rPr>
        <i/>
        <vertAlign val="subscript"/>
        <sz val="11"/>
        <color theme="1"/>
        <rFont val="Cambria"/>
        <family val="2"/>
        <scheme val="major"/>
      </rPr>
      <t>degrees</t>
    </r>
    <r>
      <rPr>
        <vertAlign val="subscript"/>
        <sz val="11"/>
        <color theme="1"/>
        <rFont val="Cambria"/>
        <family val="2"/>
        <scheme val="major"/>
      </rPr>
      <t xml:space="preserve"> cool</t>
    </r>
  </si>
  <si>
    <t xml:space="preserve">PY7 Site Visits   </t>
  </si>
  <si>
    <r>
      <t>SB</t>
    </r>
    <r>
      <rPr>
        <i/>
        <vertAlign val="subscript"/>
        <sz val="11"/>
        <color theme="1"/>
        <rFont val="Cambria"/>
        <family val="2"/>
        <scheme val="major"/>
      </rPr>
      <t>degrees</t>
    </r>
    <r>
      <rPr>
        <vertAlign val="subscript"/>
        <sz val="11"/>
        <color theme="1"/>
        <rFont val="Cambria"/>
        <family val="2"/>
        <scheme val="major"/>
      </rPr>
      <t xml:space="preserve"> heat</t>
    </r>
  </si>
  <si>
    <t>No heat pumps in population</t>
  </si>
  <si>
    <t>Heating capacity of system in BTU/hr (1 ton = 12,000 BTU/hr)</t>
  </si>
  <si>
    <r>
      <t>Capacity</t>
    </r>
    <r>
      <rPr>
        <i/>
        <vertAlign val="subscript"/>
        <sz val="11"/>
        <color theme="1"/>
        <rFont val="Cambria"/>
        <family val="2"/>
        <scheme val="major"/>
      </rPr>
      <t>Heating</t>
    </r>
    <r>
      <rPr>
        <sz val="11"/>
        <color theme="1"/>
        <rFont val="Cambria"/>
        <family val="2"/>
        <scheme val="major"/>
      </rPr>
      <t xml:space="preserve"> </t>
    </r>
  </si>
  <si>
    <t>Full load heating hours</t>
  </si>
  <si>
    <r>
      <t>FLH</t>
    </r>
    <r>
      <rPr>
        <i/>
        <vertAlign val="subscript"/>
        <sz val="11"/>
        <color theme="1"/>
        <rFont val="Cambria"/>
        <family val="2"/>
        <scheme val="major"/>
      </rPr>
      <t>heat</t>
    </r>
    <r>
      <rPr>
        <sz val="11"/>
        <color theme="1"/>
        <rFont val="Cambria"/>
        <family val="2"/>
        <scheme val="major"/>
      </rPr>
      <t xml:space="preserve"> </t>
    </r>
  </si>
  <si>
    <t>IL-TRM (Based on minimum federal standards between 1992 and 2006)</t>
  </si>
  <si>
    <t>Heating Season Performance Factor of system</t>
  </si>
  <si>
    <r>
      <t>HSPF</t>
    </r>
    <r>
      <rPr>
        <i/>
        <vertAlign val="subscript"/>
        <sz val="11"/>
        <color theme="1"/>
        <rFont val="Cambria"/>
        <family val="2"/>
        <scheme val="major"/>
      </rPr>
      <t>ASHP</t>
    </r>
    <r>
      <rPr>
        <sz val="11"/>
        <color theme="1"/>
        <rFont val="Cambria"/>
        <family val="2"/>
        <scheme val="major"/>
      </rPr>
      <t xml:space="preserve"> </t>
    </r>
  </si>
  <si>
    <t>SEER efficiency of air source heat pump</t>
  </si>
  <si>
    <r>
      <t>SEER</t>
    </r>
    <r>
      <rPr>
        <i/>
        <vertAlign val="subscript"/>
        <sz val="11"/>
        <color theme="1"/>
        <rFont val="Cambria"/>
        <family val="2"/>
        <scheme val="major"/>
      </rPr>
      <t>ASHP</t>
    </r>
    <r>
      <rPr>
        <sz val="11"/>
        <color theme="1"/>
        <rFont val="Cambria"/>
        <family val="2"/>
        <scheme val="major"/>
      </rPr>
      <t xml:space="preserve"> </t>
    </r>
  </si>
  <si>
    <t>SEER efficiency of central air conditioner</t>
  </si>
  <si>
    <r>
      <t>SEER</t>
    </r>
    <r>
      <rPr>
        <i/>
        <vertAlign val="subscript"/>
        <sz val="11"/>
        <color theme="1"/>
        <rFont val="Cambria"/>
        <family val="2"/>
        <scheme val="major"/>
      </rPr>
      <t>CAC</t>
    </r>
    <r>
      <rPr>
        <sz val="11"/>
        <color theme="1"/>
        <rFont val="Cambria"/>
        <family val="2"/>
        <scheme val="major"/>
      </rPr>
      <t xml:space="preserve"> </t>
    </r>
  </si>
  <si>
    <t>PY7 program data</t>
  </si>
  <si>
    <t>Cooling capacity of system in BTU/hr (1 ton = 12,000 BTU/hr)</t>
  </si>
  <si>
    <r>
      <t>Capacity</t>
    </r>
    <r>
      <rPr>
        <i/>
        <vertAlign val="subscript"/>
        <sz val="11"/>
        <color theme="1"/>
        <rFont val="Cambria"/>
        <family val="2"/>
        <scheme val="major"/>
      </rPr>
      <t>Cooling</t>
    </r>
    <r>
      <rPr>
        <sz val="11"/>
        <color theme="1"/>
        <rFont val="Cambria"/>
        <family val="2"/>
        <scheme val="major"/>
      </rPr>
      <t xml:space="preserve"> </t>
    </r>
  </si>
  <si>
    <t>Full load cooling hours -  St Louis</t>
  </si>
  <si>
    <r>
      <t>FLH</t>
    </r>
    <r>
      <rPr>
        <i/>
        <vertAlign val="subscript"/>
        <sz val="11"/>
        <color theme="1"/>
        <rFont val="Cambria"/>
        <family val="2"/>
        <scheme val="major"/>
      </rPr>
      <t>cool</t>
    </r>
    <r>
      <rPr>
        <vertAlign val="subscript"/>
        <sz val="12"/>
        <color theme="1"/>
        <rFont val="Arial"/>
        <family val="2"/>
      </rPr>
      <t/>
    </r>
  </si>
  <si>
    <t>Full Setback thermostat</t>
  </si>
  <si>
    <t>Programmable Thermostat</t>
  </si>
  <si>
    <t>PY7 program data aggregate</t>
  </si>
  <si>
    <t>kWh savings from units receiving only a RCA10</t>
  </si>
  <si>
    <r>
      <t>kWhSavings</t>
    </r>
    <r>
      <rPr>
        <i/>
        <vertAlign val="subscript"/>
        <sz val="11"/>
        <color theme="1"/>
        <rFont val="Cambria"/>
        <family val="2"/>
        <scheme val="major"/>
      </rPr>
      <t>RCA10</t>
    </r>
  </si>
  <si>
    <t>kWh savings from units receiving only a tune-up.</t>
  </si>
  <si>
    <r>
      <t>kWhSavings</t>
    </r>
    <r>
      <rPr>
        <i/>
        <vertAlign val="subscript"/>
        <sz val="11"/>
        <color theme="1"/>
        <rFont val="Cambria"/>
        <family val="2"/>
        <scheme val="major"/>
      </rPr>
      <t>TuneUp</t>
    </r>
    <r>
      <rPr>
        <i/>
        <sz val="12"/>
        <color theme="1"/>
        <rFont val="Arial"/>
        <family val="2"/>
      </rPr>
      <t/>
    </r>
  </si>
  <si>
    <t>kWh savings from units receiving both measures</t>
  </si>
  <si>
    <r>
      <t>kWhSavings</t>
    </r>
    <r>
      <rPr>
        <i/>
        <vertAlign val="subscript"/>
        <sz val="11"/>
        <color theme="1"/>
        <rFont val="Cambria"/>
        <family val="2"/>
        <scheme val="major"/>
      </rPr>
      <t>TuneUp+RCA10%</t>
    </r>
    <r>
      <rPr>
        <i/>
        <sz val="11"/>
        <color theme="1"/>
        <rFont val="Cambria"/>
        <family val="2"/>
        <scheme val="major"/>
      </rPr>
      <t xml:space="preserve"> </t>
    </r>
  </si>
  <si>
    <t>Maintenance energy savings factor, includes refrigerant recharge only</t>
  </si>
  <si>
    <t>Mfe</t>
  </si>
  <si>
    <r>
      <t>ENERGY STAR air-source heat pump calculator</t>
    </r>
    <r>
      <rPr>
        <vertAlign val="superscript"/>
        <sz val="10"/>
        <color rgb="FF000000"/>
        <rFont val="Arial"/>
        <family val="2"/>
      </rPr>
      <t>1</t>
    </r>
  </si>
  <si>
    <t>Full load heating hours - St Louis</t>
  </si>
  <si>
    <r>
      <t>FLH</t>
    </r>
    <r>
      <rPr>
        <i/>
        <vertAlign val="subscript"/>
        <sz val="11"/>
        <color theme="1"/>
        <rFont val="Cambria"/>
        <family val="2"/>
        <scheme val="major"/>
      </rPr>
      <t>heat</t>
    </r>
  </si>
  <si>
    <r>
      <t>IL-TRM -  based on minimum federal standards between 1992 and 2006.</t>
    </r>
    <r>
      <rPr>
        <vertAlign val="superscript"/>
        <sz val="10"/>
        <color rgb="FF000000"/>
        <rFont val="Arial"/>
        <family val="2"/>
      </rPr>
      <t>2</t>
    </r>
  </si>
  <si>
    <r>
      <t>SEER</t>
    </r>
    <r>
      <rPr>
        <i/>
        <vertAlign val="subscript"/>
        <sz val="11"/>
        <color theme="1"/>
        <rFont val="Cambria"/>
        <family val="2"/>
        <scheme val="major"/>
      </rPr>
      <t>ASHP</t>
    </r>
  </si>
  <si>
    <r>
      <t>SEER</t>
    </r>
    <r>
      <rPr>
        <i/>
        <vertAlign val="subscript"/>
        <sz val="11"/>
        <color theme="1"/>
        <rFont val="Cambria"/>
        <family val="2"/>
        <scheme val="major"/>
      </rPr>
      <t>CAC</t>
    </r>
  </si>
  <si>
    <r>
      <t>Capacity</t>
    </r>
    <r>
      <rPr>
        <i/>
        <vertAlign val="subscript"/>
        <sz val="11"/>
        <color theme="1"/>
        <rFont val="Cambria"/>
        <family val="2"/>
        <scheme val="major"/>
      </rPr>
      <t>Cooling</t>
    </r>
  </si>
  <si>
    <t>ENERGY STAR air-source heat pump calculator1</t>
  </si>
  <si>
    <t>Full Load Cooling Hours - St Louis</t>
  </si>
  <si>
    <r>
      <t>FLH</t>
    </r>
    <r>
      <rPr>
        <i/>
        <vertAlign val="subscript"/>
        <sz val="11"/>
        <color theme="1"/>
        <rFont val="Cambria"/>
        <family val="2"/>
        <scheme val="major"/>
      </rPr>
      <t>cool</t>
    </r>
  </si>
  <si>
    <t>RCA 10% improvement_MF: Low Income</t>
  </si>
  <si>
    <t>HVAC Maintenance and Tune-up_MF: Low Income</t>
  </si>
  <si>
    <t>Tune Up</t>
  </si>
  <si>
    <t>PY7 Data</t>
  </si>
  <si>
    <t>UEC new  kWh Consumption aggregated</t>
  </si>
  <si>
    <r>
      <t>UEC</t>
    </r>
    <r>
      <rPr>
        <vertAlign val="subscript"/>
        <sz val="11"/>
        <color theme="1"/>
        <rFont val="Calibri Light"/>
        <family val="2"/>
      </rPr>
      <t>EE</t>
    </r>
  </si>
  <si>
    <r>
      <t>UEC</t>
    </r>
    <r>
      <rPr>
        <vertAlign val="subscript"/>
        <sz val="11"/>
        <color theme="1"/>
        <rFont val="Calibri Light"/>
        <family val="2"/>
      </rPr>
      <t>Base</t>
    </r>
  </si>
  <si>
    <t>Energy Star Refrigerator_MF: Low Income</t>
  </si>
  <si>
    <t>Refrigeration</t>
  </si>
  <si>
    <t>Refrigerator</t>
  </si>
  <si>
    <t>Tenant survey PY7</t>
  </si>
  <si>
    <t>Exterior</t>
  </si>
  <si>
    <t>ISR</t>
  </si>
  <si>
    <t>Common Area</t>
  </si>
  <si>
    <t>St. Louis</t>
  </si>
  <si>
    <t>HCIF</t>
  </si>
  <si>
    <t>Kirksville</t>
  </si>
  <si>
    <t>Jefferson City</t>
  </si>
  <si>
    <t>Cape Girardeau</t>
  </si>
  <si>
    <t>AC with Heat Pump</t>
  </si>
  <si>
    <t>Heat Pump w/ Electric Resistance</t>
  </si>
  <si>
    <t>Gas with AC</t>
  </si>
  <si>
    <t>Parameter</t>
  </si>
  <si>
    <t>LED Reflector</t>
  </si>
  <si>
    <r>
      <t>W</t>
    </r>
    <r>
      <rPr>
        <vertAlign val="subscript"/>
        <sz val="10"/>
        <color rgb="FF000000"/>
        <rFont val="Arial"/>
        <family val="2"/>
      </rPr>
      <t>post</t>
    </r>
  </si>
  <si>
    <t xml:space="preserve">Illinois Technical Reference Manual (IL-TRM) EISA </t>
  </si>
  <si>
    <r>
      <t>W</t>
    </r>
    <r>
      <rPr>
        <vertAlign val="subscript"/>
        <sz val="10"/>
        <color rgb="FF000000"/>
        <rFont val="Arial"/>
        <family val="2"/>
      </rPr>
      <t>base</t>
    </r>
  </si>
  <si>
    <t>12W A Lamp Exterior</t>
  </si>
  <si>
    <t>6W Globe</t>
  </si>
  <si>
    <t>18W Par38</t>
  </si>
  <si>
    <t>15W Par30</t>
  </si>
  <si>
    <t>9W A Lamp</t>
  </si>
  <si>
    <t>12W A Lamp</t>
  </si>
  <si>
    <t>Sum</t>
  </si>
  <si>
    <r>
      <t>Hours</t>
    </r>
    <r>
      <rPr>
        <vertAlign val="subscript"/>
        <sz val="11"/>
        <color theme="1"/>
        <rFont val="Calibri Light"/>
        <family val="2"/>
      </rPr>
      <t>apportion-Exterior</t>
    </r>
  </si>
  <si>
    <r>
      <t>Hours</t>
    </r>
    <r>
      <rPr>
        <vertAlign val="subscript"/>
        <sz val="11"/>
        <color theme="1"/>
        <rFont val="Calibri Light"/>
        <family val="2"/>
      </rPr>
      <t>apportion-Common</t>
    </r>
  </si>
  <si>
    <r>
      <t>Hours</t>
    </r>
    <r>
      <rPr>
        <vertAlign val="subscript"/>
        <sz val="11"/>
        <color theme="1"/>
        <rFont val="Calibri Light"/>
        <family val="2"/>
      </rPr>
      <t>apportion-Unknown</t>
    </r>
  </si>
  <si>
    <r>
      <t>Hours</t>
    </r>
    <r>
      <rPr>
        <vertAlign val="subscript"/>
        <sz val="11"/>
        <color theme="1"/>
        <rFont val="Calibri Light"/>
        <family val="2"/>
      </rPr>
      <t>apportion-Non Senior</t>
    </r>
  </si>
  <si>
    <r>
      <t>Hours</t>
    </r>
    <r>
      <rPr>
        <vertAlign val="subscript"/>
        <sz val="11"/>
        <color theme="1"/>
        <rFont val="Calibri Light"/>
        <family val="2"/>
      </rPr>
      <t>apportion-Senior</t>
    </r>
  </si>
  <si>
    <t>15w Par30</t>
  </si>
  <si>
    <t>12w</t>
  </si>
  <si>
    <t>9w</t>
  </si>
  <si>
    <t>Non Daylight Hours</t>
  </si>
  <si>
    <t>Cadmus PY5 metering study</t>
  </si>
  <si>
    <t>Unknown building type</t>
  </si>
  <si>
    <t>Hours in Non-senior buildings</t>
  </si>
  <si>
    <t>Hours in Senior buildings</t>
  </si>
  <si>
    <t xml:space="preserve"> In-service rate</t>
  </si>
  <si>
    <t>BTU to kWh (BTU/kWh)</t>
  </si>
  <si>
    <t>Cadmus PY3 site visits</t>
  </si>
  <si>
    <t>Secondary source cited in PY6 Evaluation</t>
  </si>
  <si>
    <t>Pipe Insulation</t>
  </si>
  <si>
    <t>Water heating</t>
  </si>
  <si>
    <t xml:space="preserve">Number of Faucets </t>
  </si>
  <si>
    <t>The specific water heat (Btu/lb degrees F)</t>
  </si>
  <si>
    <t>Cp</t>
  </si>
  <si>
    <t>PY7 site visits</t>
  </si>
  <si>
    <t xml:space="preserve">ISR </t>
  </si>
  <si>
    <t>The number of faucets installed per home</t>
  </si>
  <si>
    <t>Cadmus PY3 site visits5</t>
  </si>
  <si>
    <t>Recovery efficiency of the electric hot water heater</t>
  </si>
  <si>
    <t>The average inlet water temperature (°F)</t>
  </si>
  <si>
    <r>
      <t>T</t>
    </r>
    <r>
      <rPr>
        <vertAlign val="subscript"/>
        <sz val="10"/>
        <color rgb="FF000000"/>
        <rFont val="Arial"/>
        <family val="2"/>
      </rPr>
      <t>in</t>
    </r>
  </si>
  <si>
    <t>Site visit data PY7 program data, IL-TRM</t>
  </si>
  <si>
    <t>The average water temperature out of the faucet (°F)</t>
  </si>
  <si>
    <r>
      <t>T</t>
    </r>
    <r>
      <rPr>
        <vertAlign val="subscript"/>
        <sz val="10"/>
        <color rgb="FF000000"/>
        <rFont val="Arial"/>
        <family val="2"/>
      </rPr>
      <t>faucet</t>
    </r>
  </si>
  <si>
    <t>Site visit data PY7 program data, IL-TRM3</t>
  </si>
  <si>
    <t>The GPM difference between the base unit and the new unit (gal/min) 2.17-1.5</t>
  </si>
  <si>
    <t>Cadmus PY3 metering study</t>
  </si>
  <si>
    <t>The average length of faucet use per day (min/day)</t>
  </si>
  <si>
    <t xml:space="preserve">Faucet Time </t>
  </si>
  <si>
    <t>PY6 program data (field not reported in PY7)</t>
  </si>
  <si>
    <t>The number of people in the home (ppl/household)</t>
  </si>
  <si>
    <t>Low Flow Faucet Aerator _MF: Low Income</t>
  </si>
  <si>
    <t>Faucet Aerators</t>
  </si>
  <si>
    <t>PY7 Tenant surveys</t>
  </si>
  <si>
    <t>The number of showerheads installed per home</t>
  </si>
  <si>
    <t xml:space="preserve"> The specific water heat (BTU/lb-°F)</t>
  </si>
  <si>
    <t>Ameren MO TRM</t>
  </si>
  <si>
    <t>Tin</t>
  </si>
  <si>
    <t>Secondary source cited in PY6 Evaluation4</t>
  </si>
  <si>
    <t>The average water temperature at the showerhead (°F)</t>
  </si>
  <si>
    <t>Tshower</t>
  </si>
  <si>
    <t>PY7 program data, IL-TRM3</t>
  </si>
  <si>
    <t>The difference in GPM for the base showerhead and the new showerhead (gal/min) 2.67-2.0</t>
  </si>
  <si>
    <t xml:space="preserve">ΔGPM </t>
  </si>
  <si>
    <t>Secondary source cited in PY6 Evaluation2</t>
  </si>
  <si>
    <t>The number of showers taken per person, per day</t>
  </si>
  <si>
    <t xml:space="preserve">%Days </t>
  </si>
  <si>
    <t xml:space="preserve"> The number of days per year (day/yr)</t>
  </si>
  <si>
    <t xml:space="preserve">Days </t>
  </si>
  <si>
    <t xml:space="preserve">Shower Time </t>
  </si>
  <si>
    <t>PY6 program Data (field not reported in PY7)</t>
  </si>
  <si>
    <t xml:space="preserve">People </t>
  </si>
  <si>
    <t>Low Flow Showerhead_MF: Low Income</t>
  </si>
  <si>
    <t>Ameren EE Plan PY16-PY18, Appendix E</t>
  </si>
  <si>
    <t>Nres</t>
  </si>
  <si>
    <t>CPDFNRES</t>
  </si>
  <si>
    <t>Res</t>
  </si>
  <si>
    <t>CPDFRES</t>
  </si>
  <si>
    <t>PY16 Intercept Survey</t>
  </si>
  <si>
    <t>All</t>
  </si>
  <si>
    <t>%Res</t>
  </si>
  <si>
    <t>PY16 value equal to PY15</t>
  </si>
  <si>
    <t>WHF_Nres</t>
  </si>
  <si>
    <t>Illinois TRM v5.0, Lighting Reference Tables (Sec. 4.5.1), "Unknown" Building type, screw base lamp operating hours / 365</t>
  </si>
  <si>
    <t>NRES</t>
  </si>
  <si>
    <t>HOU_NRES</t>
  </si>
  <si>
    <t>PY 14 Eval</t>
  </si>
  <si>
    <t>Res  energy</t>
  </si>
  <si>
    <t>WHF_Res</t>
  </si>
  <si>
    <t>PY10 Metering study; PY17 home inventory</t>
  </si>
  <si>
    <t>HOU_Res</t>
  </si>
  <si>
    <t>Leakage</t>
  </si>
  <si>
    <t>Updated UMP Method (based on initial install value from PY17 inventory)</t>
  </si>
  <si>
    <t>Program Wattage</t>
  </si>
  <si>
    <t>15W_LED_Flood_Light_PAR30</t>
  </si>
  <si>
    <t>Watts EE</t>
  </si>
  <si>
    <t>10.5W_LED_Downlight</t>
  </si>
  <si>
    <t>12W_LED_Dimmable</t>
  </si>
  <si>
    <t>8W_LED_Globe_Light</t>
  </si>
  <si>
    <t>4W_LED_Candelabra</t>
  </si>
  <si>
    <t>20W_LED</t>
  </si>
  <si>
    <t>15W_LED</t>
  </si>
  <si>
    <t>10W_LED</t>
  </si>
  <si>
    <t>Bulb-type and lumen look-up in Energy Star database</t>
  </si>
  <si>
    <t>Watts Base</t>
  </si>
  <si>
    <t>Average lumen-equivalent halogen wattage for program bulbs</t>
  </si>
  <si>
    <t xml:space="preserve">Measure Category </t>
  </si>
  <si>
    <t>Evaluation Formula</t>
  </si>
  <si>
    <t>Lighting Program</t>
  </si>
  <si>
    <t>TRM value is from Jan 2017 TRM</t>
  </si>
  <si>
    <t>RES HVAC</t>
  </si>
  <si>
    <t>Heating &amp; Cooling</t>
  </si>
  <si>
    <t>Average of Actual Installed</t>
  </si>
  <si>
    <t>Installed Tons</t>
  </si>
  <si>
    <t>Installed SEER (16+SEER)</t>
  </si>
  <si>
    <t>Installed SEER (15+SEER)</t>
  </si>
  <si>
    <t>Installed SEER (14+SEER)</t>
  </si>
  <si>
    <t>The Cadmus Group and Nexant. Ameren Missouri CoolSavers Impact and Process Evaluation: Program Year 2013. pp. 40. May 15, 2014. Available online: https://www.efis.psc.mo.gov/mpsc/commoncomponents/viewdocument.asp?DocId=935842419</t>
  </si>
  <si>
    <t>All CAC</t>
  </si>
  <si>
    <t>Metered Tons Cooling</t>
  </si>
  <si>
    <t>Metered SEER Cooling</t>
  </si>
  <si>
    <t>CAC SEER 16+ Replace at Fail</t>
  </si>
  <si>
    <t>CAC SEER 16+ ER</t>
  </si>
  <si>
    <t>CAC SEER 15 Replace at Fail</t>
  </si>
  <si>
    <t>CAC SEER 15 ER</t>
  </si>
  <si>
    <t>CAC SEER 14 Replace at Fail</t>
  </si>
  <si>
    <t>CAC SEER 14 ER</t>
  </si>
  <si>
    <t>Baseline Type</t>
  </si>
  <si>
    <t xml:space="preserve">Term </t>
  </si>
  <si>
    <t>Res Cooling</t>
  </si>
  <si>
    <t>Central Air Conditioners</t>
  </si>
  <si>
    <t>Installed HSPF (16+SEER)</t>
  </si>
  <si>
    <t>Installed HSPF (15+SEER)</t>
  </si>
  <si>
    <t>All ASHP</t>
  </si>
  <si>
    <t>Updated to new federal standard from(The Cadmus Group and Nexant. Ameren Missouri CoolSavers Impact and Process Evaluation: Program Year 2013. pp. 40. May 15, 2014. Available online: https://www.efis.psc.mo.gov/mpsc/commoncomponents/viewdocument.asp?DocId=935842419)</t>
  </si>
  <si>
    <t>ASHP SEER 16+ Replace at Fail Elec Resist Furnace (NC)</t>
  </si>
  <si>
    <t>ASHP SEER 16+ Replace at Fail Elec Resist Furnace</t>
  </si>
  <si>
    <t>ASHP SEER 16+ ER Elec Resist Furnace ER</t>
  </si>
  <si>
    <t>ASHP SEER 15 Replace at Fail Elect Resist Furnace (NC)</t>
  </si>
  <si>
    <t>ASHP SEER 15 Replace at Fail Elect Resist Furnace</t>
  </si>
  <si>
    <t>ASHP SEER 15 ER Elec Resist Furnace ER</t>
  </si>
  <si>
    <t>ASHP Replace at Fail with ASHP SEER 15</t>
  </si>
  <si>
    <t>ASHP Replace at Fail with ASHP 16+</t>
  </si>
  <si>
    <t>ASHP ER with ASHP SEER 15 ER</t>
  </si>
  <si>
    <t>ASHP ER with ASHP 16+ ER</t>
  </si>
  <si>
    <t xml:space="preserve">PY 16 Heat Pump Metering </t>
  </si>
  <si>
    <t>Heating EFLH</t>
  </si>
  <si>
    <t>Federal Standard</t>
  </si>
  <si>
    <t>Electric Resistance Efficiency</t>
  </si>
  <si>
    <t>Estimated based on early
retirement SEER. Cadmus data: HSPF = 0.2675 * SEER + 4.3475</t>
  </si>
  <si>
    <t>Baseline HSPF</t>
  </si>
  <si>
    <t>New construction measures(NC) have and assumed baseline of an ASHP</t>
  </si>
  <si>
    <t>Air Source Heat Pumps</t>
  </si>
  <si>
    <t>Installed SEER (18+SEER)</t>
  </si>
  <si>
    <t>Installed HSPF (18+SEER)</t>
  </si>
  <si>
    <t>Installed SEER (17+SEER)</t>
  </si>
  <si>
    <t>Installed HSPF (17+SEER)</t>
  </si>
  <si>
    <t>All DFHP</t>
  </si>
  <si>
    <t>DFHP SEER 18+_SF</t>
  </si>
  <si>
    <t>DFHP SEER 17+_SF</t>
  </si>
  <si>
    <t>DFHP SEER 16_SF</t>
  </si>
  <si>
    <t>DFHP SEER 15_SF</t>
  </si>
  <si>
    <t>Dual Fuel Heat Pumps</t>
  </si>
  <si>
    <t>Installed EER (23+ EER)</t>
  </si>
  <si>
    <t>Installed HSPF (23+ EER)</t>
  </si>
  <si>
    <t>Installed EER (14+ EER )</t>
  </si>
  <si>
    <t>Installed HSPF (14+ EER)</t>
  </si>
  <si>
    <t>All GSHP</t>
  </si>
  <si>
    <t>GSHP SEER 14+ Replace Elec Resist Furnace</t>
  </si>
  <si>
    <t>GSHP SEER 14+ ER Elec Resist Furnace ER</t>
  </si>
  <si>
    <t>GSHP SEER 14+ ER ASHP with GSHP ER</t>
  </si>
  <si>
    <t>GSHP - 23 EER Replace at Fail</t>
  </si>
  <si>
    <t>GSHP - 23 EER ER</t>
  </si>
  <si>
    <t xml:space="preserve">Energy Star Heat Pump Calculator </t>
  </si>
  <si>
    <t>Electric resistance heating
efficiency(COP = 1)</t>
  </si>
  <si>
    <t xml:space="preserve">ICF Research on installed system types and typical baseline of a new GSHP.  Assuming ground loop heat exchange. </t>
  </si>
  <si>
    <t xml:space="preserve">ICF Research on installed system types and typical baseline of removed and failed GSHP.  Assuming ground loop heat exchange. </t>
  </si>
  <si>
    <t>Ground Source Heat Pumps</t>
  </si>
  <si>
    <t>% with New ASHP</t>
  </si>
  <si>
    <t>% with New Central Cooling</t>
  </si>
  <si>
    <t xml:space="preserve"> U.S. Environmental Protection Agency and U.S. Department of Energy. “Life Cycle Cost Estimate for 20 ENERGY STAR Qualified Air Source Heat Pump(s).” Excel file. Last updated April 2009. Available online: https://essearch.energystar.gov/search?utf8=%E2%9C%93&amp;sc=0&amp;query=ashp%20sav%20calc&amp;m=&amp;affiliate=www.energystar.gov&amp;commit=Search</t>
  </si>
  <si>
    <t>Saint Louis Cooling EFLH</t>
  </si>
  <si>
    <t>Saint Louis Heating EFLH</t>
  </si>
  <si>
    <t>Secondary source;* however, Cadmus weighted this values to
more accurately reflect the actual number of fans operated in continuous mode based on PY13 meter data</t>
  </si>
  <si>
    <t>Standby losses</t>
  </si>
  <si>
    <t>% of Circulation Used</t>
  </si>
  <si>
    <t>Secondary source;* however, Cadmus weighted this value to more accurately reflect the actual number of fans operated in continuous mode based on PY13 meter data</t>
  </si>
  <si>
    <t>Wisconsin Circulation
Savings kWh/year</t>
  </si>
  <si>
    <t>Wisconsin Heating EFLH</t>
  </si>
  <si>
    <t xml:space="preserve"> Energy Center of Wisconsin. Electricity Use by New Furnaces, A Wisconsin Field Study. pp. 41. October 2003. Available online: http://www.proctoreng.com/dnld/WIDOE2013.pdf</t>
  </si>
  <si>
    <t>Wisconsin Heating Savings
kWh/year</t>
  </si>
  <si>
    <t>Wisconsin Cooling EFLH</t>
  </si>
  <si>
    <t>Additional cooling interaction saving of the ECM fan during the
cooling season*
 Energy Center of Wisconsin. Electricity Use by New Furnaces, A Wisconsin Field Study. pp. 41. October 2003. Available online: http://www.proctoreng.com/dnld/WIDOE2013.pdf</t>
  </si>
  <si>
    <t>Cooling Savings All Systems</t>
  </si>
  <si>
    <t>Secondary source;* however, Cadmus re-weighted the source
data to more accurately reflect the actual number of fans operated in continuous mode based on PY13 meter data 
 Energy Center of Wisconsin. Electricity Use by New Furnaces, A Wisconsin Field Study. pp. 41. October 2003. Available online: http://www.proctoreng.com/dnld/WIDOE2013.pdf</t>
  </si>
  <si>
    <t>Wisconsin Cooling Savings kWh/year</t>
  </si>
  <si>
    <t>Res HVAC</t>
  </si>
  <si>
    <t>ECM Fan Motor</t>
  </si>
  <si>
    <t>Installed SEER</t>
  </si>
  <si>
    <t>Installed HSPF</t>
  </si>
  <si>
    <t>Federal standard</t>
  </si>
  <si>
    <t>Ductless ASHP Replace at Fail</t>
  </si>
  <si>
    <t>Ductless ASHP Replace at Fail
Electric Resistance</t>
  </si>
  <si>
    <t>Ductless ASHP Early Retirement
Electric Resistance</t>
  </si>
  <si>
    <t>Ductless ASHP Early Retirement</t>
  </si>
  <si>
    <t>Baseline
HSPF</t>
  </si>
  <si>
    <t>Assuming the same full load hours as ASHP**</t>
  </si>
  <si>
    <t>All Ductless ASHP</t>
  </si>
  <si>
    <t>Metered
Tons Cooling</t>
  </si>
  <si>
    <t>Metered
SEER Cooling</t>
  </si>
  <si>
    <t>Ductless ASHP Early
Replacement</t>
  </si>
  <si>
    <t>Ductless ASHP ER</t>
  </si>
  <si>
    <t>Ductless ASHP ROF</t>
  </si>
  <si>
    <t>Ductless ASHP Replace Electric Resistance ROF</t>
  </si>
  <si>
    <t>Ductless ASHP Replace Electric Resistance ER</t>
  </si>
  <si>
    <t>Ductless Heat Pumps</t>
  </si>
  <si>
    <t>Thermal resistance coefficient (hr-°F-ft2)/Btu) of uninsulated pipe</t>
  </si>
  <si>
    <t>Circumference (ft) of insulated pipe = diameter (in) * π/12</t>
  </si>
  <si>
    <t>PY7 Site Visits</t>
  </si>
  <si>
    <t xml:space="preserve">Cadmus PY3  </t>
  </si>
  <si>
    <t>Cadmus PY3</t>
  </si>
  <si>
    <t>DT</t>
  </si>
  <si>
    <r>
      <t>C</t>
    </r>
    <r>
      <rPr>
        <vertAlign val="subscript"/>
        <sz val="11"/>
        <color theme="1"/>
        <rFont val="Calibri Light"/>
        <family val="2"/>
      </rPr>
      <t>Base</t>
    </r>
  </si>
  <si>
    <r>
      <t>R</t>
    </r>
    <r>
      <rPr>
        <vertAlign val="subscript"/>
        <sz val="11"/>
        <color theme="1"/>
        <rFont val="Calibri Light"/>
        <family val="2"/>
      </rPr>
      <t>Base</t>
    </r>
  </si>
  <si>
    <r>
      <t>C</t>
    </r>
    <r>
      <rPr>
        <vertAlign val="subscript"/>
        <sz val="11"/>
        <color theme="1"/>
        <rFont val="Calibri Light"/>
        <family val="2"/>
      </rPr>
      <t>EE</t>
    </r>
  </si>
  <si>
    <r>
      <t>R</t>
    </r>
    <r>
      <rPr>
        <vertAlign val="subscript"/>
        <sz val="11"/>
        <color theme="1"/>
        <rFont val="Calibri Light"/>
        <family val="2"/>
      </rPr>
      <t>EE</t>
    </r>
  </si>
  <si>
    <r>
      <t>ȠDHW</t>
    </r>
    <r>
      <rPr>
        <vertAlign val="subscript"/>
        <sz val="11"/>
        <color theme="1"/>
        <rFont val="Calibri Light"/>
        <family val="2"/>
      </rPr>
      <t>Elec</t>
    </r>
  </si>
  <si>
    <t>Pipe Diameter</t>
  </si>
  <si>
    <t>Diameter of uninsulated pipe, weighted average of  1/2" and 3/4"</t>
  </si>
  <si>
    <t>x ISR</t>
  </si>
  <si>
    <t>LED 18W Flood Light PAR 38 MF</t>
  </si>
  <si>
    <t>LED 15W Flood Light PAR 30 Bulb MF</t>
  </si>
  <si>
    <t>LED 12W  Dimmable Light Bulb MF</t>
  </si>
  <si>
    <t>LED 8W Globe Light G25 Bulb MF</t>
  </si>
  <si>
    <t>LED 9-10.5W Downlight E26 Bulb MF</t>
  </si>
  <si>
    <t>Par Ref</t>
  </si>
  <si>
    <t>5-11 A</t>
  </si>
  <si>
    <t>HCIF 12W</t>
  </si>
  <si>
    <t>HCIF 9W</t>
  </si>
  <si>
    <t>HCIF 15W</t>
  </si>
  <si>
    <t>HCIF 18W</t>
  </si>
  <si>
    <t>HCIF 6W</t>
  </si>
  <si>
    <t>Weighted Average HCIF</t>
  </si>
  <si>
    <t>HCIF 9-10.5W</t>
  </si>
  <si>
    <t>In Unit Installed</t>
  </si>
  <si>
    <t>Percentage of units with heat pumps/(CAC+Electric Resistance Heat)</t>
  </si>
  <si>
    <r>
      <t xml:space="preserve">Mix </t>
    </r>
    <r>
      <rPr>
        <vertAlign val="subscript"/>
        <sz val="11"/>
        <color theme="1"/>
        <rFont val="Calibri Light"/>
        <family val="2"/>
      </rPr>
      <t>heatpumps</t>
    </r>
  </si>
  <si>
    <t>AC Only</t>
  </si>
  <si>
    <t>AC + Electric heat or Heat Pump</t>
  </si>
  <si>
    <t>Resistance Heat Coil Use to Heat Pump Ratio</t>
  </si>
  <si>
    <t>Capacity ROF</t>
  </si>
  <si>
    <r>
      <t>SEER</t>
    </r>
    <r>
      <rPr>
        <vertAlign val="subscript"/>
        <sz val="10"/>
        <color rgb="FF000000"/>
        <rFont val="Arial"/>
        <family val="2"/>
      </rPr>
      <t>exist ROF</t>
    </r>
  </si>
  <si>
    <t>Early</t>
  </si>
  <si>
    <t>Failure</t>
  </si>
  <si>
    <r>
      <t>SEER</t>
    </r>
    <r>
      <rPr>
        <vertAlign val="subscript"/>
        <sz val="10"/>
        <color rgb="FF000000"/>
        <rFont val="Arial"/>
        <family val="2"/>
      </rPr>
      <t>base</t>
    </r>
  </si>
  <si>
    <t>Seasonal Energy Efficiency Ratio of base equipment for ROF</t>
  </si>
  <si>
    <t>ENERGY STAR minimum</t>
  </si>
  <si>
    <t>ADM to update formula to all future evaluation</t>
  </si>
  <si>
    <t>Method used in 2016 report</t>
  </si>
  <si>
    <t>CAC  SEER 15 MF ER: HVAC</t>
  </si>
  <si>
    <t>Notes</t>
  </si>
  <si>
    <t>Comments:</t>
  </si>
  <si>
    <r>
      <t>kWh</t>
    </r>
    <r>
      <rPr>
        <vertAlign val="subscript"/>
        <sz val="16"/>
        <color theme="1"/>
        <rFont val="Calibri Light"/>
        <family val="2"/>
      </rPr>
      <t xml:space="preserve"> Savings </t>
    </r>
    <r>
      <rPr>
        <sz val="16"/>
        <color theme="1"/>
        <rFont val="Calibri Light"/>
        <family val="2"/>
      </rPr>
      <t>= Sum(Hours x Hours</t>
    </r>
    <r>
      <rPr>
        <vertAlign val="subscript"/>
        <sz val="16"/>
        <color theme="1"/>
        <rFont val="Calibri Light"/>
        <family val="2"/>
      </rPr>
      <t>apportion</t>
    </r>
    <r>
      <rPr>
        <sz val="16"/>
        <color theme="1"/>
        <rFont val="Calibri Light"/>
        <family val="2"/>
      </rPr>
      <t>) x (W</t>
    </r>
    <r>
      <rPr>
        <vertAlign val="subscript"/>
        <sz val="16"/>
        <color theme="1"/>
        <rFont val="Calibri Light"/>
        <family val="2"/>
      </rPr>
      <t>base</t>
    </r>
    <r>
      <rPr>
        <sz val="16"/>
        <color theme="1"/>
        <rFont val="Calibri Light"/>
        <family val="2"/>
      </rPr>
      <t xml:space="preserve"> - W</t>
    </r>
    <r>
      <rPr>
        <vertAlign val="subscript"/>
        <sz val="16"/>
        <color theme="1"/>
        <rFont val="Calibri Light"/>
        <family val="2"/>
      </rPr>
      <t>post</t>
    </r>
    <r>
      <rPr>
        <sz val="16"/>
        <color theme="1"/>
        <rFont val="Calibri Light"/>
        <family val="2"/>
      </rPr>
      <t xml:space="preserve">) x HCIF X Sum(ISR xHR </t>
    </r>
    <r>
      <rPr>
        <vertAlign val="subscript"/>
        <sz val="16"/>
        <color theme="1"/>
        <rFont val="Calibri Light"/>
        <family val="2"/>
      </rPr>
      <t>Apportion</t>
    </r>
    <r>
      <rPr>
        <sz val="16"/>
        <color theme="1"/>
        <rFont val="Calibri Light"/>
        <family val="2"/>
      </rPr>
      <t>)/1000</t>
    </r>
  </si>
  <si>
    <t>CAC  SEER 15 MF ROF: HVAC</t>
  </si>
  <si>
    <t>CAC  SEER 16MF ER: HVAC</t>
  </si>
  <si>
    <t>CAC  SEER 16 MF ROF: HVAC</t>
  </si>
  <si>
    <t>15 SEEReff</t>
  </si>
  <si>
    <t>16 SEEReff</t>
  </si>
  <si>
    <r>
      <t>15SEER</t>
    </r>
    <r>
      <rPr>
        <vertAlign val="subscript"/>
        <sz val="10"/>
        <color rgb="FF000000"/>
        <rFont val="Arial"/>
        <family val="2"/>
      </rPr>
      <t>ee ROF</t>
    </r>
  </si>
  <si>
    <r>
      <t>16SEER</t>
    </r>
    <r>
      <rPr>
        <vertAlign val="subscript"/>
        <sz val="10"/>
        <color rgb="FF000000"/>
        <rFont val="Arial"/>
        <family val="2"/>
      </rPr>
      <t>ee ROF</t>
    </r>
  </si>
  <si>
    <t>100%</t>
  </si>
  <si>
    <t>104%</t>
  </si>
  <si>
    <t>Installation Rate</t>
  </si>
  <si>
    <t>kW</t>
  </si>
  <si>
    <t>kWh Annual Savings</t>
  </si>
  <si>
    <t>PY16 Impact Analysis</t>
  </si>
  <si>
    <t>PY16 Tracking Data</t>
  </si>
  <si>
    <t xml:space="preserve">PY15 Evaluation </t>
  </si>
  <si>
    <t>Assumption based on program design</t>
  </si>
  <si>
    <t>% Homes in Service Territory</t>
  </si>
  <si>
    <t>Utility Adjustment</t>
  </si>
  <si>
    <t>% Homes with Electric Water Heating</t>
  </si>
  <si>
    <t>Electric Saturation</t>
  </si>
  <si>
    <t>Res Water Heating</t>
  </si>
  <si>
    <t xml:space="preserve">Electric Only Measure </t>
  </si>
  <si>
    <t>Electric only measure</t>
  </si>
  <si>
    <t>% Homes with Electric Lighting</t>
  </si>
  <si>
    <t>Res Lighting</t>
  </si>
  <si>
    <t xml:space="preserve">PY16 Participant Survey </t>
  </si>
  <si>
    <t>Res Pool Spa</t>
  </si>
  <si>
    <t xml:space="preserve"> kW</t>
  </si>
  <si>
    <t xml:space="preserve">Res HVAC </t>
  </si>
  <si>
    <t>kWh
Annual Savings</t>
  </si>
  <si>
    <t>Measure Reference No.</t>
  </si>
  <si>
    <t>ECM Continuous Fan Replace at Fail  (in AHRI rating)</t>
  </si>
  <si>
    <t>ECM Installations Auto Fan ER (in AHRI rating)</t>
  </si>
  <si>
    <t>ECM Installations Auto Fan Replace at Fail (in AHRI rating)</t>
  </si>
  <si>
    <t>ECM Installations Continuous Fan ER (in AHRI rating)</t>
  </si>
  <si>
    <t>ECM Installations Auto Fan ER (not in AHRI rating)</t>
  </si>
  <si>
    <t>ECM Installations Auto Fan Replace at Fail (not in AHRI rating)</t>
  </si>
  <si>
    <t>ECM Installations Continuous Fan ER (not in AHRI rating)</t>
  </si>
  <si>
    <t>ECM Continuous Fan Replace at Fail (not in AHRI rating)</t>
  </si>
  <si>
    <t>Length of pipe from water heating source covered by Pipe Insulation (ft)</t>
  </si>
  <si>
    <t xml:space="preserve">Dirty Filter Alarm </t>
  </si>
  <si>
    <t>ENERGY STAR Air Purifier</t>
  </si>
  <si>
    <t>ENERGY STAR Pool Pump and motor w auto controls - multi speed</t>
  </si>
  <si>
    <t>ENERGY STAR VFDs on Residential Swimming Pool Pumps</t>
  </si>
  <si>
    <t>Minimum qualifying SEER</t>
  </si>
  <si>
    <t>ECM Continuous Fan Replace at Fail (in AHRI rating)</t>
  </si>
  <si>
    <t>Heating kWh Annual Savings</t>
  </si>
  <si>
    <t>Heating kWh Annual Savings (*% equip)</t>
  </si>
  <si>
    <t>Cooling  kWh (*% equip)</t>
  </si>
  <si>
    <t>Cooling kWh</t>
  </si>
  <si>
    <t>*Electric Saturation</t>
  </si>
  <si>
    <t>*Assumes adjustment to be made for "Electric Saturation" of water heaters in participant count.</t>
  </si>
  <si>
    <t>PROGRAM:  Lighting</t>
  </si>
  <si>
    <t>PROGRAM:  HVAC</t>
  </si>
  <si>
    <t>PROGRAM:  Efficient Products</t>
  </si>
  <si>
    <t>PROGRAM:  EE Kits</t>
  </si>
  <si>
    <t>PROGRAM: Low Income</t>
  </si>
  <si>
    <t>The number of days per year (day/yr.)</t>
  </si>
  <si>
    <t>Circumference (feet) of uninsulated pipe with 0.5 inch diameter</t>
  </si>
  <si>
    <t>Gas &amp; Electric</t>
  </si>
  <si>
    <t>UEC existing kWh Consumption aggregated</t>
  </si>
  <si>
    <t>Maintenance energy savings factor, includes refrigerant recharge and tune-up</t>
  </si>
  <si>
    <t>Maintenance energy savings factor, tune-up only</t>
  </si>
  <si>
    <t>kWhheat - electric resistance*</t>
  </si>
  <si>
    <t>Ohio Statewide TRM</t>
  </si>
  <si>
    <t xml:space="preserve">Electric Resistance Saturation </t>
  </si>
  <si>
    <t>Baseline HSPF(converting COP to HSPF for consistent calculations HSPF=COP*3.412)</t>
  </si>
  <si>
    <t>Metered kWh Savings Cooling</t>
  </si>
  <si>
    <t>Note: Measure savings in the examples below are calculated based on typical system parameters and will not exactly reflect actual evaluated savings results  within the TRM.</t>
  </si>
  <si>
    <t xml:space="preserve">Circumference (feet) of uninsulated pipe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</si>
</sst>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4" formatCode="_(&quot;$&quot;* #,##0.00_);_(&quot;$&quot;* \(#,##0.00\);_(&quot;$&quot;* &quot;-&quot;??_);_(@_)"/>
    <numFmt numFmtId="43" formatCode="_(* #,##0.00_);_(* \(#,##0.00\);_(* &quot;-&quot;??_);_(@_)"/>
    <numFmt numFmtId="164" formatCode="0.0"/>
    <numFmt numFmtId="165" formatCode="0.000"/>
    <numFmt numFmtId="166" formatCode="0.0000000000"/>
    <numFmt numFmtId="167" formatCode="0.0000"/>
    <numFmt numFmtId="168" formatCode="#,##0.0"/>
    <numFmt numFmtId="169" formatCode="0.00000000000"/>
    <numFmt numFmtId="170" formatCode="_(* #,##0_);_(* \(#,##0\);_(* &quot;-&quot;??_);_(@_)"/>
    <numFmt numFmtId="171" formatCode="_(* #,##0.000_);_(* \(#,##0.000\);_(* &quot;-&quot;??_);_(@_)"/>
    <numFmt numFmtId="172" formatCode="0.00000"/>
    <numFmt numFmtId="173" formatCode="0.00000000"/>
    <numFmt numFmtId="174" formatCode="0.0%"/>
    <numFmt numFmtId="175" formatCode="0.000000"/>
    <numFmt numFmtId="176" formatCode="_(* #,##0.0000_);_(* \(#,##0.0000\);_(* &quot;-&quot;??_);_(@_)"/>
    <numFmt numFmtId="177" formatCode="_(* #,##0.0000000_);_(* \(#,##0.0000000\);_(* &quot;-&quot;??_);_(@_)"/>
    <numFmt numFmtId="178" formatCode="#,##0.00;#,##0.00"/>
    <numFmt numFmtId="179" formatCode="###0;###0"/>
    <numFmt numFmtId="180" formatCode="###0.00;###0.00"/>
    <numFmt numFmtId="181" formatCode="#,##0;#,##0"/>
    <numFmt numFmtId="182" formatCode="###0.0;###0.0"/>
    <numFmt numFmtId="183" formatCode="0.0000000"/>
    <numFmt numFmtId="184" formatCode="#,##0.0_);\(#,##0.0\)"/>
    <numFmt numFmtId="185" formatCode="#,##0.000000_);\(#,##0.000000\)"/>
    <numFmt numFmtId="186" formatCode="#,##0.0000_);\(#,##0.0000\)"/>
  </numFmts>
  <fonts count="49" x14ac:knownFonts="1">
    <font>
      <sz val="11"/>
      <color theme="1"/>
      <name val="Calibri"/>
      <family val="2"/>
      <scheme val="minor"/>
    </font>
    <font>
      <sz val="11"/>
      <color theme="1"/>
      <name val="Calibri"/>
      <family val="2"/>
      <scheme val="minor"/>
    </font>
    <font>
      <b/>
      <sz val="18"/>
      <color theme="3"/>
      <name val="Cambria"/>
      <family val="2"/>
      <scheme val="major"/>
    </font>
    <font>
      <sz val="11"/>
      <color rgb="FF9C65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vertAlign val="subscript"/>
      <sz val="11"/>
      <color theme="1"/>
      <name val="Calibri"/>
      <family val="2"/>
    </font>
    <font>
      <vertAlign val="subscript"/>
      <sz val="11"/>
      <color theme="1"/>
      <name val="Calibri"/>
      <family val="2"/>
      <scheme val="minor"/>
    </font>
    <font>
      <sz val="11"/>
      <color theme="1"/>
      <name val="Calibri"/>
      <family val="2"/>
    </font>
    <font>
      <vertAlign val="superscript"/>
      <sz val="11"/>
      <color theme="1"/>
      <name val="Calibri"/>
      <family val="2"/>
    </font>
    <font>
      <sz val="10"/>
      <color theme="1"/>
      <name val="Calibri"/>
      <family val="2"/>
      <scheme val="minor"/>
    </font>
    <font>
      <b/>
      <sz val="11"/>
      <color rgb="FFFF0000"/>
      <name val="Calibri"/>
      <family val="2"/>
      <scheme val="minor"/>
    </font>
    <font>
      <b/>
      <u/>
      <sz val="11"/>
      <color theme="1"/>
      <name val="Calibri"/>
      <family val="2"/>
      <scheme val="minor"/>
    </font>
    <font>
      <vertAlign val="subscript"/>
      <sz val="11"/>
      <name val="Calibri"/>
      <family val="2"/>
      <scheme val="minor"/>
    </font>
    <font>
      <b/>
      <sz val="10"/>
      <color rgb="FFFFFFFF"/>
      <name val="Calibri"/>
      <family val="2"/>
      <scheme val="minor"/>
    </font>
    <font>
      <b/>
      <sz val="10"/>
      <name val="Calibri"/>
      <family val="2"/>
      <scheme val="minor"/>
    </font>
    <font>
      <sz val="11"/>
      <color theme="1"/>
      <name val="Calibri Light"/>
      <family val="2"/>
    </font>
    <font>
      <vertAlign val="subscript"/>
      <sz val="10"/>
      <color rgb="FF000000"/>
      <name val="Arial"/>
      <family val="2"/>
    </font>
    <font>
      <b/>
      <sz val="11"/>
      <color theme="1"/>
      <name val="Calibri Light"/>
      <family val="2"/>
    </font>
    <font>
      <sz val="10"/>
      <color rgb="FF000000"/>
      <name val="Arial"/>
      <family val="2"/>
    </font>
    <font>
      <i/>
      <vertAlign val="subscript"/>
      <sz val="8"/>
      <color rgb="FF000000"/>
      <name val="Arial"/>
      <family val="2"/>
    </font>
    <font>
      <sz val="8"/>
      <color rgb="FF000000"/>
      <name val="Arial"/>
      <family val="2"/>
    </font>
    <font>
      <i/>
      <sz val="11"/>
      <color theme="1"/>
      <name val="Cambria"/>
      <family val="2"/>
      <scheme val="major"/>
    </font>
    <font>
      <vertAlign val="subscript"/>
      <sz val="11"/>
      <color theme="1"/>
      <name val="Cambria"/>
      <family val="2"/>
      <scheme val="major"/>
    </font>
    <font>
      <sz val="11"/>
      <color theme="1"/>
      <name val="Cambria"/>
      <family val="2"/>
      <scheme val="major"/>
    </font>
    <font>
      <i/>
      <vertAlign val="subscript"/>
      <sz val="11"/>
      <color theme="1"/>
      <name val="Cambria"/>
      <family val="2"/>
      <scheme val="major"/>
    </font>
    <font>
      <vertAlign val="subscript"/>
      <sz val="12"/>
      <color theme="1"/>
      <name val="Arial"/>
      <family val="2"/>
    </font>
    <font>
      <sz val="12"/>
      <color theme="1"/>
      <name val="Arial"/>
      <family val="2"/>
    </font>
    <font>
      <i/>
      <sz val="12"/>
      <color theme="1"/>
      <name val="Arial"/>
      <family val="2"/>
    </font>
    <font>
      <vertAlign val="superscript"/>
      <sz val="10"/>
      <color rgb="FF000000"/>
      <name val="Arial"/>
      <family val="2"/>
    </font>
    <font>
      <vertAlign val="subscript"/>
      <sz val="11"/>
      <color theme="1"/>
      <name val="Calibri Light"/>
      <family val="2"/>
    </font>
    <font>
      <sz val="10"/>
      <color theme="1"/>
      <name val="Calibri"/>
      <family val="2"/>
    </font>
    <font>
      <sz val="11"/>
      <color indexed="8"/>
      <name val="Calibri"/>
      <family val="2"/>
      <scheme val="minor"/>
    </font>
    <font>
      <sz val="10"/>
      <name val="Arial"/>
      <family val="2"/>
    </font>
    <font>
      <sz val="11"/>
      <color rgb="FF000000"/>
      <name val="Calibri"/>
      <family val="2"/>
    </font>
    <font>
      <sz val="11"/>
      <color rgb="FF000000"/>
      <name val="Calibri"/>
      <family val="2"/>
      <scheme val="minor"/>
    </font>
    <font>
      <sz val="10"/>
      <name val="Verdana"/>
      <family val="2"/>
    </font>
    <font>
      <sz val="10"/>
      <color rgb="FFFF0000"/>
      <name val="Calibri"/>
      <family val="2"/>
      <scheme val="minor"/>
    </font>
    <font>
      <b/>
      <sz val="10"/>
      <color theme="1"/>
      <name val="Calibri"/>
      <family val="2"/>
      <scheme val="minor"/>
    </font>
    <font>
      <sz val="10"/>
      <color rgb="FF000000"/>
      <name val="Calibri"/>
      <family val="2"/>
    </font>
    <font>
      <sz val="11"/>
      <color rgb="FFFF0000"/>
      <name val="Calibri Light"/>
      <family val="2"/>
    </font>
    <font>
      <sz val="16"/>
      <color theme="1"/>
      <name val="Calibri Light"/>
      <family val="2"/>
    </font>
    <font>
      <vertAlign val="subscript"/>
      <sz val="16"/>
      <color theme="1"/>
      <name val="Calibri Light"/>
      <family val="2"/>
    </font>
    <font>
      <b/>
      <sz val="16"/>
      <color theme="1"/>
      <name val="Calibri"/>
      <family val="2"/>
      <scheme val="minor"/>
    </font>
    <font>
      <b/>
      <sz val="16"/>
      <color indexed="8"/>
      <name val="Calibri"/>
      <family val="2"/>
      <scheme val="minor"/>
    </font>
    <font>
      <b/>
      <sz val="16"/>
      <color indexed="8"/>
      <name val="Calibri Light"/>
      <family val="2"/>
    </font>
  </fonts>
  <fills count="27">
    <fill>
      <patternFill patternType="none"/>
    </fill>
    <fill>
      <patternFill patternType="gray125"/>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BC2E6"/>
        <bgColor indexed="64"/>
      </patternFill>
    </fill>
    <fill>
      <patternFill patternType="solid">
        <fgColor rgb="FFA9D08E"/>
        <bgColor indexed="64"/>
      </patternFill>
    </fill>
    <fill>
      <patternFill patternType="solid">
        <fgColor rgb="FFFFFFFF"/>
        <bgColor indexed="64"/>
      </patternFill>
    </fill>
    <fill>
      <patternFill patternType="solid">
        <fgColor theme="4"/>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top style="medium">
        <color indexed="64"/>
      </top>
      <bottom style="medium">
        <color indexed="64"/>
      </bottom>
      <diagonal/>
    </border>
    <border>
      <left/>
      <right style="thin">
        <color theme="0"/>
      </right>
      <top/>
      <bottom/>
      <diagonal/>
    </border>
    <border>
      <left/>
      <right style="thin">
        <color theme="0" tint="-0.14996795556505021"/>
      </right>
      <top/>
      <bottom/>
      <diagonal/>
    </border>
    <border>
      <left style="thin">
        <color theme="0" tint="-0.14996795556505021"/>
      </left>
      <right/>
      <top/>
      <bottom/>
      <diagonal/>
    </border>
    <border>
      <left style="thin">
        <color indexed="64"/>
      </left>
      <right style="thin">
        <color indexed="64"/>
      </right>
      <top style="thin">
        <color indexed="64"/>
      </top>
      <bottom/>
      <diagonal/>
    </border>
  </borders>
  <cellStyleXfs count="14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34" fillId="0" borderId="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4" fontId="39" fillId="0" borderId="0" applyFont="0" applyFill="0" applyBorder="0" applyAlignment="0" applyProtection="0"/>
    <xf numFmtId="0" fontId="3" fillId="2" borderId="0" applyNumberFormat="0" applyBorder="0" applyAlignment="0" applyProtection="0"/>
    <xf numFmtId="0" fontId="36"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7" fillId="0" borderId="0"/>
    <xf numFmtId="0" fontId="37"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9" fillId="0" borderId="0"/>
    <xf numFmtId="0" fontId="1"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9"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0" fontId="13" fillId="0" borderId="0"/>
    <xf numFmtId="9" fontId="42" fillId="0" borderId="0">
      <alignment horizontal="right" vertical="center" wrapText="1" readingOrder="1"/>
    </xf>
  </cellStyleXfs>
  <cellXfs count="303">
    <xf numFmtId="0" fontId="0" fillId="0" borderId="0" xfId="0"/>
    <xf numFmtId="0" fontId="0" fillId="0" borderId="0" xfId="0" applyFont="1"/>
    <xf numFmtId="0" fontId="0" fillId="0" borderId="0" xfId="0" applyFont="1" applyAlignment="1">
      <alignment horizontal="left"/>
    </xf>
    <xf numFmtId="0" fontId="0" fillId="0" borderId="0" xfId="0" applyAlignment="1">
      <alignment wrapText="1"/>
    </xf>
    <xf numFmtId="0" fontId="0" fillId="0" borderId="0" xfId="0" applyFont="1" applyAlignment="1">
      <alignment wrapText="1"/>
    </xf>
    <xf numFmtId="0" fontId="7" fillId="23" borderId="2" xfId="0" applyFont="1" applyFill="1" applyBorder="1" applyAlignment="1">
      <alignment horizontal="center" vertical="center" wrapText="1"/>
    </xf>
    <xf numFmtId="0" fontId="8" fillId="0" borderId="0" xfId="0" applyFont="1"/>
    <xf numFmtId="0" fontId="4" fillId="0" borderId="0" xfId="0" applyFont="1"/>
    <xf numFmtId="0" fontId="7" fillId="0" borderId="0" xfId="0" applyFont="1" applyFill="1" applyBorder="1"/>
    <xf numFmtId="0" fontId="0" fillId="0" borderId="0" xfId="0" applyBorder="1"/>
    <xf numFmtId="164" fontId="13" fillId="0" borderId="0" xfId="0" applyNumberFormat="1" applyFont="1" applyBorder="1" applyAlignment="1">
      <alignment horizontal="center" vertical="center" wrapText="1"/>
    </xf>
    <xf numFmtId="165" fontId="13" fillId="0" borderId="0"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Fill="1"/>
    <xf numFmtId="0" fontId="0" fillId="0" borderId="0" xfId="0" applyFill="1"/>
    <xf numFmtId="0" fontId="8" fillId="0" borderId="0" xfId="0" applyFont="1" applyFill="1"/>
    <xf numFmtId="0" fontId="1" fillId="0" borderId="0" xfId="3"/>
    <xf numFmtId="0" fontId="1" fillId="0" borderId="0" xfId="3" applyFont="1"/>
    <xf numFmtId="0" fontId="1" fillId="0" borderId="0" xfId="0" applyFont="1"/>
    <xf numFmtId="0" fontId="13" fillId="0" borderId="0" xfId="3" applyFont="1" applyFill="1" applyBorder="1"/>
    <xf numFmtId="0" fontId="1" fillId="0" borderId="0" xfId="3" applyFill="1"/>
    <xf numFmtId="0" fontId="13" fillId="0" borderId="0" xfId="3" applyFont="1"/>
    <xf numFmtId="168" fontId="1" fillId="0" borderId="0" xfId="4" applyNumberFormat="1" applyFont="1" applyFill="1" applyBorder="1" applyAlignment="1">
      <alignment horizontal="center" vertical="center" wrapText="1"/>
    </xf>
    <xf numFmtId="0" fontId="1" fillId="0" borderId="0" xfId="3" applyFont="1" applyBorder="1" applyAlignment="1">
      <alignment vertical="center" wrapText="1"/>
    </xf>
    <xf numFmtId="168" fontId="13" fillId="0" borderId="0" xfId="4" applyNumberFormat="1" applyFont="1" applyFill="1" applyBorder="1" applyAlignment="1">
      <alignment horizontal="center" vertical="center" wrapText="1"/>
    </xf>
    <xf numFmtId="0" fontId="13" fillId="0" borderId="0" xfId="3" applyFont="1" applyBorder="1" applyAlignment="1">
      <alignment vertical="center" wrapText="1"/>
    </xf>
    <xf numFmtId="0" fontId="1" fillId="0" borderId="0" xfId="3" applyFont="1" applyFill="1"/>
    <xf numFmtId="0" fontId="1" fillId="0" borderId="0" xfId="3" applyFont="1" applyAlignment="1">
      <alignment vertical="center"/>
    </xf>
    <xf numFmtId="0" fontId="15" fillId="0" borderId="0" xfId="3" applyFont="1"/>
    <xf numFmtId="0" fontId="1" fillId="0" borderId="0" xfId="3" applyAlignment="1">
      <alignment vertical="center"/>
    </xf>
    <xf numFmtId="0" fontId="1" fillId="0" borderId="0" xfId="3" applyBorder="1"/>
    <xf numFmtId="165" fontId="14" fillId="0" borderId="0" xfId="3" applyNumberFormat="1" applyFont="1"/>
    <xf numFmtId="0" fontId="17" fillId="0" borderId="0"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3" fillId="0" borderId="0" xfId="3" applyFont="1" applyFill="1"/>
    <xf numFmtId="1" fontId="1" fillId="0" borderId="0" xfId="3" applyNumberFormat="1" applyFont="1" applyBorder="1"/>
    <xf numFmtId="0" fontId="1" fillId="0" borderId="0" xfId="3" applyFont="1" applyBorder="1"/>
    <xf numFmtId="0" fontId="5" fillId="0" borderId="0" xfId="3" applyFont="1"/>
    <xf numFmtId="0" fontId="5" fillId="0" borderId="0" xfId="3" applyFont="1" applyAlignment="1">
      <alignment horizontal="left"/>
    </xf>
    <xf numFmtId="165" fontId="14" fillId="0" borderId="0" xfId="3" applyNumberFormat="1" applyFont="1" applyBorder="1"/>
    <xf numFmtId="0" fontId="4" fillId="0" borderId="0" xfId="3" applyFont="1"/>
    <xf numFmtId="0" fontId="13" fillId="0" borderId="0" xfId="3" applyFont="1" applyFill="1" applyBorder="1" applyAlignment="1">
      <alignment vertical="center" wrapText="1"/>
    </xf>
    <xf numFmtId="0" fontId="13" fillId="0" borderId="0" xfId="3" applyFont="1" applyBorder="1" applyAlignment="1">
      <alignment vertical="center"/>
    </xf>
    <xf numFmtId="170" fontId="13" fillId="0" borderId="0" xfId="4" applyNumberFormat="1" applyFont="1" applyFill="1" applyBorder="1" applyAlignment="1">
      <alignment vertical="center" wrapText="1"/>
    </xf>
    <xf numFmtId="170" fontId="13" fillId="0" borderId="0" xfId="4" applyNumberFormat="1" applyFont="1" applyBorder="1" applyAlignment="1">
      <alignment vertical="center" wrapText="1"/>
    </xf>
    <xf numFmtId="0" fontId="13" fillId="0" borderId="0" xfId="3" applyFont="1" applyAlignment="1">
      <alignment wrapText="1"/>
    </xf>
    <xf numFmtId="0" fontId="1" fillId="0" borderId="0" xfId="3" applyFont="1" applyAlignment="1">
      <alignment wrapText="1"/>
    </xf>
    <xf numFmtId="0" fontId="1" fillId="0" borderId="0" xfId="3" applyFont="1" applyFill="1" applyBorder="1" applyAlignment="1">
      <alignment wrapText="1"/>
    </xf>
    <xf numFmtId="0" fontId="1" fillId="0" borderId="0" xfId="3" applyFont="1" applyFill="1" applyBorder="1"/>
    <xf numFmtId="0" fontId="19" fillId="0" borderId="0" xfId="6"/>
    <xf numFmtId="0" fontId="19" fillId="0" borderId="6" xfId="6" applyBorder="1"/>
    <xf numFmtId="0" fontId="19" fillId="0" borderId="0" xfId="6" applyAlignment="1">
      <alignment wrapText="1"/>
    </xf>
    <xf numFmtId="0" fontId="19" fillId="0" borderId="0" xfId="6" applyAlignment="1">
      <alignment horizontal="right"/>
    </xf>
    <xf numFmtId="0" fontId="19" fillId="0" borderId="8" xfId="6" applyBorder="1"/>
    <xf numFmtId="0" fontId="19" fillId="0" borderId="10" xfId="6" applyBorder="1"/>
    <xf numFmtId="0" fontId="19" fillId="0" borderId="0" xfId="6" applyAlignment="1">
      <alignment horizontal="left"/>
    </xf>
    <xf numFmtId="0" fontId="19" fillId="0" borderId="12" xfId="6" applyBorder="1"/>
    <xf numFmtId="0" fontId="19" fillId="0" borderId="13" xfId="6" applyBorder="1"/>
    <xf numFmtId="166" fontId="19" fillId="0" borderId="0" xfId="6" applyNumberFormat="1"/>
    <xf numFmtId="0" fontId="19" fillId="0" borderId="0" xfId="6" applyAlignment="1">
      <alignment horizontal="center"/>
    </xf>
    <xf numFmtId="164" fontId="19" fillId="0" borderId="0" xfId="6" applyNumberFormat="1"/>
    <xf numFmtId="0" fontId="19" fillId="0" borderId="14" xfId="6" applyBorder="1"/>
    <xf numFmtId="2" fontId="19" fillId="0" borderId="0" xfId="6" applyNumberFormat="1"/>
    <xf numFmtId="0" fontId="30" fillId="0" borderId="0" xfId="6" applyFont="1" applyAlignment="1">
      <alignment horizontal="justify" vertical="center"/>
    </xf>
    <xf numFmtId="0" fontId="19" fillId="0" borderId="0" xfId="6" applyAlignment="1">
      <alignment horizontal="left" wrapText="1"/>
    </xf>
    <xf numFmtId="0" fontId="19" fillId="0" borderId="15" xfId="6" applyBorder="1"/>
    <xf numFmtId="0" fontId="19" fillId="0" borderId="16" xfId="6" applyBorder="1"/>
    <xf numFmtId="0" fontId="19" fillId="0" borderId="17" xfId="6" applyBorder="1"/>
    <xf numFmtId="0" fontId="13" fillId="0" borderId="0" xfId="144"/>
    <xf numFmtId="0" fontId="13" fillId="0" borderId="0" xfId="144" applyAlignment="1">
      <alignment wrapText="1"/>
    </xf>
    <xf numFmtId="167" fontId="13" fillId="0" borderId="0" xfId="144" applyNumberFormat="1"/>
    <xf numFmtId="0" fontId="13" fillId="0" borderId="0" xfId="144" applyAlignment="1">
      <alignment horizontal="left"/>
    </xf>
    <xf numFmtId="2" fontId="13" fillId="0" borderId="0" xfId="144" applyNumberFormat="1"/>
    <xf numFmtId="164" fontId="13" fillId="0" borderId="0" xfId="144" applyNumberFormat="1"/>
    <xf numFmtId="173" fontId="13" fillId="0" borderId="0" xfId="144" applyNumberFormat="1" applyFill="1"/>
    <xf numFmtId="0" fontId="7" fillId="0" borderId="0" xfId="144" applyFont="1"/>
    <xf numFmtId="0" fontId="40" fillId="0" borderId="0" xfId="144" applyFont="1" applyAlignment="1">
      <alignment wrapText="1"/>
    </xf>
    <xf numFmtId="164" fontId="13" fillId="0" borderId="0" xfId="144" applyNumberFormat="1" applyFill="1"/>
    <xf numFmtId="0" fontId="4" fillId="0" borderId="0" xfId="144" applyFont="1" applyFill="1" applyAlignment="1">
      <alignment wrapText="1"/>
    </xf>
    <xf numFmtId="0" fontId="41" fillId="0" borderId="0" xfId="144" applyFont="1"/>
    <xf numFmtId="170" fontId="1" fillId="0" borderId="0" xfId="144" applyNumberFormat="1" applyFont="1" applyBorder="1"/>
    <xf numFmtId="174" fontId="40" fillId="0" borderId="0" xfId="144" applyNumberFormat="1" applyFont="1"/>
    <xf numFmtId="0" fontId="7" fillId="23" borderId="2" xfId="144" applyFont="1" applyFill="1" applyBorder="1" applyAlignment="1">
      <alignment horizontal="center" vertical="center" wrapText="1"/>
    </xf>
    <xf numFmtId="0" fontId="13" fillId="0" borderId="0" xfId="144" applyBorder="1" applyAlignment="1">
      <alignment wrapText="1"/>
    </xf>
    <xf numFmtId="0" fontId="13" fillId="0" borderId="0" xfId="144" applyBorder="1"/>
    <xf numFmtId="0" fontId="1" fillId="0" borderId="0" xfId="144" applyFont="1"/>
    <xf numFmtId="0" fontId="1" fillId="0" borderId="0" xfId="144" applyFont="1" applyAlignment="1">
      <alignment wrapText="1"/>
    </xf>
    <xf numFmtId="174" fontId="37" fillId="0" borderId="0" xfId="145" applyNumberFormat="1" applyFont="1">
      <alignment horizontal="right" vertical="center" wrapText="1" readingOrder="1"/>
    </xf>
    <xf numFmtId="175" fontId="1" fillId="0" borderId="0" xfId="144" applyNumberFormat="1" applyFont="1"/>
    <xf numFmtId="9" fontId="37" fillId="0" borderId="0" xfId="145" applyFont="1">
      <alignment horizontal="right" vertical="center" wrapText="1" readingOrder="1"/>
    </xf>
    <xf numFmtId="4" fontId="1" fillId="0" borderId="0" xfId="144" applyNumberFormat="1" applyFont="1"/>
    <xf numFmtId="0" fontId="7" fillId="0" borderId="0" xfId="144" applyFont="1" applyFill="1" applyBorder="1"/>
    <xf numFmtId="0" fontId="38" fillId="0" borderId="0" xfId="0" applyFont="1" applyFill="1" applyBorder="1" applyAlignment="1">
      <alignment vertical="center" wrapText="1"/>
    </xf>
    <xf numFmtId="0" fontId="5" fillId="0" borderId="0" xfId="0" applyFont="1"/>
    <xf numFmtId="0" fontId="0" fillId="26" borderId="19" xfId="0" applyFont="1" applyFill="1" applyBorder="1"/>
    <xf numFmtId="1" fontId="19" fillId="0" borderId="0" xfId="6" applyNumberFormat="1"/>
    <xf numFmtId="167" fontId="19" fillId="0" borderId="0" xfId="6" applyNumberFormat="1"/>
    <xf numFmtId="0" fontId="19" fillId="22" borderId="14" xfId="6" applyFill="1" applyBorder="1"/>
    <xf numFmtId="0" fontId="7" fillId="23" borderId="3" xfId="0" applyFont="1" applyFill="1" applyBorder="1" applyAlignment="1">
      <alignment horizontal="center" vertical="center" wrapText="1"/>
    </xf>
    <xf numFmtId="0" fontId="7" fillId="23" borderId="2" xfId="0" applyFont="1" applyFill="1" applyBorder="1" applyAlignment="1">
      <alignment vertical="center" wrapText="1"/>
    </xf>
    <xf numFmtId="0" fontId="43" fillId="22" borderId="0" xfId="6" applyFont="1" applyFill="1"/>
    <xf numFmtId="0" fontId="19" fillId="22" borderId="0" xfId="6" applyFill="1"/>
    <xf numFmtId="0" fontId="19" fillId="0" borderId="0" xfId="6" applyBorder="1"/>
    <xf numFmtId="43" fontId="19" fillId="0" borderId="0" xfId="1" applyFont="1"/>
    <xf numFmtId="43" fontId="19" fillId="0" borderId="0" xfId="1" applyFont="1" applyAlignment="1">
      <alignment wrapText="1"/>
    </xf>
    <xf numFmtId="39" fontId="19" fillId="0" borderId="0" xfId="1" applyNumberFormat="1" applyFont="1" applyAlignment="1">
      <alignment horizontal="center"/>
    </xf>
    <xf numFmtId="39" fontId="19" fillId="0" borderId="2" xfId="1" applyNumberFormat="1" applyFont="1" applyBorder="1" applyAlignment="1">
      <alignment horizontal="center" vertical="center"/>
    </xf>
    <xf numFmtId="39" fontId="19" fillId="0" borderId="2" xfId="1" applyNumberFormat="1" applyFont="1" applyBorder="1" applyAlignment="1">
      <alignment horizontal="center"/>
    </xf>
    <xf numFmtId="39" fontId="19" fillId="0" borderId="2" xfId="1" applyNumberFormat="1" applyFont="1" applyBorder="1" applyAlignment="1">
      <alignment horizontal="center" vertical="center" wrapText="1"/>
    </xf>
    <xf numFmtId="0" fontId="19" fillId="0" borderId="2" xfId="6" applyBorder="1" applyAlignment="1">
      <alignment wrapText="1"/>
    </xf>
    <xf numFmtId="0" fontId="19" fillId="0" borderId="2" xfId="6" applyBorder="1"/>
    <xf numFmtId="0" fontId="19" fillId="0" borderId="2" xfId="6" applyBorder="1" applyAlignment="1">
      <alignment horizontal="left"/>
    </xf>
    <xf numFmtId="39" fontId="19" fillId="0" borderId="0" xfId="1" applyNumberFormat="1" applyFont="1" applyAlignment="1">
      <alignment horizontal="center" wrapText="1"/>
    </xf>
    <xf numFmtId="0" fontId="21" fillId="0" borderId="2" xfId="6" applyFont="1" applyBorder="1" applyAlignment="1">
      <alignment horizontal="left"/>
    </xf>
    <xf numFmtId="39" fontId="21" fillId="0" borderId="2" xfId="1" applyNumberFormat="1" applyFont="1" applyBorder="1" applyAlignment="1">
      <alignment horizontal="center" vertical="center"/>
    </xf>
    <xf numFmtId="2" fontId="0" fillId="0" borderId="0" xfId="0" applyNumberFormat="1" applyFont="1" applyFill="1" applyBorder="1" applyAlignment="1">
      <alignment wrapText="1"/>
    </xf>
    <xf numFmtId="9" fontId="0" fillId="0" borderId="0" xfId="2" applyFont="1" applyFill="1" applyBorder="1" applyAlignment="1">
      <alignment horizontal="center" vertical="center" wrapText="1"/>
    </xf>
    <xf numFmtId="0" fontId="0" fillId="0" borderId="0" xfId="0" applyFont="1" applyFill="1" applyBorder="1" applyAlignment="1">
      <alignment horizontal="center" vertical="center" wrapText="1"/>
    </xf>
    <xf numFmtId="0" fontId="35" fillId="25" borderId="0" xfId="0" applyFont="1" applyFill="1" applyBorder="1" applyAlignment="1">
      <alignment horizontal="left" vertical="top" wrapText="1"/>
    </xf>
    <xf numFmtId="2" fontId="0" fillId="0" borderId="0" xfId="0" applyNumberFormat="1" applyFont="1" applyBorder="1" applyAlignment="1">
      <alignment wrapText="1"/>
    </xf>
    <xf numFmtId="0" fontId="0" fillId="0" borderId="0" xfId="0" applyFont="1" applyBorder="1" applyAlignment="1">
      <alignment horizontal="center" vertical="center" wrapText="1"/>
    </xf>
    <xf numFmtId="164" fontId="1" fillId="0" borderId="0" xfId="3" applyNumberFormat="1" applyFont="1" applyFill="1" applyBorder="1" applyAlignment="1">
      <alignment horizontal="left" vertical="center" wrapText="1"/>
    </xf>
    <xf numFmtId="164" fontId="1" fillId="0" borderId="0" xfId="3" applyNumberFormat="1" applyFont="1" applyFill="1" applyBorder="1" applyAlignment="1">
      <alignment horizontal="center" vertical="center" wrapText="1"/>
    </xf>
    <xf numFmtId="0" fontId="4" fillId="22" borderId="0" xfId="0" applyFont="1" applyFill="1"/>
    <xf numFmtId="0" fontId="19" fillId="0" borderId="20" xfId="6" applyBorder="1" applyAlignment="1">
      <alignment horizontal="center"/>
    </xf>
    <xf numFmtId="0" fontId="19" fillId="0" borderId="0" xfId="6" applyBorder="1" applyAlignment="1">
      <alignment horizontal="center"/>
    </xf>
    <xf numFmtId="0" fontId="19" fillId="0" borderId="18" xfId="6" applyBorder="1" applyAlignment="1">
      <alignment horizontal="center"/>
    </xf>
    <xf numFmtId="0" fontId="19" fillId="0" borderId="6" xfId="6" applyBorder="1" applyAlignment="1">
      <alignment horizontal="center"/>
    </xf>
    <xf numFmtId="0" fontId="19" fillId="0" borderId="7" xfId="6" applyBorder="1" applyAlignment="1">
      <alignment horizontal="center"/>
    </xf>
    <xf numFmtId="0" fontId="19" fillId="0" borderId="2" xfId="6" applyBorder="1" applyAlignment="1">
      <alignment horizontal="center"/>
    </xf>
    <xf numFmtId="0" fontId="19" fillId="0" borderId="8" xfId="6" applyBorder="1" applyAlignment="1">
      <alignment horizontal="left"/>
    </xf>
    <xf numFmtId="0" fontId="19" fillId="0" borderId="14" xfId="6" applyBorder="1" applyAlignment="1">
      <alignment horizontal="left"/>
    </xf>
    <xf numFmtId="0" fontId="7" fillId="23" borderId="2" xfId="0" applyFont="1" applyFill="1" applyBorder="1" applyAlignment="1">
      <alignment horizontal="left" vertical="center" wrapText="1"/>
    </xf>
    <xf numFmtId="0" fontId="19" fillId="0" borderId="13" xfId="6" applyBorder="1" applyAlignment="1">
      <alignment horizontal="left"/>
    </xf>
    <xf numFmtId="0" fontId="19" fillId="0" borderId="11" xfId="6" applyBorder="1" applyAlignment="1">
      <alignment horizontal="left"/>
    </xf>
    <xf numFmtId="0" fontId="19" fillId="0" borderId="9" xfId="6" applyBorder="1" applyAlignment="1">
      <alignment horizontal="left"/>
    </xf>
    <xf numFmtId="0" fontId="19" fillId="0" borderId="0" xfId="6" applyBorder="1" applyAlignment="1">
      <alignment horizontal="left"/>
    </xf>
    <xf numFmtId="0" fontId="44" fillId="0" borderId="11" xfId="6" applyFont="1" applyBorder="1" applyAlignment="1">
      <alignment horizontal="left"/>
    </xf>
    <xf numFmtId="0" fontId="19" fillId="0" borderId="2" xfId="6" applyBorder="1" applyAlignment="1">
      <alignment horizontal="left" wrapText="1"/>
    </xf>
    <xf numFmtId="39" fontId="19" fillId="0" borderId="2" xfId="1" applyNumberFormat="1" applyFont="1" applyBorder="1" applyAlignment="1">
      <alignment horizontal="center" wrapText="1"/>
    </xf>
    <xf numFmtId="166" fontId="19" fillId="0" borderId="2" xfId="6" applyNumberFormat="1" applyBorder="1"/>
    <xf numFmtId="167" fontId="19" fillId="0" borderId="2" xfId="6" applyNumberFormat="1" applyBorder="1"/>
    <xf numFmtId="0" fontId="19" fillId="0" borderId="21" xfId="6" applyBorder="1" applyAlignment="1">
      <alignment horizontal="left" wrapText="1"/>
    </xf>
    <xf numFmtId="0" fontId="19" fillId="0" borderId="22" xfId="6" applyBorder="1" applyAlignment="1">
      <alignment wrapText="1"/>
    </xf>
    <xf numFmtId="0" fontId="19" fillId="0" borderId="2" xfId="0" applyFont="1" applyBorder="1" applyAlignment="1">
      <alignment horizontal="left" vertical="center"/>
    </xf>
    <xf numFmtId="0" fontId="19" fillId="0" borderId="2" xfId="6" applyFont="1" applyBorder="1" applyAlignment="1">
      <alignment wrapText="1"/>
    </xf>
    <xf numFmtId="0" fontId="19" fillId="0" borderId="2" xfId="6" applyFont="1" applyBorder="1"/>
    <xf numFmtId="3" fontId="19" fillId="0" borderId="2" xfId="0" applyNumberFormat="1" applyFont="1" applyBorder="1" applyAlignment="1">
      <alignment horizontal="left" vertical="center"/>
    </xf>
    <xf numFmtId="0" fontId="19" fillId="0" borderId="2" xfId="0" applyFont="1" applyFill="1" applyBorder="1" applyAlignment="1">
      <alignment horizontal="left" vertical="center"/>
    </xf>
    <xf numFmtId="0" fontId="19" fillId="0" borderId="2" xfId="6" applyFont="1" applyBorder="1" applyAlignment="1">
      <alignment horizontal="left" wrapText="1"/>
    </xf>
    <xf numFmtId="43" fontId="19" fillId="0" borderId="2" xfId="1" applyFont="1" applyBorder="1"/>
    <xf numFmtId="43" fontId="19" fillId="0" borderId="2" xfId="1" applyFont="1" applyBorder="1" applyAlignment="1">
      <alignment wrapText="1"/>
    </xf>
    <xf numFmtId="0" fontId="25" fillId="0" borderId="2" xfId="6" applyFont="1" applyBorder="1" applyAlignment="1">
      <alignment horizontal="left" vertical="center"/>
    </xf>
    <xf numFmtId="0" fontId="25" fillId="0" borderId="2" xfId="6" applyFont="1" applyBorder="1" applyAlignment="1">
      <alignment horizontal="left"/>
    </xf>
    <xf numFmtId="1" fontId="19" fillId="0" borderId="2" xfId="6" applyNumberFormat="1" applyBorder="1"/>
    <xf numFmtId="0" fontId="19" fillId="22" borderId="2" xfId="6" applyFill="1" applyBorder="1" applyAlignment="1">
      <alignment wrapText="1"/>
    </xf>
    <xf numFmtId="0" fontId="19" fillId="22" borderId="2" xfId="6" applyFill="1" applyBorder="1"/>
    <xf numFmtId="0" fontId="0" fillId="0" borderId="2" xfId="0" applyFont="1" applyBorder="1"/>
    <xf numFmtId="170" fontId="0" fillId="0" borderId="2" xfId="0" applyNumberFormat="1" applyFont="1" applyBorder="1"/>
    <xf numFmtId="0" fontId="0" fillId="0" borderId="2" xfId="0" applyFont="1" applyBorder="1" applyAlignment="1">
      <alignment horizontal="center" vertical="center" wrapText="1"/>
    </xf>
    <xf numFmtId="9" fontId="0" fillId="0" borderId="2" xfId="2" applyFont="1" applyBorder="1" applyAlignment="1">
      <alignment horizontal="center" vertical="center" wrapText="1"/>
    </xf>
    <xf numFmtId="166" fontId="0" fillId="0" borderId="2" xfId="0" applyNumberFormat="1" applyFont="1" applyBorder="1" applyAlignment="1">
      <alignment horizontal="center" vertical="center" wrapText="1"/>
    </xf>
    <xf numFmtId="2" fontId="0" fillId="22" borderId="2" xfId="0" applyNumberFormat="1" applyFont="1" applyFill="1" applyBorder="1" applyAlignment="1">
      <alignment horizontal="center" vertical="center" wrapText="1"/>
    </xf>
    <xf numFmtId="0" fontId="7" fillId="23" borderId="23" xfId="0" applyFont="1" applyFill="1" applyBorder="1" applyAlignment="1">
      <alignment horizontal="center" vertical="center" wrapText="1"/>
    </xf>
    <xf numFmtId="0" fontId="35" fillId="25" borderId="2" xfId="0" applyFont="1" applyFill="1" applyBorder="1" applyAlignment="1">
      <alignment horizontal="left" vertical="top" wrapText="1"/>
    </xf>
    <xf numFmtId="0" fontId="35" fillId="25" borderId="2" xfId="0" applyFont="1" applyFill="1" applyBorder="1" applyAlignment="1">
      <alignment horizontal="center" vertical="center" wrapText="1"/>
    </xf>
    <xf numFmtId="2" fontId="0" fillId="0" borderId="2" xfId="0" applyNumberFormat="1" applyFont="1" applyFill="1" applyBorder="1" applyAlignment="1">
      <alignment wrapText="1"/>
    </xf>
    <xf numFmtId="2" fontId="0" fillId="0" borderId="2" xfId="0" applyNumberFormat="1" applyFont="1" applyBorder="1" applyAlignment="1">
      <alignment horizontal="center" vertical="center" wrapText="1"/>
    </xf>
    <xf numFmtId="0" fontId="0" fillId="0" borderId="0" xfId="0" applyFont="1" applyAlignment="1">
      <alignment horizontal="center"/>
    </xf>
    <xf numFmtId="0" fontId="0" fillId="0" borderId="2" xfId="0" applyFont="1" applyBorder="1" applyAlignment="1">
      <alignment horizontal="center"/>
    </xf>
    <xf numFmtId="37" fontId="0" fillId="22" borderId="2" xfId="1" quotePrefix="1" applyNumberFormat="1" applyFont="1" applyFill="1" applyBorder="1" applyAlignment="1">
      <alignment horizontal="center" vertical="center" wrapText="1"/>
    </xf>
    <xf numFmtId="37" fontId="0" fillId="22" borderId="2" xfId="1" applyNumberFormat="1" applyFont="1" applyFill="1" applyBorder="1" applyAlignment="1">
      <alignment horizontal="center" vertical="center" wrapText="1"/>
    </xf>
    <xf numFmtId="2" fontId="0" fillId="0" borderId="2" xfId="0" applyNumberFormat="1" applyFont="1" applyBorder="1" applyAlignment="1">
      <alignment wrapText="1"/>
    </xf>
    <xf numFmtId="0" fontId="0" fillId="0" borderId="2" xfId="0" applyFont="1" applyBorder="1" applyAlignment="1">
      <alignment wrapText="1"/>
    </xf>
    <xf numFmtId="0" fontId="0" fillId="0" borderId="2" xfId="0" applyFont="1" applyBorder="1" applyAlignment="1">
      <alignment horizontal="center" wrapText="1"/>
    </xf>
    <xf numFmtId="2" fontId="0" fillId="0" borderId="2" xfId="0" applyNumberFormat="1" applyFont="1" applyBorder="1" applyAlignment="1">
      <alignment horizontal="center" wrapText="1"/>
    </xf>
    <xf numFmtId="9" fontId="0" fillId="0" borderId="2" xfId="2" applyFont="1" applyFill="1" applyBorder="1" applyAlignment="1">
      <alignment horizontal="center" vertical="center" wrapText="1"/>
    </xf>
    <xf numFmtId="170" fontId="0" fillId="0" borderId="2" xfId="0" applyNumberFormat="1" applyFont="1" applyBorder="1" applyAlignment="1">
      <alignment horizontal="center"/>
    </xf>
    <xf numFmtId="0" fontId="38" fillId="0" borderId="2" xfId="0" applyFont="1" applyBorder="1"/>
    <xf numFmtId="2" fontId="0" fillId="0" borderId="2" xfId="0" applyNumberFormat="1" applyFont="1" applyFill="1" applyBorder="1" applyAlignment="1">
      <alignment horizontal="center" wrapText="1"/>
    </xf>
    <xf numFmtId="177" fontId="0" fillId="0" borderId="2" xfId="0" applyNumberFormat="1" applyFont="1" applyBorder="1" applyAlignment="1">
      <alignment horizontal="center"/>
    </xf>
    <xf numFmtId="0" fontId="13" fillId="0" borderId="2" xfId="144" applyBorder="1"/>
    <xf numFmtId="170" fontId="1" fillId="0" borderId="2" xfId="144" applyNumberFormat="1" applyFont="1" applyBorder="1"/>
    <xf numFmtId="170" fontId="1" fillId="0" borderId="2" xfId="144" applyNumberFormat="1" applyFont="1" applyBorder="1" applyAlignment="1">
      <alignment horizontal="center"/>
    </xf>
    <xf numFmtId="176" fontId="1" fillId="0" borderId="2" xfId="144" applyNumberFormat="1" applyFont="1" applyBorder="1"/>
    <xf numFmtId="183" fontId="0" fillId="0" borderId="2" xfId="0" applyNumberFormat="1" applyBorder="1" applyAlignment="1">
      <alignment vertical="center" wrapText="1"/>
    </xf>
    <xf numFmtId="177" fontId="1" fillId="22" borderId="2" xfId="144" applyNumberFormat="1" applyFont="1" applyFill="1" applyBorder="1"/>
    <xf numFmtId="0" fontId="0" fillId="22" borderId="2" xfId="0" applyFont="1" applyFill="1" applyBorder="1" applyAlignment="1">
      <alignment horizontal="center" vertical="center" wrapText="1"/>
    </xf>
    <xf numFmtId="0" fontId="0" fillId="22" borderId="0" xfId="0" applyFont="1" applyFill="1"/>
    <xf numFmtId="0" fontId="0" fillId="22" borderId="0" xfId="0" applyFont="1" applyFill="1" applyBorder="1"/>
    <xf numFmtId="0" fontId="0" fillId="0" borderId="2" xfId="0" applyBorder="1"/>
    <xf numFmtId="0" fontId="0" fillId="0" borderId="2" xfId="0"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166" fontId="0"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4" fontId="0" fillId="22" borderId="2" xfId="0" applyNumberFormat="1" applyFont="1" applyFill="1" applyBorder="1" applyAlignment="1">
      <alignment horizontal="center" vertical="center" wrapText="1"/>
    </xf>
    <xf numFmtId="164" fontId="0" fillId="0" borderId="2" xfId="0" applyNumberFormat="1" applyFont="1" applyBorder="1" applyAlignment="1">
      <alignment horizontal="center" vertical="center" wrapText="1"/>
    </xf>
    <xf numFmtId="165" fontId="0" fillId="0" borderId="2" xfId="0" applyNumberFormat="1" applyFont="1" applyBorder="1" applyAlignment="1">
      <alignment horizontal="center" vertical="center" wrapText="1"/>
    </xf>
    <xf numFmtId="0" fontId="0" fillId="22"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3" fontId="0" fillId="22" borderId="2" xfId="0" applyNumberFormat="1" applyFont="1" applyFill="1" applyBorder="1" applyAlignment="1">
      <alignment horizontal="left" vertical="center" wrapText="1"/>
    </xf>
    <xf numFmtId="0" fontId="0" fillId="0" borderId="2" xfId="0" applyFont="1" applyBorder="1" applyAlignment="1">
      <alignment horizontal="left" vertical="center" wrapText="1"/>
    </xf>
    <xf numFmtId="3" fontId="0" fillId="0" borderId="2" xfId="0" applyNumberFormat="1" applyFont="1" applyBorder="1" applyAlignment="1">
      <alignment horizontal="left" vertical="center" wrapText="1"/>
    </xf>
    <xf numFmtId="3" fontId="0" fillId="22" borderId="2" xfId="0" applyNumberFormat="1" applyFont="1" applyFill="1" applyBorder="1" applyAlignment="1">
      <alignment horizontal="center" vertical="center" wrapText="1"/>
    </xf>
    <xf numFmtId="3" fontId="0" fillId="0" borderId="2" xfId="0" applyNumberFormat="1" applyFont="1" applyFill="1" applyBorder="1" applyAlignment="1">
      <alignment horizontal="left" vertical="center" wrapText="1"/>
    </xf>
    <xf numFmtId="0" fontId="0" fillId="0" borderId="2" xfId="0" applyFont="1" applyBorder="1" applyAlignment="1">
      <alignment horizontal="center" vertical="center"/>
    </xf>
    <xf numFmtId="3" fontId="0" fillId="0" borderId="2" xfId="0" applyNumberFormat="1" applyFont="1" applyBorder="1" applyAlignment="1">
      <alignment horizontal="center" vertical="center"/>
    </xf>
    <xf numFmtId="0" fontId="7" fillId="0" borderId="2" xfId="0"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167" fontId="0" fillId="0" borderId="2" xfId="0" applyNumberFormat="1" applyFont="1" applyBorder="1" applyAlignment="1">
      <alignment horizontal="center" vertical="center"/>
    </xf>
    <xf numFmtId="9" fontId="0" fillId="0" borderId="2" xfId="0" applyNumberFormat="1" applyFont="1" applyFill="1" applyBorder="1" applyAlignment="1">
      <alignment horizontal="center" vertical="center" wrapText="1"/>
    </xf>
    <xf numFmtId="9" fontId="0" fillId="0" borderId="2" xfId="2" applyFont="1" applyBorder="1" applyAlignment="1">
      <alignment horizontal="center"/>
    </xf>
    <xf numFmtId="9" fontId="0" fillId="0" borderId="2" xfId="2" applyFont="1" applyFill="1" applyBorder="1" applyAlignment="1">
      <alignment horizontal="center"/>
    </xf>
    <xf numFmtId="3" fontId="0" fillId="0" borderId="2" xfId="0" applyNumberFormat="1" applyFont="1" applyBorder="1" applyAlignment="1">
      <alignment horizontal="center" vertical="center" wrapText="1"/>
    </xf>
    <xf numFmtId="168" fontId="0" fillId="22"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xf>
    <xf numFmtId="166" fontId="0" fillId="22" borderId="2" xfId="0" applyNumberFormat="1" applyFont="1" applyFill="1" applyBorder="1" applyAlignment="1">
      <alignment horizontal="center" vertical="center" wrapText="1"/>
    </xf>
    <xf numFmtId="164" fontId="1" fillId="0" borderId="2" xfId="3" applyNumberFormat="1" applyFont="1" applyFill="1" applyBorder="1" applyAlignment="1">
      <alignment horizontal="center" vertical="center" wrapText="1"/>
    </xf>
    <xf numFmtId="164" fontId="1" fillId="0" borderId="2" xfId="3" applyNumberFormat="1" applyFont="1" applyFill="1" applyBorder="1" applyAlignment="1">
      <alignment horizontal="left" vertical="center" wrapText="1"/>
    </xf>
    <xf numFmtId="0" fontId="1" fillId="0" borderId="2" xfId="3" applyFont="1" applyBorder="1" applyAlignment="1">
      <alignment horizontal="center"/>
    </xf>
    <xf numFmtId="0" fontId="1" fillId="0" borderId="2" xfId="3" applyFont="1" applyFill="1" applyBorder="1" applyAlignment="1">
      <alignment horizontal="center"/>
    </xf>
    <xf numFmtId="172" fontId="1" fillId="0" borderId="2" xfId="3" applyNumberFormat="1" applyFont="1" applyFill="1" applyBorder="1" applyAlignment="1">
      <alignment horizontal="center"/>
    </xf>
    <xf numFmtId="0" fontId="13" fillId="0" borderId="2" xfId="3" applyFont="1" applyBorder="1"/>
    <xf numFmtId="166" fontId="1" fillId="0" borderId="2" xfId="3" applyNumberFormat="1" applyFont="1" applyFill="1" applyBorder="1" applyAlignment="1">
      <alignment horizontal="center" vertical="center" wrapText="1"/>
    </xf>
    <xf numFmtId="167" fontId="1" fillId="0" borderId="2" xfId="3" applyNumberFormat="1" applyFont="1" applyFill="1" applyBorder="1" applyAlignment="1">
      <alignment horizontal="center"/>
    </xf>
    <xf numFmtId="9" fontId="1" fillId="0" borderId="2" xfId="2" applyFont="1" applyFill="1" applyBorder="1" applyAlignment="1">
      <alignment horizontal="center" vertical="center" wrapText="1"/>
    </xf>
    <xf numFmtId="169" fontId="1" fillId="0" borderId="2" xfId="3" applyNumberFormat="1" applyFont="1" applyBorder="1" applyAlignment="1">
      <alignment horizontal="center"/>
    </xf>
    <xf numFmtId="1" fontId="1" fillId="0" borderId="2" xfId="3" applyNumberFormat="1" applyFont="1" applyBorder="1" applyAlignment="1">
      <alignment horizontal="center"/>
    </xf>
    <xf numFmtId="0" fontId="1" fillId="0" borderId="0" xfId="0" applyFont="1" applyAlignment="1">
      <alignment horizontal="center"/>
    </xf>
    <xf numFmtId="0" fontId="1" fillId="0" borderId="0" xfId="3" applyFont="1" applyAlignment="1">
      <alignment horizontal="center"/>
    </xf>
    <xf numFmtId="0" fontId="1" fillId="0" borderId="0" xfId="3" applyFont="1" applyAlignment="1">
      <alignment horizontal="center" wrapText="1"/>
    </xf>
    <xf numFmtId="0" fontId="1" fillId="0" borderId="0" xfId="3" applyFont="1" applyFill="1" applyAlignment="1">
      <alignment horizontal="center"/>
    </xf>
    <xf numFmtId="0" fontId="0" fillId="0" borderId="0" xfId="0" applyAlignment="1">
      <alignment horizontal="center"/>
    </xf>
    <xf numFmtId="171" fontId="5" fillId="0" borderId="0" xfId="4" applyNumberFormat="1" applyFont="1" applyFill="1" applyBorder="1" applyAlignment="1">
      <alignment horizontal="center"/>
    </xf>
    <xf numFmtId="170" fontId="5" fillId="0" borderId="0" xfId="4" applyNumberFormat="1" applyFont="1" applyFill="1" applyBorder="1" applyAlignment="1">
      <alignment horizontal="center"/>
    </xf>
    <xf numFmtId="170" fontId="1" fillId="0" borderId="0" xfId="4" applyNumberFormat="1" applyFont="1" applyAlignment="1">
      <alignment horizontal="center"/>
    </xf>
    <xf numFmtId="170" fontId="13" fillId="0" borderId="0" xfId="4" applyNumberFormat="1" applyFont="1" applyBorder="1" applyAlignment="1">
      <alignment horizontal="center" vertical="center" wrapText="1"/>
    </xf>
    <xf numFmtId="0" fontId="1" fillId="0" borderId="0" xfId="3" applyAlignment="1">
      <alignment horizontal="center"/>
    </xf>
    <xf numFmtId="0" fontId="1" fillId="0" borderId="0" xfId="3" applyFont="1" applyBorder="1" applyAlignment="1">
      <alignment horizontal="center"/>
    </xf>
    <xf numFmtId="9" fontId="1" fillId="0" borderId="0" xfId="2" applyFont="1" applyFill="1" applyBorder="1" applyAlignment="1">
      <alignment horizontal="center" vertical="center" wrapText="1"/>
    </xf>
    <xf numFmtId="0" fontId="43" fillId="0" borderId="0" xfId="6" applyFont="1" applyBorder="1" applyAlignment="1">
      <alignment horizontal="left"/>
    </xf>
    <xf numFmtId="0" fontId="0" fillId="0" borderId="2" xfId="0" applyFont="1" applyFill="1" applyBorder="1" applyAlignment="1">
      <alignment horizontal="center" vertical="center" wrapText="1"/>
    </xf>
    <xf numFmtId="2" fontId="0" fillId="22" borderId="2" xfId="0" applyNumberFormat="1" applyFont="1" applyFill="1" applyBorder="1" applyAlignment="1">
      <alignment horizontal="center" wrapText="1"/>
    </xf>
    <xf numFmtId="165" fontId="0" fillId="22" borderId="2" xfId="0" applyNumberFormat="1" applyFont="1" applyFill="1" applyBorder="1" applyAlignment="1">
      <alignment horizontal="center" vertical="center" wrapText="1"/>
    </xf>
    <xf numFmtId="4" fontId="0" fillId="22" borderId="2" xfId="0" applyNumberFormat="1" applyFont="1" applyFill="1" applyBorder="1" applyAlignment="1">
      <alignment horizontal="center" vertical="center" wrapText="1"/>
    </xf>
    <xf numFmtId="184" fontId="1" fillId="22" borderId="2" xfId="144" applyNumberFormat="1" applyFont="1" applyFill="1" applyBorder="1" applyAlignment="1">
      <alignment horizontal="center"/>
    </xf>
    <xf numFmtId="0" fontId="46" fillId="22" borderId="0" xfId="0" applyFont="1" applyFill="1" applyAlignment="1">
      <alignment horizontal="left" vertical="center"/>
    </xf>
    <xf numFmtId="0" fontId="0" fillId="22" borderId="0" xfId="0" applyFill="1"/>
    <xf numFmtId="170" fontId="1" fillId="0" borderId="2" xfId="144" applyNumberFormat="1" applyFont="1" applyBorder="1" applyAlignment="1">
      <alignment horizontal="center" vertical="center"/>
    </xf>
    <xf numFmtId="39" fontId="1" fillId="0" borderId="2" xfId="144" applyNumberFormat="1" applyFont="1" applyFill="1" applyBorder="1" applyAlignment="1">
      <alignment horizontal="center"/>
    </xf>
    <xf numFmtId="170" fontId="1" fillId="0" borderId="2" xfId="144" applyNumberFormat="1" applyFont="1" applyBorder="1" applyAlignment="1">
      <alignment horizontal="left" vertical="center" wrapText="1"/>
    </xf>
    <xf numFmtId="170" fontId="1" fillId="0" borderId="2" xfId="144" applyNumberFormat="1" applyFont="1" applyBorder="1" applyAlignment="1">
      <alignment horizontal="left" vertical="top" wrapText="1"/>
    </xf>
    <xf numFmtId="39" fontId="1" fillId="22" borderId="2" xfId="144" applyNumberFormat="1" applyFont="1" applyFill="1" applyBorder="1" applyAlignment="1">
      <alignment horizontal="center"/>
    </xf>
    <xf numFmtId="10" fontId="37" fillId="0" borderId="2" xfId="145" applyNumberFormat="1" applyFont="1" applyFill="1" applyBorder="1" applyAlignment="1">
      <alignment horizontal="center" vertical="center" wrapText="1"/>
    </xf>
    <xf numFmtId="9" fontId="37" fillId="0" borderId="2" xfId="145" applyFont="1" applyFill="1" applyBorder="1" applyAlignment="1">
      <alignment horizontal="center" vertical="center" wrapText="1"/>
    </xf>
    <xf numFmtId="185" fontId="1" fillId="0" borderId="2" xfId="144" applyNumberFormat="1" applyFont="1" applyBorder="1" applyAlignment="1">
      <alignment horizontal="center"/>
    </xf>
    <xf numFmtId="1" fontId="19" fillId="22" borderId="2" xfId="6" applyNumberFormat="1" applyFill="1" applyBorder="1"/>
    <xf numFmtId="0" fontId="19" fillId="22" borderId="0" xfId="6" applyFill="1" applyAlignment="1">
      <alignment wrapText="1"/>
    </xf>
    <xf numFmtId="180" fontId="35" fillId="0" borderId="2" xfId="0" applyNumberFormat="1" applyFont="1" applyFill="1" applyBorder="1" applyAlignment="1">
      <alignment horizontal="center" vertical="top" wrapText="1"/>
    </xf>
    <xf numFmtId="178" fontId="35" fillId="0" borderId="2" xfId="0" applyNumberFormat="1" applyFont="1" applyFill="1" applyBorder="1" applyAlignment="1">
      <alignment horizontal="center" vertical="top" wrapText="1"/>
    </xf>
    <xf numFmtId="178" fontId="35" fillId="0" borderId="2" xfId="0" applyNumberFormat="1" applyFont="1" applyFill="1" applyBorder="1" applyAlignment="1">
      <alignment horizontal="center" vertical="center" wrapText="1"/>
    </xf>
    <xf numFmtId="9" fontId="35" fillId="0" borderId="2" xfId="0" applyNumberFormat="1" applyFont="1" applyFill="1" applyBorder="1" applyAlignment="1">
      <alignment horizontal="center" vertical="top" wrapText="1"/>
    </xf>
    <xf numFmtId="179" fontId="35" fillId="0" borderId="2" xfId="0" applyNumberFormat="1" applyFont="1" applyFill="1" applyBorder="1" applyAlignment="1">
      <alignment horizontal="center" vertical="top" wrapText="1"/>
    </xf>
    <xf numFmtId="0" fontId="46" fillId="22" borderId="0" xfId="0" applyFont="1" applyFill="1" applyAlignment="1">
      <alignment horizontal="center" vertical="center"/>
    </xf>
    <xf numFmtId="181" fontId="35" fillId="0" borderId="2" xfId="0" applyNumberFormat="1" applyFont="1" applyFill="1" applyBorder="1" applyAlignment="1">
      <alignment horizontal="center" vertical="top" wrapText="1"/>
    </xf>
    <xf numFmtId="182" fontId="35" fillId="0" borderId="2" xfId="0" applyNumberFormat="1" applyFont="1" applyFill="1" applyBorder="1" applyAlignment="1">
      <alignment horizontal="center" vertical="top" wrapText="1"/>
    </xf>
    <xf numFmtId="9" fontId="0" fillId="0" borderId="0" xfId="2" applyFont="1" applyAlignment="1">
      <alignment horizontal="center"/>
    </xf>
    <xf numFmtId="164" fontId="0" fillId="22" borderId="2" xfId="0" applyNumberFormat="1" applyFont="1" applyFill="1" applyBorder="1" applyAlignment="1">
      <alignment horizontal="center"/>
    </xf>
    <xf numFmtId="2" fontId="0" fillId="0" borderId="0" xfId="0" applyNumberFormat="1" applyFont="1" applyFill="1" applyBorder="1" applyAlignment="1">
      <alignment horizontal="center" wrapText="1"/>
    </xf>
    <xf numFmtId="0" fontId="0" fillId="0" borderId="0" xfId="0" applyFont="1" applyFill="1" applyAlignment="1">
      <alignment horizontal="center"/>
    </xf>
    <xf numFmtId="1" fontId="0" fillId="22" borderId="2" xfId="0" applyNumberFormat="1" applyFont="1" applyFill="1" applyBorder="1" applyAlignment="1">
      <alignment horizontal="center" vertical="center" wrapText="1"/>
    </xf>
    <xf numFmtId="186" fontId="0" fillId="0" borderId="2" xfId="0" applyNumberFormat="1" applyFont="1" applyBorder="1" applyAlignment="1">
      <alignment horizontal="center"/>
    </xf>
    <xf numFmtId="168" fontId="0" fillId="0" borderId="2" xfId="0" applyNumberFormat="1" applyFont="1" applyFill="1" applyBorder="1" applyAlignment="1">
      <alignment horizontal="center" vertical="center" wrapText="1"/>
    </xf>
    <xf numFmtId="164" fontId="0" fillId="0" borderId="2" xfId="0" applyNumberFormat="1" applyFont="1" applyBorder="1" applyAlignment="1">
      <alignment horizontal="center" vertical="center"/>
    </xf>
    <xf numFmtId="0" fontId="0" fillId="0" borderId="2" xfId="0" applyBorder="1" applyAlignment="1">
      <alignment wrapText="1"/>
    </xf>
    <xf numFmtId="9" fontId="0" fillId="22" borderId="2" xfId="0" applyNumberFormat="1" applyFont="1" applyFill="1" applyBorder="1" applyAlignment="1">
      <alignment horizontal="center" vertical="center" wrapText="1"/>
    </xf>
    <xf numFmtId="164" fontId="1" fillId="0" borderId="2" xfId="3" applyNumberFormat="1" applyFont="1" applyFill="1" applyBorder="1" applyAlignment="1">
      <alignment horizontal="center"/>
    </xf>
    <xf numFmtId="1" fontId="1" fillId="0" borderId="2" xfId="3" applyNumberFormat="1" applyFont="1" applyFill="1" applyBorder="1" applyAlignment="1">
      <alignment horizontal="center" vertical="center" wrapText="1"/>
    </xf>
    <xf numFmtId="0" fontId="46" fillId="0" borderId="0" xfId="144" applyFont="1"/>
    <xf numFmtId="0" fontId="47" fillId="0" borderId="0" xfId="0" applyFont="1"/>
    <xf numFmtId="0" fontId="47" fillId="0" borderId="0" xfId="0" applyFont="1" applyAlignment="1">
      <alignment horizontal="center"/>
    </xf>
    <xf numFmtId="0" fontId="47" fillId="0" borderId="0" xfId="3" applyFont="1"/>
    <xf numFmtId="0" fontId="47" fillId="0" borderId="0" xfId="3" applyFont="1" applyAlignment="1">
      <alignment horizontal="center"/>
    </xf>
    <xf numFmtId="0" fontId="48" fillId="0" borderId="8" xfId="6" applyFont="1" applyBorder="1"/>
    <xf numFmtId="0" fontId="48" fillId="0" borderId="8" xfId="6" applyFont="1" applyBorder="1" applyAlignment="1">
      <alignment horizontal="center"/>
    </xf>
    <xf numFmtId="164" fontId="0" fillId="0" borderId="2" xfId="3" applyNumberFormat="1" applyFont="1" applyFill="1" applyBorder="1" applyAlignment="1">
      <alignment horizontal="center" vertical="center" wrapText="1"/>
    </xf>
    <xf numFmtId="164" fontId="0" fillId="0" borderId="2" xfId="3" applyNumberFormat="1" applyFont="1" applyFill="1" applyBorder="1" applyAlignment="1">
      <alignment horizontal="left" vertical="center" wrapText="1"/>
    </xf>
    <xf numFmtId="0" fontId="7" fillId="24" borderId="2" xfId="0" applyFont="1" applyFill="1" applyBorder="1" applyAlignment="1">
      <alignment horizontal="left"/>
    </xf>
    <xf numFmtId="0" fontId="0" fillId="0" borderId="2" xfId="0" applyBorder="1" applyAlignment="1"/>
    <xf numFmtId="0" fontId="7" fillId="24" borderId="5" xfId="0" applyFont="1" applyFill="1" applyBorder="1" applyAlignment="1">
      <alignment horizontal="left"/>
    </xf>
    <xf numFmtId="0" fontId="7" fillId="24" borderId="4" xfId="0" applyFont="1" applyFill="1" applyBorder="1" applyAlignment="1">
      <alignment horizontal="left"/>
    </xf>
    <xf numFmtId="0" fontId="7" fillId="24" borderId="3" xfId="0" applyFont="1" applyFill="1" applyBorder="1" applyAlignment="1">
      <alignment horizontal="left"/>
    </xf>
    <xf numFmtId="0" fontId="0" fillId="0" borderId="2" xfId="0" applyFont="1" applyBorder="1" applyAlignment="1">
      <alignment horizontal="center" vertical="center" wrapText="1"/>
    </xf>
    <xf numFmtId="0" fontId="0" fillId="0" borderId="4" xfId="0" applyBorder="1" applyAlignment="1"/>
    <xf numFmtId="0" fontId="0" fillId="0" borderId="3" xfId="0" applyBorder="1" applyAlignment="1"/>
    <xf numFmtId="0" fontId="0" fillId="0" borderId="2" xfId="0" applyFont="1" applyFill="1" applyBorder="1" applyAlignment="1">
      <alignment horizontal="center" vertical="center" wrapText="1"/>
    </xf>
    <xf numFmtId="0" fontId="35" fillId="25" borderId="2" xfId="0" applyFont="1" applyFill="1" applyBorder="1" applyAlignment="1">
      <alignment horizontal="center" vertical="center" wrapText="1"/>
    </xf>
    <xf numFmtId="0" fontId="0" fillId="0" borderId="2" xfId="0" applyFont="1" applyBorder="1" applyAlignment="1">
      <alignment horizontal="center" vertical="center"/>
    </xf>
    <xf numFmtId="0" fontId="13" fillId="0" borderId="0" xfId="144" applyBorder="1" applyAlignment="1">
      <alignment horizontal="left" vertical="top" wrapText="1"/>
    </xf>
    <xf numFmtId="0" fontId="7" fillId="24" borderId="2" xfId="144" applyFont="1" applyFill="1" applyBorder="1" applyAlignment="1">
      <alignment horizontal="left"/>
    </xf>
  </cellXfs>
  <cellStyles count="146">
    <cellStyle name="20% - Accent1 2" xfId="8"/>
    <cellStyle name="20% - Accent1 3" xfId="9"/>
    <cellStyle name="20% - Accent2 2" xfId="10"/>
    <cellStyle name="20% - Accent2 3" xfId="11"/>
    <cellStyle name="20% - Accent3 2" xfId="12"/>
    <cellStyle name="20% - Accent3 3" xfId="13"/>
    <cellStyle name="20% - Accent4 2" xfId="14"/>
    <cellStyle name="20% - Accent4 3" xfId="15"/>
    <cellStyle name="20% - Accent5 2" xfId="16"/>
    <cellStyle name="20% - Accent5 3" xfId="17"/>
    <cellStyle name="20% - Accent6 2" xfId="18"/>
    <cellStyle name="20% - Accent6 3" xfId="19"/>
    <cellStyle name="40% - Accent1 2" xfId="20"/>
    <cellStyle name="40% - Accent1 2 2" xfId="21"/>
    <cellStyle name="40% - Accent1 2 3" xfId="22"/>
    <cellStyle name="40% - Accent1 3" xfId="23"/>
    <cellStyle name="40% - Accent1 4" xfId="24"/>
    <cellStyle name="40% - Accent2 2" xfId="25"/>
    <cellStyle name="40% - Accent2 3" xfId="26"/>
    <cellStyle name="40% - Accent3 2" xfId="27"/>
    <cellStyle name="40% - Accent3 3" xfId="28"/>
    <cellStyle name="40% - Accent4 2" xfId="29"/>
    <cellStyle name="40% - Accent4 3" xfId="30"/>
    <cellStyle name="40% - Accent5 2" xfId="31"/>
    <cellStyle name="40% - Accent5 3" xfId="32"/>
    <cellStyle name="40% - Accent6 2" xfId="33"/>
    <cellStyle name="40% - Accent6 3" xfId="34"/>
    <cellStyle name="60% - Accent1 2" xfId="35"/>
    <cellStyle name="60% - Accent2 2" xfId="36"/>
    <cellStyle name="60% - Accent3 2" xfId="37"/>
    <cellStyle name="60% - Accent4 2" xfId="38"/>
    <cellStyle name="60% - Accent5 2" xfId="39"/>
    <cellStyle name="60% - Accent6 2" xfId="40"/>
    <cellStyle name="Comma" xfId="1" builtinId="3"/>
    <cellStyle name="Comma 2" xfId="4"/>
    <cellStyle name="Comma 2 2" xfId="41"/>
    <cellStyle name="Comma 2 3" xfId="42"/>
    <cellStyle name="Comma 2 4" xfId="43"/>
    <cellStyle name="Comma 3" xfId="44"/>
    <cellStyle name="Comma 4" xfId="45"/>
    <cellStyle name="Comma 5" xfId="46"/>
    <cellStyle name="Comma 6" xfId="47"/>
    <cellStyle name="Comma 7" xfId="48"/>
    <cellStyle name="Currency 2" xfId="49"/>
    <cellStyle name="Neutral 2" xfId="50"/>
    <cellStyle name="Normal" xfId="0" builtinId="0"/>
    <cellStyle name="Normal 10" xfId="51"/>
    <cellStyle name="Normal 11" xfId="52"/>
    <cellStyle name="Normal 11 2" xfId="53"/>
    <cellStyle name="Normal 11 3" xfId="54"/>
    <cellStyle name="Normal 12" xfId="55"/>
    <cellStyle name="Normal 12 2" xfId="56"/>
    <cellStyle name="Normal 12 2 2" xfId="57"/>
    <cellStyle name="Normal 12 3" xfId="58"/>
    <cellStyle name="Normal 13" xfId="59"/>
    <cellStyle name="Normal 13 2" xfId="60"/>
    <cellStyle name="Normal 13 3" xfId="61"/>
    <cellStyle name="Normal 14" xfId="62"/>
    <cellStyle name="Normal 14 2" xfId="63"/>
    <cellStyle name="Normal 14 3" xfId="64"/>
    <cellStyle name="Normal 15" xfId="65"/>
    <cellStyle name="Normal 16" xfId="66"/>
    <cellStyle name="Normal 16 2" xfId="67"/>
    <cellStyle name="Normal 17" xfId="68"/>
    <cellStyle name="Normal 18" xfId="69"/>
    <cellStyle name="Normal 19" xfId="70"/>
    <cellStyle name="Normal 2" xfId="3"/>
    <cellStyle name="Normal 2 2" xfId="71"/>
    <cellStyle name="Normal 2 2 2" xfId="72"/>
    <cellStyle name="Normal 2 2 2 2" xfId="73"/>
    <cellStyle name="Normal 2 2 2 3" xfId="74"/>
    <cellStyle name="Normal 2 2 3" xfId="75"/>
    <cellStyle name="Normal 2 2 4" xfId="76"/>
    <cellStyle name="Normal 2 2 5" xfId="77"/>
    <cellStyle name="Normal 2 3" xfId="78"/>
    <cellStyle name="Normal 2 3 2" xfId="79"/>
    <cellStyle name="Normal 2 3 2 2" xfId="80"/>
    <cellStyle name="Normal 2 3 2 3" xfId="81"/>
    <cellStyle name="Normal 2 3 3" xfId="82"/>
    <cellStyle name="Normal 2 3 4" xfId="83"/>
    <cellStyle name="Normal 2 4" xfId="84"/>
    <cellStyle name="Normal 2 4 2" xfId="85"/>
    <cellStyle name="Normal 2 4 2 2" xfId="86"/>
    <cellStyle name="Normal 2 4 2 3" xfId="87"/>
    <cellStyle name="Normal 2 4 3" xfId="88"/>
    <cellStyle name="Normal 2 4 3 2" xfId="89"/>
    <cellStyle name="Normal 2 4 3 3" xfId="90"/>
    <cellStyle name="Normal 2 4 4" xfId="91"/>
    <cellStyle name="Normal 2 4 5" xfId="92"/>
    <cellStyle name="Normal 2 5" xfId="93"/>
    <cellStyle name="Normal 2 5 2" xfId="94"/>
    <cellStyle name="Normal 2 5 3" xfId="95"/>
    <cellStyle name="Normal 2 6" xfId="96"/>
    <cellStyle name="Normal 2 6 2" xfId="97"/>
    <cellStyle name="Normal 2 6 3" xfId="98"/>
    <cellStyle name="Normal 2 7" xfId="99"/>
    <cellStyle name="Normal 2 7 2" xfId="100"/>
    <cellStyle name="Normal 2 7 3" xfId="101"/>
    <cellStyle name="Normal 2 8" xfId="102"/>
    <cellStyle name="Normal 2 8 2" xfId="103"/>
    <cellStyle name="Normal 2 8 3" xfId="104"/>
    <cellStyle name="Normal 20" xfId="144"/>
    <cellStyle name="Normal 3" xfId="6"/>
    <cellStyle name="Normal 3 2" xfId="105"/>
    <cellStyle name="Normal 3 2 2" xfId="106"/>
    <cellStyle name="Normal 3 2 3" xfId="107"/>
    <cellStyle name="Normal 3 3" xfId="108"/>
    <cellStyle name="Normal 3 4" xfId="109"/>
    <cellStyle name="Normal 3 4 2" xfId="110"/>
    <cellStyle name="Normal 3 4 3" xfId="111"/>
    <cellStyle name="Normal 3 5" xfId="112"/>
    <cellStyle name="Normal 3 6" xfId="113"/>
    <cellStyle name="Normal 3 7" xfId="114"/>
    <cellStyle name="Normal 4" xfId="115"/>
    <cellStyle name="Normal 4 2" xfId="116"/>
    <cellStyle name="Normal 4 2 2" xfId="117"/>
    <cellStyle name="Normal 4 2 3" xfId="118"/>
    <cellStyle name="Normal 4 3" xfId="119"/>
    <cellStyle name="Normal 5" xfId="7"/>
    <cellStyle name="Normal 5 2" xfId="120"/>
    <cellStyle name="Normal 5 2 2" xfId="121"/>
    <cellStyle name="Normal 5 2 3" xfId="122"/>
    <cellStyle name="Normal 6" xfId="123"/>
    <cellStyle name="Normal 7" xfId="124"/>
    <cellStyle name="Normal 7 2" xfId="125"/>
    <cellStyle name="Normal 7 2 2" xfId="126"/>
    <cellStyle name="Normal 7 2 3" xfId="127"/>
    <cellStyle name="Normal 7 3" xfId="128"/>
    <cellStyle name="Normal 7 4" xfId="129"/>
    <cellStyle name="Normal 8" xfId="130"/>
    <cellStyle name="Normal 9" xfId="131"/>
    <cellStyle name="Note 2" xfId="132"/>
    <cellStyle name="Note 2 2" xfId="133"/>
    <cellStyle name="Note 2 3" xfId="134"/>
    <cellStyle name="Percent" xfId="2" builtinId="5"/>
    <cellStyle name="Percent 2" xfId="5"/>
    <cellStyle name="Percent 2 2" xfId="135"/>
    <cellStyle name="Percent 3" xfId="136"/>
    <cellStyle name="Percent 3 2" xfId="137"/>
    <cellStyle name="Percent 3 3" xfId="138"/>
    <cellStyle name="Percent 4" xfId="139"/>
    <cellStyle name="Percent 5" xfId="140"/>
    <cellStyle name="Percent 6" xfId="141"/>
    <cellStyle name="Percent 7" xfId="142"/>
    <cellStyle name="Percent 8" xfId="145"/>
    <cellStyle name="Title 2" xfId="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29.png"/><Relationship Id="rId3" Type="http://schemas.openxmlformats.org/officeDocument/2006/relationships/image" Target="../media/image20.tmp"/><Relationship Id="rId7" Type="http://schemas.openxmlformats.org/officeDocument/2006/relationships/image" Target="../media/image24.tmp"/><Relationship Id="rId12" Type="http://schemas.openxmlformats.org/officeDocument/2006/relationships/image" Target="../media/image28.png"/><Relationship Id="rId2" Type="http://schemas.openxmlformats.org/officeDocument/2006/relationships/image" Target="../media/image19.tmp"/><Relationship Id="rId1" Type="http://schemas.openxmlformats.org/officeDocument/2006/relationships/image" Target="../media/image18.tmp"/><Relationship Id="rId6" Type="http://schemas.openxmlformats.org/officeDocument/2006/relationships/image" Target="../media/image23.tmp"/><Relationship Id="rId11" Type="http://schemas.openxmlformats.org/officeDocument/2006/relationships/image" Target="../media/image27.png"/><Relationship Id="rId5" Type="http://schemas.openxmlformats.org/officeDocument/2006/relationships/image" Target="../media/image22.tmp"/><Relationship Id="rId10" Type="http://schemas.openxmlformats.org/officeDocument/2006/relationships/image" Target="../media/image26.png"/><Relationship Id="rId4" Type="http://schemas.openxmlformats.org/officeDocument/2006/relationships/image" Target="../media/image21.tmp"/><Relationship Id="rId9" Type="http://schemas.openxmlformats.org/officeDocument/2006/relationships/image" Target="../media/image25.png"/></Relationships>
</file>

<file path=xl/drawings/drawing1.xml><?xml version="1.0" encoding="utf-8"?>
<xdr:wsDr xmlns:xdr="http://schemas.openxmlformats.org/drawingml/2006/spreadsheetDrawing" xmlns:a="http://schemas.openxmlformats.org/drawingml/2006/main">
  <xdr:twoCellAnchor>
    <xdr:from>
      <xdr:col>3</xdr:col>
      <xdr:colOff>815070</xdr:colOff>
      <xdr:row>149</xdr:row>
      <xdr:rowOff>115353</xdr:rowOff>
    </xdr:from>
    <xdr:to>
      <xdr:col>4</xdr:col>
      <xdr:colOff>1476375</xdr:colOff>
      <xdr:row>152</xdr:row>
      <xdr:rowOff>107690</xdr:rowOff>
    </xdr:to>
    <xdr:pic>
      <xdr:nvPicPr>
        <xdr:cNvPr id="2" name="Picture 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1539" y="62206447"/>
          <a:ext cx="3256867" cy="563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791936</xdr:colOff>
      <xdr:row>152</xdr:row>
      <xdr:rowOff>112938</xdr:rowOff>
    </xdr:from>
    <xdr:to>
      <xdr:col>4</xdr:col>
      <xdr:colOff>1488282</xdr:colOff>
      <xdr:row>155</xdr:row>
      <xdr:rowOff>0</xdr:rowOff>
    </xdr:to>
    <xdr:pic>
      <xdr:nvPicPr>
        <xdr:cNvPr id="3" name="Picture 2">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18405" y="62775532"/>
          <a:ext cx="3291908" cy="458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816429</xdr:colOff>
      <xdr:row>7</xdr:row>
      <xdr:rowOff>95250</xdr:rowOff>
    </xdr:from>
    <xdr:to>
      <xdr:col>5</xdr:col>
      <xdr:colOff>2059782</xdr:colOff>
      <xdr:row>10</xdr:row>
      <xdr:rowOff>161925</xdr:rowOff>
    </xdr:to>
    <xdr:pic>
      <xdr:nvPicPr>
        <xdr:cNvPr id="4" name="Picture 3">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2898" y="2250281"/>
          <a:ext cx="5982040" cy="757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789214</xdr:colOff>
      <xdr:row>98</xdr:row>
      <xdr:rowOff>66674</xdr:rowOff>
    </xdr:from>
    <xdr:to>
      <xdr:col>5</xdr:col>
      <xdr:colOff>1047750</xdr:colOff>
      <xdr:row>99</xdr:row>
      <xdr:rowOff>161925</xdr:rowOff>
    </xdr:to>
    <xdr:pic>
      <xdr:nvPicPr>
        <xdr:cNvPr id="5" name="Picture 4">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15683" y="44679393"/>
          <a:ext cx="4997223" cy="416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824595</xdr:colOff>
      <xdr:row>148</xdr:row>
      <xdr:rowOff>47625</xdr:rowOff>
    </xdr:from>
    <xdr:to>
      <xdr:col>4</xdr:col>
      <xdr:colOff>559594</xdr:colOff>
      <xdr:row>149</xdr:row>
      <xdr:rowOff>154781</xdr:rowOff>
    </xdr:to>
    <xdr:pic>
      <xdr:nvPicPr>
        <xdr:cNvPr id="6" name="Picture 5">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51064" y="61817250"/>
          <a:ext cx="2330561"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654844</xdr:colOff>
      <xdr:row>37</xdr:row>
      <xdr:rowOff>173490</xdr:rowOff>
    </xdr:from>
    <xdr:to>
      <xdr:col>5</xdr:col>
      <xdr:colOff>1512094</xdr:colOff>
      <xdr:row>41</xdr:row>
      <xdr:rowOff>87237</xdr:rowOff>
    </xdr:to>
    <xdr:pic>
      <xdr:nvPicPr>
        <xdr:cNvPr id="7" name="Picture 6">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81313" y="16711271"/>
          <a:ext cx="5595937" cy="675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843644</xdr:colOff>
      <xdr:row>68</xdr:row>
      <xdr:rowOff>0</xdr:rowOff>
    </xdr:from>
    <xdr:to>
      <xdr:col>5</xdr:col>
      <xdr:colOff>2583657</xdr:colOff>
      <xdr:row>72</xdr:row>
      <xdr:rowOff>28575</xdr:rowOff>
    </xdr:to>
    <xdr:pic>
      <xdr:nvPicPr>
        <xdr:cNvPr id="8" name="Picture 7">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70113" y="30670500"/>
          <a:ext cx="647870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758371</xdr:colOff>
      <xdr:row>120</xdr:row>
      <xdr:rowOff>57150</xdr:rowOff>
    </xdr:from>
    <xdr:ext cx="4647066" cy="358321"/>
    <xdr:pic>
      <xdr:nvPicPr>
        <xdr:cNvPr id="9" name="Picture 8">
          <a:extLst>
            <a:ext uri="{FF2B5EF4-FFF2-40B4-BE49-F238E27FC236}">
              <a16:creationId xmlns:a16="http://schemas.microsoft.com/office/drawing/2014/main" id="{26203E02-37A5-4F9B-8F5B-3CE4ADEB397D}"/>
            </a:ext>
          </a:extLst>
        </xdr:cNvPr>
        <xdr:cNvPicPr>
          <a:picLocks noChangeAspect="1"/>
        </xdr:cNvPicPr>
      </xdr:nvPicPr>
      <xdr:blipFill>
        <a:blip xmlns:r="http://schemas.openxmlformats.org/officeDocument/2006/relationships" r:embed="rId7"/>
        <a:stretch>
          <a:fillRect/>
        </a:stretch>
      </xdr:blipFill>
      <xdr:spPr>
        <a:xfrm>
          <a:off x="2984840" y="51539775"/>
          <a:ext cx="4647066" cy="358321"/>
        </a:xfrm>
        <a:prstGeom prst="rect">
          <a:avLst/>
        </a:prstGeom>
      </xdr:spPr>
    </xdr:pic>
    <xdr:clientData/>
  </xdr:oneCellAnchor>
  <xdr:oneCellAnchor>
    <xdr:from>
      <xdr:col>6</xdr:col>
      <xdr:colOff>2269331</xdr:colOff>
      <xdr:row>125</xdr:row>
      <xdr:rowOff>453627</xdr:rowOff>
    </xdr:from>
    <xdr:ext cx="65" cy="172227"/>
    <xdr:sp macro="" textlink="">
      <xdr:nvSpPr>
        <xdr:cNvPr id="10" name="TextBox 9">
          <a:extLst>
            <a:ext uri="{FF2B5EF4-FFF2-40B4-BE49-F238E27FC236}">
              <a16:creationId xmlns:a16="http://schemas.microsoft.com/office/drawing/2014/main" id="{BC72E88B-E28A-4464-AD9E-69CA41770A52}"/>
            </a:ext>
          </a:extLst>
        </xdr:cNvPr>
        <xdr:cNvSpPr txBox="1"/>
      </xdr:nvSpPr>
      <xdr:spPr>
        <a:xfrm>
          <a:off x="3050381" y="241899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791936</xdr:colOff>
      <xdr:row>6</xdr:row>
      <xdr:rowOff>170466</xdr:rowOff>
    </xdr:from>
    <xdr:to>
      <xdr:col>5</xdr:col>
      <xdr:colOff>2612573</xdr:colOff>
      <xdr:row>9</xdr:row>
      <xdr:rowOff>170420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56115" y="1776109"/>
          <a:ext cx="4664529" cy="598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722878</xdr:colOff>
      <xdr:row>26</xdr:row>
      <xdr:rowOff>27213</xdr:rowOff>
    </xdr:from>
    <xdr:to>
      <xdr:col>6</xdr:col>
      <xdr:colOff>575591</xdr:colOff>
      <xdr:row>29</xdr:row>
      <xdr:rowOff>136070</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87057" y="7252606"/>
          <a:ext cx="5635748" cy="680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683380</xdr:colOff>
      <xdr:row>55</xdr:row>
      <xdr:rowOff>0</xdr:rowOff>
    </xdr:from>
    <xdr:to>
      <xdr:col>6</xdr:col>
      <xdr:colOff>974807</xdr:colOff>
      <xdr:row>57</xdr:row>
      <xdr:rowOff>81643</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47559" y="14382750"/>
          <a:ext cx="6074462" cy="462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576035</xdr:colOff>
      <xdr:row>75</xdr:row>
      <xdr:rowOff>70115</xdr:rowOff>
    </xdr:from>
    <xdr:to>
      <xdr:col>5</xdr:col>
      <xdr:colOff>2671816</xdr:colOff>
      <xdr:row>75</xdr:row>
      <xdr:rowOff>493637</xdr:rowOff>
    </xdr:to>
    <xdr:pic>
      <xdr:nvPicPr>
        <xdr:cNvPr id="5" name="Picture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40214" y="20480829"/>
          <a:ext cx="4939673" cy="423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879158</xdr:colOff>
      <xdr:row>100</xdr:row>
      <xdr:rowOff>1710879</xdr:rowOff>
    </xdr:from>
    <xdr:to>
      <xdr:col>5</xdr:col>
      <xdr:colOff>1724124</xdr:colOff>
      <xdr:row>100</xdr:row>
      <xdr:rowOff>2065865</xdr:rowOff>
    </xdr:to>
    <xdr:pic>
      <xdr:nvPicPr>
        <xdr:cNvPr id="6" name="Picture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43337" y="33197808"/>
          <a:ext cx="3688858" cy="354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904201</xdr:colOff>
      <xdr:row>100</xdr:row>
      <xdr:rowOff>1387925</xdr:rowOff>
    </xdr:from>
    <xdr:to>
      <xdr:col>5</xdr:col>
      <xdr:colOff>1702146</xdr:colOff>
      <xdr:row>100</xdr:row>
      <xdr:rowOff>1734036</xdr:rowOff>
    </xdr:to>
    <xdr:pic>
      <xdr:nvPicPr>
        <xdr:cNvPr id="7" name="Picture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8380" y="32874854"/>
          <a:ext cx="3641837" cy="346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913188</xdr:colOff>
      <xdr:row>100</xdr:row>
      <xdr:rowOff>938892</xdr:rowOff>
    </xdr:from>
    <xdr:to>
      <xdr:col>5</xdr:col>
      <xdr:colOff>1694262</xdr:colOff>
      <xdr:row>100</xdr:row>
      <xdr:rowOff>1335148</xdr:rowOff>
    </xdr:to>
    <xdr:pic>
      <xdr:nvPicPr>
        <xdr:cNvPr id="8" name="Picture 7"/>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77367" y="33092571"/>
          <a:ext cx="4699931" cy="39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1550309</xdr:colOff>
      <xdr:row>75</xdr:row>
      <xdr:rowOff>582084</xdr:rowOff>
    </xdr:from>
    <xdr:to>
      <xdr:col>5</xdr:col>
      <xdr:colOff>1524000</xdr:colOff>
      <xdr:row>76</xdr:row>
      <xdr:rowOff>7123</xdr:rowOff>
    </xdr:to>
    <xdr:pic>
      <xdr:nvPicPr>
        <xdr:cNvPr id="9" name="Picture 8"/>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14488" y="20992798"/>
          <a:ext cx="2817583" cy="391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1548942</xdr:colOff>
      <xdr:row>76</xdr:row>
      <xdr:rowOff>23247</xdr:rowOff>
    </xdr:from>
    <xdr:to>
      <xdr:col>5</xdr:col>
      <xdr:colOff>1525611</xdr:colOff>
      <xdr:row>76</xdr:row>
      <xdr:rowOff>444500</xdr:rowOff>
    </xdr:to>
    <xdr:pic>
      <xdr:nvPicPr>
        <xdr:cNvPr id="10" name="Picture 9"/>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13121" y="21400068"/>
          <a:ext cx="2820561" cy="421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1546679</xdr:colOff>
      <xdr:row>76</xdr:row>
      <xdr:rowOff>458469</xdr:rowOff>
    </xdr:from>
    <xdr:to>
      <xdr:col>5</xdr:col>
      <xdr:colOff>1528279</xdr:colOff>
      <xdr:row>76</xdr:row>
      <xdr:rowOff>874364</xdr:rowOff>
    </xdr:to>
    <xdr:pic>
      <xdr:nvPicPr>
        <xdr:cNvPr id="11" name="Picture 10"/>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10858" y="21835290"/>
          <a:ext cx="2825492" cy="415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1560282</xdr:colOff>
      <xdr:row>76</xdr:row>
      <xdr:rowOff>888999</xdr:rowOff>
    </xdr:from>
    <xdr:to>
      <xdr:col>5</xdr:col>
      <xdr:colOff>1512251</xdr:colOff>
      <xdr:row>78</xdr:row>
      <xdr:rowOff>31975</xdr:rowOff>
    </xdr:to>
    <xdr:pic>
      <xdr:nvPicPr>
        <xdr:cNvPr id="12" name="Picture 11"/>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4461" y="22265820"/>
          <a:ext cx="2795861" cy="38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626521</xdr:colOff>
      <xdr:row>100</xdr:row>
      <xdr:rowOff>68036</xdr:rowOff>
    </xdr:from>
    <xdr:to>
      <xdr:col>5</xdr:col>
      <xdr:colOff>1945822</xdr:colOff>
      <xdr:row>100</xdr:row>
      <xdr:rowOff>489858</xdr:rowOff>
    </xdr:to>
    <xdr:pic>
      <xdr:nvPicPr>
        <xdr:cNvPr id="13" name="Picture 12"/>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90700" y="31554965"/>
          <a:ext cx="4163193" cy="421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905064</xdr:colOff>
      <xdr:row>100</xdr:row>
      <xdr:rowOff>517071</xdr:rowOff>
    </xdr:from>
    <xdr:to>
      <xdr:col>5</xdr:col>
      <xdr:colOff>356991</xdr:colOff>
      <xdr:row>100</xdr:row>
      <xdr:rowOff>857250</xdr:rowOff>
    </xdr:to>
    <xdr:pic>
      <xdr:nvPicPr>
        <xdr:cNvPr id="14" name="Picture 13"/>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9243" y="32670750"/>
          <a:ext cx="3370784" cy="340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2269331</xdr:colOff>
      <xdr:row>270</xdr:row>
      <xdr:rowOff>0</xdr:rowOff>
    </xdr:from>
    <xdr:ext cx="65" cy="172227"/>
    <xdr:sp macro="" textlink="">
      <xdr:nvSpPr>
        <xdr:cNvPr id="2" name="TextBox 1">
          <a:extLst>
            <a:ext uri="{FF2B5EF4-FFF2-40B4-BE49-F238E27FC236}">
              <a16:creationId xmlns:a16="http://schemas.microsoft.com/office/drawing/2014/main" id="{BC72E88B-E28A-4464-AD9E-69CA41770A52}"/>
            </a:ext>
          </a:extLst>
        </xdr:cNvPr>
        <xdr:cNvSpPr txBox="1"/>
      </xdr:nvSpPr>
      <xdr:spPr>
        <a:xfrm>
          <a:off x="3050381" y="5334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47624</xdr:colOff>
      <xdr:row>12</xdr:row>
      <xdr:rowOff>136070</xdr:rowOff>
    </xdr:from>
    <xdr:ext cx="10892518" cy="585108"/>
    <mc:AlternateContent xmlns:mc="http://schemas.openxmlformats.org/markup-compatibility/2006" xmlns:a14="http://schemas.microsoft.com/office/drawing/2010/main">
      <mc:Choice Requires="a14">
        <xdr:sp macro="" textlink="">
          <xdr:nvSpPr>
            <xdr:cNvPr id="3" name="TextBox 2"/>
            <xdr:cNvSpPr txBox="1"/>
          </xdr:nvSpPr>
          <xdr:spPr>
            <a:xfrm>
              <a:off x="1911803" y="3442606"/>
              <a:ext cx="10892518" cy="585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𝐼𝑛𝑠𝑡𝑎𝑙𝑙𝑒𝑑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𝑇𝑜𝑛𝑠</m:t>
                    </m:r>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𝑘𝑊h</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𝑆𝑎𝑣𝑖𝑛𝑔𝑠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num>
                          <m:den>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𝑇𝑜𝑛𝑠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den>
                        </m:f>
                        <m:r>
                          <a:rPr lang="en-US" sz="1100" b="0" i="1">
                            <a:solidFill>
                              <a:schemeClr val="tx1"/>
                            </a:solidFill>
                            <a:effectLst/>
                            <a:latin typeface="Cambria Math" panose="02040503050406030204" pitchFamily="18" charset="0"/>
                            <a:ea typeface="+mn-ea"/>
                            <a:cs typeface="+mn-cs"/>
                          </a:rPr>
                          <m:t>+12×</m:t>
                        </m:r>
                        <m:r>
                          <a:rPr lang="en-US" sz="1100" b="0" i="1">
                            <a:solidFill>
                              <a:schemeClr val="tx1"/>
                            </a:solidFill>
                            <a:effectLst/>
                            <a:latin typeface="Cambria Math" panose="02040503050406030204" pitchFamily="18" charset="0"/>
                            <a:ea typeface="+mn-ea"/>
                            <a:cs typeface="+mn-cs"/>
                          </a:rPr>
                          <m:t>𝐻𝑒𝑎𝑡𝑖𝑛𝑔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𝐸𝐹𝐿𝐻</m:t>
                        </m:r>
                        <m:r>
                          <a:rPr lang="en-US" sz="1100" b="0" i="1">
                            <a:solidFill>
                              <a:schemeClr val="tx1"/>
                            </a:solidFill>
                            <a:effectLst/>
                            <a:latin typeface="Cambria Math" panose="02040503050406030204" pitchFamily="18" charset="0"/>
                            <a:ea typeface="Cambria Math" panose="02040503050406030204" pitchFamily="18" charset="0"/>
                            <a:cs typeface="+mn-cs"/>
                          </a:rPr>
                          <m:t>×</m:t>
                        </m:r>
                        <m:d>
                          <m:dPr>
                            <m:ctrlPr>
                              <a:rPr lang="en-US" sz="1100" b="0" i="1">
                                <a:solidFill>
                                  <a:schemeClr val="tx1"/>
                                </a:solidFill>
                                <a:effectLst/>
                                <a:latin typeface="Cambria Math" panose="02040503050406030204" pitchFamily="18" charset="0"/>
                                <a:ea typeface="Cambria Math" panose="02040503050406030204" pitchFamily="18" charset="0"/>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𝐵𝑎𝑠𝑒𝑙𝑖𝑛𝑒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𝐻𝑆𝑃𝐹</m:t>
                                </m:r>
                              </m:den>
                            </m:f>
                            <m:r>
                              <a:rPr lang="en-US" sz="1100" b="0" i="1">
                                <a:solidFill>
                                  <a:schemeClr val="tx1"/>
                                </a:solidFill>
                                <a:effectLst/>
                                <a:latin typeface="Cambria Math" panose="02040503050406030204" pitchFamily="18" charset="0"/>
                                <a:ea typeface="+mn-ea"/>
                                <a:cs typeface="+mn-cs"/>
                              </a:rPr>
                              <m:t> −</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𝐻𝑆𝑃𝐹</m:t>
                                </m:r>
                              </m:den>
                            </m:f>
                          </m:e>
                        </m:d>
                      </m:e>
                    </m:d>
                  </m:oMath>
                </m:oMathPara>
              </a14:m>
              <a:endParaRPr lang="en-US" sz="1100"/>
            </a:p>
          </xdr:txBody>
        </xdr:sp>
      </mc:Choice>
      <mc:Fallback xmlns="">
        <xdr:sp macro="" textlink="">
          <xdr:nvSpPr>
            <xdr:cNvPr id="3" name="TextBox 2"/>
            <xdr:cNvSpPr txBox="1"/>
          </xdr:nvSpPr>
          <xdr:spPr>
            <a:xfrm>
              <a:off x="1911803" y="3442606"/>
              <a:ext cx="10892518" cy="585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100" i="0">
                  <a:latin typeface="Cambria Math"/>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Cambria Math" panose="02040503050406030204" pitchFamily="18" charset="0"/>
                  <a:cs typeface="+mn-cs"/>
                </a:rPr>
                <a:t>〗_</a:t>
              </a:r>
              <a:r>
                <a:rPr lang="en-US" sz="1100" b="0" i="0">
                  <a:solidFill>
                    <a:schemeClr val="tx1"/>
                  </a:solidFill>
                  <a:effectLst/>
                  <a:latin typeface="Cambria Math" panose="02040503050406030204" pitchFamily="18" charset="0"/>
                  <a:ea typeface="Cambria Math" panose="02040503050406030204" pitchFamily="18" charset="0"/>
                  <a:cs typeface="+mn-cs"/>
                </a:rPr>
                <a:t> </a:t>
              </a:r>
              <a:r>
                <a:rPr lang="en-US" sz="1100" b="0" i="0">
                  <a:latin typeface="Cambria Math" panose="02040503050406030204" pitchFamily="18" charset="0"/>
                  <a:ea typeface="Cambria Math" panose="02040503050406030204" pitchFamily="18" charset="0"/>
                </a:rPr>
                <a:t>=𝐼𝑛𝑠𝑡𝑎𝑙𝑙𝑒𝑑 𝑇𝑜𝑛𝑠×</a:t>
              </a:r>
              <a:r>
                <a:rPr lang="en-US" sz="1100" b="0" i="0">
                  <a:latin typeface="Cambria Math"/>
                  <a:ea typeface="Cambria Math" panose="02040503050406030204" pitchFamily="18" charset="0"/>
                </a:rPr>
                <a:t>(</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𝑘𝑊ℎ 𝑆𝑎𝑣𝑖𝑛𝑔𝑠 𝐶𝑜𝑜𝑙𝑖𝑛𝑔×𝐼𝑛𝑠𝑡𝑎𝑙𝑙𝑒𝑑 𝑆𝐸𝐸𝑅</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𝑆𝐸𝐸𝑅 𝐶𝑜𝑜𝑙𝑖𝑛𝑔 ×𝑀𝑒𝑡𝑒𝑟𝑒𝑑 𝑇𝑜𝑛𝑠 𝐶𝑜𝑜𝑙𝑖𝑛𝑔</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+12×𝐻𝑒𝑎𝑡𝑖𝑛𝑔 𝐸𝐹𝐿𝐻</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𝐵𝑎𝑠𝑒𝑙𝑖𝑛𝑒 𝐻𝑆𝑃𝐹</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  −1</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𝐼𝑛𝑠𝑡𝑎𝑙𝑙𝑒𝑑 𝐻𝑆𝑃𝐹</a:t>
              </a:r>
              <a:r>
                <a:rPr lang="en-US" sz="1100" b="0" i="0">
                  <a:solidFill>
                    <a:schemeClr val="tx1"/>
                  </a:solidFill>
                  <a:effectLst/>
                  <a:latin typeface="Cambria Math"/>
                  <a:ea typeface="+mn-ea"/>
                  <a:cs typeface="+mn-cs"/>
                </a:rPr>
                <a:t>)))</a:t>
              </a:r>
              <a:endParaRPr lang="en-US" sz="1100"/>
            </a:p>
          </xdr:txBody>
        </xdr:sp>
      </mc:Fallback>
    </mc:AlternateContent>
    <xdr:clientData/>
  </xdr:oneCellAnchor>
  <xdr:oneCellAnchor>
    <xdr:from>
      <xdr:col>5</xdr:col>
      <xdr:colOff>1389529</xdr:colOff>
      <xdr:row>54</xdr:row>
      <xdr:rowOff>71905</xdr:rowOff>
    </xdr:from>
    <xdr:ext cx="6208059" cy="380361"/>
    <mc:AlternateContent xmlns:mc="http://schemas.openxmlformats.org/markup-compatibility/2006" xmlns:a14="http://schemas.microsoft.com/office/drawing/2010/main">
      <mc:Choice Requires="a14">
        <xdr:sp macro="" textlink="">
          <xdr:nvSpPr>
            <xdr:cNvPr id="4" name="TextBox 3"/>
            <xdr:cNvSpPr txBox="1"/>
          </xdr:nvSpPr>
          <xdr:spPr>
            <a:xfrm>
              <a:off x="9866779" y="19475691"/>
              <a:ext cx="6208059"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r>
                          <a:rPr lang="en-US" sz="1100" b="0" i="1">
                            <a:solidFill>
                              <a:schemeClr val="tx1"/>
                            </a:solidFill>
                            <a:effectLst/>
                            <a:latin typeface="Cambria Math" panose="02040503050406030204" pitchFamily="18" charset="0"/>
                            <a:ea typeface="+mn-ea"/>
                            <a:cs typeface="+mn-cs"/>
                          </a:rPr>
                          <m:t>𝐻𝑒𝑎𝑡𝑖𝑛𝑔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𝑀𝑜𝑑𝑒</m:t>
                        </m:r>
                      </m:sub>
                    </m:sSub>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1−% </m:t>
                        </m:r>
                        <m:r>
                          <a:rPr lang="en-US" sz="1100" b="0" i="1">
                            <a:latin typeface="Cambria Math" panose="02040503050406030204" pitchFamily="18" charset="0"/>
                            <a:ea typeface="Cambria Math" panose="02040503050406030204" pitchFamily="18" charset="0"/>
                          </a:rPr>
                          <m:t>𝑤𝑖𝑡h</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𝑁𝑒𝑤</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𝐴𝑆𝐻𝑃</m:t>
                        </m:r>
                      </m:e>
                    </m:d>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solidFill>
                              <a:schemeClr val="tx1"/>
                            </a:solidFill>
                            <a:effectLst/>
                            <a:latin typeface="Cambria Math" panose="02040503050406030204" pitchFamily="18" charset="0"/>
                            <a:ea typeface="+mn-ea"/>
                            <a:cs typeface="+mn-cs"/>
                          </a:rPr>
                          <m:t>400</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𝑘𝑊h</m:t>
                            </m:r>
                          </m:num>
                          <m:den>
                            <m:r>
                              <a:rPr lang="en-US" sz="1100" b="0" i="1">
                                <a:solidFill>
                                  <a:schemeClr val="tx1"/>
                                </a:solidFill>
                                <a:effectLst/>
                                <a:latin typeface="Cambria Math" panose="02040503050406030204" pitchFamily="18" charset="0"/>
                                <a:ea typeface="+mn-ea"/>
                                <a:cs typeface="+mn-cs"/>
                              </a:rPr>
                              <m:t>𝑦𝑒𝑎𝑟</m:t>
                            </m:r>
                          </m:den>
                        </m:f>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𝐻𝑒𝑎𝑡𝑖𝑛𝑔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𝐸𝐹𝐿𝐻</m:t>
                            </m:r>
                          </m:num>
                          <m:den>
                            <m:r>
                              <a:rPr lang="en-US" sz="1100" b="0" i="1">
                                <a:solidFill>
                                  <a:schemeClr val="tx1"/>
                                </a:solidFill>
                                <a:effectLst/>
                                <a:latin typeface="Cambria Math" panose="02040503050406030204" pitchFamily="18" charset="0"/>
                                <a:ea typeface="+mn-ea"/>
                                <a:cs typeface="+mn-cs"/>
                              </a:rPr>
                              <m:t>𝑊𝑖𝑠𝑐𝑜𝑛𝑠𝑖𝑛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𝐻𝑒𝑎𝑡𝑖𝑛𝑔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𝐸𝐹𝐿𝐻</m:t>
                            </m:r>
                          </m:den>
                        </m:f>
                      </m:e>
                    </m:d>
                  </m:oMath>
                </m:oMathPara>
              </a14:m>
              <a:endParaRPr lang="en-US" sz="1100"/>
            </a:p>
          </xdr:txBody>
        </xdr:sp>
      </mc:Choice>
      <mc:Fallback xmlns="">
        <xdr:sp macro="" textlink="">
          <xdr:nvSpPr>
            <xdr:cNvPr id="4" name="TextBox 3"/>
            <xdr:cNvSpPr txBox="1"/>
          </xdr:nvSpPr>
          <xdr:spPr>
            <a:xfrm>
              <a:off x="9866779" y="19475691"/>
              <a:ext cx="6208059"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Cambria Math" panose="02040503050406030204" pitchFamily="18" charset="0"/>
                  <a:cs typeface="+mn-cs"/>
                </a:rPr>
                <a:t>〗_(</a:t>
              </a:r>
              <a:r>
                <a:rPr lang="en-US" sz="1100" b="0" i="0">
                  <a:solidFill>
                    <a:schemeClr val="tx1"/>
                  </a:solidFill>
                  <a:effectLst/>
                  <a:latin typeface="Cambria Math" panose="02040503050406030204" pitchFamily="18" charset="0"/>
                  <a:ea typeface="+mn-ea"/>
                  <a:cs typeface="+mn-cs"/>
                </a:rPr>
                <a:t>𝐻𝑒𝑎𝑡𝑖𝑛𝑔 𝑀𝑜𝑑𝑒</a:t>
              </a:r>
              <a:r>
                <a:rPr lang="en-US" sz="1100" b="0" i="0">
                  <a:solidFill>
                    <a:schemeClr val="tx1"/>
                  </a:solidFill>
                  <a:effectLst/>
                  <a:latin typeface="Cambria Math"/>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a:t>
              </a:r>
              <a:r>
                <a:rPr lang="en-US" sz="1100" b="0" i="0">
                  <a:latin typeface="Cambria Math"/>
                  <a:ea typeface="Cambria Math" panose="02040503050406030204" pitchFamily="18" charset="0"/>
                </a:rPr>
                <a:t>(</a:t>
              </a:r>
              <a:r>
                <a:rPr lang="en-US" sz="1100" b="0" i="0">
                  <a:latin typeface="Cambria Math" panose="02040503050406030204" pitchFamily="18" charset="0"/>
                  <a:ea typeface="Cambria Math" panose="02040503050406030204" pitchFamily="18" charset="0"/>
                </a:rPr>
                <a:t>1−% 𝑤𝑖𝑡ℎ 𝑁𝑒𝑤 𝐴𝑆𝐻𝑃</a:t>
              </a:r>
              <a:r>
                <a:rPr lang="en-US" sz="1100" b="0" i="0">
                  <a:latin typeface="Cambria Math"/>
                  <a:ea typeface="Cambria Math" panose="02040503050406030204" pitchFamily="18" charset="0"/>
                </a:rPr>
                <a:t>)</a:t>
              </a:r>
              <a:r>
                <a:rPr lang="en-US" sz="1100" b="0" i="0">
                  <a:latin typeface="Cambria Math" panose="02040503050406030204" pitchFamily="18" charset="0"/>
                  <a:ea typeface="Cambria Math" panose="02040503050406030204" pitchFamily="18" charset="0"/>
                </a:rPr>
                <a:t>×</a:t>
              </a:r>
              <a:r>
                <a:rPr lang="en-US" sz="1100" b="0" i="0">
                  <a:latin typeface="Cambria Math"/>
                  <a:ea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400 𝑘𝑊ℎ</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𝑦𝑒𝑎𝑟×</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𝐻𝑒𝑎𝑡𝑖𝑛𝑔 𝐸𝐹𝐿𝐻</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𝑊𝑖𝑠𝑐𝑜𝑛𝑠𝑖𝑛 𝐻𝑒𝑎𝑡𝑖𝑛𝑔 𝐸𝐹𝐿𝐻</a:t>
              </a:r>
              <a:r>
                <a:rPr lang="en-US" sz="1100" b="0" i="0">
                  <a:solidFill>
                    <a:schemeClr val="tx1"/>
                  </a:solidFill>
                  <a:effectLst/>
                  <a:latin typeface="Cambria Math"/>
                  <a:ea typeface="+mn-ea"/>
                  <a:cs typeface="+mn-cs"/>
                </a:rPr>
                <a:t>))</a:t>
              </a:r>
              <a:endParaRPr lang="en-US" sz="1100"/>
            </a:p>
          </xdr:txBody>
        </xdr:sp>
      </mc:Fallback>
    </mc:AlternateContent>
    <xdr:clientData/>
  </xdr:oneCellAnchor>
  <xdr:oneCellAnchor>
    <xdr:from>
      <xdr:col>5</xdr:col>
      <xdr:colOff>1288677</xdr:colOff>
      <xdr:row>56</xdr:row>
      <xdr:rowOff>122333</xdr:rowOff>
    </xdr:from>
    <xdr:ext cx="6824382" cy="380361"/>
    <mc:AlternateContent xmlns:mc="http://schemas.openxmlformats.org/markup-compatibility/2006" xmlns:a14="http://schemas.microsoft.com/office/drawing/2010/main">
      <mc:Choice Requires="a14">
        <xdr:sp macro="" textlink="">
          <xdr:nvSpPr>
            <xdr:cNvPr id="5" name="TextBox 4"/>
            <xdr:cNvSpPr txBox="1"/>
          </xdr:nvSpPr>
          <xdr:spPr>
            <a:xfrm>
              <a:off x="9765927" y="19907119"/>
              <a:ext cx="6824382"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𝑀𝑜𝑑𝑒</m:t>
                        </m:r>
                      </m:sub>
                    </m:sSub>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1−% </m:t>
                        </m:r>
                        <m:r>
                          <a:rPr lang="en-US" sz="1100" b="0" i="1">
                            <a:latin typeface="Cambria Math" panose="02040503050406030204" pitchFamily="18" charset="0"/>
                            <a:ea typeface="Cambria Math" panose="02040503050406030204" pitchFamily="18" charset="0"/>
                          </a:rPr>
                          <m:t>𝑤𝑖𝑡h</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𝑁𝑒𝑤</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𝐶𝑒𝑛𝑡𝑟𝑎𝑙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𝐶𝑜𝑜𝑙𝑖𝑛𝑔</m:t>
                        </m:r>
                      </m:e>
                    </m:d>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solidFill>
                              <a:schemeClr val="tx1"/>
                            </a:solidFill>
                            <a:effectLst/>
                            <a:latin typeface="Cambria Math" panose="02040503050406030204" pitchFamily="18" charset="0"/>
                            <a:ea typeface="+mn-ea"/>
                            <a:cs typeface="+mn-cs"/>
                          </a:rPr>
                          <m:t>70</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𝑘𝑊h</m:t>
                            </m:r>
                          </m:num>
                          <m:den>
                            <m:r>
                              <a:rPr lang="en-US" sz="1100" b="0" i="1">
                                <a:solidFill>
                                  <a:schemeClr val="tx1"/>
                                </a:solidFill>
                                <a:effectLst/>
                                <a:latin typeface="Cambria Math" panose="02040503050406030204" pitchFamily="18" charset="0"/>
                                <a:ea typeface="+mn-ea"/>
                                <a:cs typeface="+mn-cs"/>
                              </a:rPr>
                              <m:t>𝑦𝑒𝑎𝑟</m:t>
                            </m:r>
                          </m:den>
                        </m:f>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𝐸𝐹𝐿𝐻</m:t>
                            </m:r>
                          </m:num>
                          <m:den>
                            <m:r>
                              <a:rPr lang="en-US" sz="1100" b="0" i="1">
                                <a:solidFill>
                                  <a:schemeClr val="tx1"/>
                                </a:solidFill>
                                <a:effectLst/>
                                <a:latin typeface="Cambria Math" panose="02040503050406030204" pitchFamily="18" charset="0"/>
                                <a:ea typeface="+mn-ea"/>
                                <a:cs typeface="+mn-cs"/>
                              </a:rPr>
                              <m:t>𝑊𝑖𝑠𝑐𝑜𝑛𝑠𝑖𝑛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𝐶𝑜𝑜𝑙𝑖𝑛𝑔𝐸𝐹𝐿𝐻</m:t>
                            </m:r>
                          </m:den>
                        </m:f>
                      </m:e>
                    </m:d>
                  </m:oMath>
                </m:oMathPara>
              </a14:m>
              <a:endParaRPr lang="en-US" sz="1100"/>
            </a:p>
          </xdr:txBody>
        </xdr:sp>
      </mc:Choice>
      <mc:Fallback xmlns="">
        <xdr:sp macro="" textlink="">
          <xdr:nvSpPr>
            <xdr:cNvPr id="5" name="TextBox 4"/>
            <xdr:cNvSpPr txBox="1"/>
          </xdr:nvSpPr>
          <xdr:spPr>
            <a:xfrm>
              <a:off x="9765927" y="19907119"/>
              <a:ext cx="6824382"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Cambria Math" panose="02040503050406030204" pitchFamily="18" charset="0"/>
                  <a:cs typeface="+mn-cs"/>
                </a:rPr>
                <a:t>〗_(</a:t>
              </a:r>
              <a:r>
                <a:rPr lang="en-US" sz="1100" b="0" i="0">
                  <a:solidFill>
                    <a:schemeClr val="tx1"/>
                  </a:solidFill>
                  <a:effectLst/>
                  <a:latin typeface="Cambria Math" panose="02040503050406030204" pitchFamily="18" charset="0"/>
                  <a:ea typeface="+mn-ea"/>
                  <a:cs typeface="+mn-cs"/>
                </a:rPr>
                <a:t>𝐶𝑜𝑜𝑙𝑖𝑛𝑔 𝑀𝑜𝑑𝑒</a:t>
              </a:r>
              <a:r>
                <a:rPr lang="en-US" sz="1100" b="0" i="0">
                  <a:solidFill>
                    <a:schemeClr val="tx1"/>
                  </a:solidFill>
                  <a:effectLst/>
                  <a:latin typeface="Cambria Math"/>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a:t>
              </a:r>
              <a:r>
                <a:rPr lang="en-US" sz="1100" b="0" i="0">
                  <a:latin typeface="Cambria Math"/>
                  <a:ea typeface="Cambria Math" panose="02040503050406030204" pitchFamily="18" charset="0"/>
                </a:rPr>
                <a:t>(</a:t>
              </a:r>
              <a:r>
                <a:rPr lang="en-US" sz="1100" b="0" i="0">
                  <a:latin typeface="Cambria Math" panose="02040503050406030204" pitchFamily="18" charset="0"/>
                  <a:ea typeface="Cambria Math" panose="02040503050406030204" pitchFamily="18" charset="0"/>
                </a:rPr>
                <a:t>1−% 𝑤𝑖𝑡ℎ 𝑁𝑒𝑤 𝐶𝑒𝑛𝑡𝑟𝑎𝑙 𝐶𝑜𝑜𝑙𝑖𝑛𝑔</a:t>
              </a:r>
              <a:r>
                <a:rPr lang="en-US" sz="1100" b="0" i="0">
                  <a:latin typeface="Cambria Math"/>
                  <a:ea typeface="Cambria Math" panose="02040503050406030204" pitchFamily="18" charset="0"/>
                </a:rPr>
                <a:t>)</a:t>
              </a:r>
              <a:r>
                <a:rPr lang="en-US" sz="1100" b="0" i="0">
                  <a:latin typeface="Cambria Math" panose="02040503050406030204" pitchFamily="18" charset="0"/>
                  <a:ea typeface="Cambria Math" panose="02040503050406030204" pitchFamily="18" charset="0"/>
                </a:rPr>
                <a:t>×</a:t>
              </a:r>
              <a:r>
                <a:rPr lang="en-US" sz="1100" b="0" i="0">
                  <a:latin typeface="Cambria Math"/>
                  <a:ea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70 𝑘𝑊ℎ</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𝑦𝑒𝑎𝑟×</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𝐶𝑜𝑜𝑙𝑖𝑛𝑔 𝐸𝐹𝐿𝐻</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𝑊𝑖𝑠𝑐𝑜𝑛𝑠𝑖𝑛 𝐶𝑜𝑜𝑙𝑖𝑛𝑔𝐸𝐹𝐿𝐻</a:t>
              </a:r>
              <a:r>
                <a:rPr lang="en-US" sz="1100" b="0" i="0">
                  <a:solidFill>
                    <a:schemeClr val="tx1"/>
                  </a:solidFill>
                  <a:effectLst/>
                  <a:latin typeface="Cambria Math"/>
                  <a:ea typeface="+mn-ea"/>
                  <a:cs typeface="+mn-cs"/>
                </a:rPr>
                <a:t>))</a:t>
              </a:r>
              <a:endParaRPr lang="en-US" sz="1100"/>
            </a:p>
          </xdr:txBody>
        </xdr:sp>
      </mc:Fallback>
    </mc:AlternateContent>
    <xdr:clientData/>
  </xdr:oneCellAnchor>
  <xdr:oneCellAnchor>
    <xdr:from>
      <xdr:col>5</xdr:col>
      <xdr:colOff>1251858</xdr:colOff>
      <xdr:row>58</xdr:row>
      <xdr:rowOff>168089</xdr:rowOff>
    </xdr:from>
    <xdr:ext cx="6463392" cy="523285"/>
    <mc:AlternateContent xmlns:mc="http://schemas.openxmlformats.org/markup-compatibility/2006">
      <mc:Choice xmlns:a14="http://schemas.microsoft.com/office/drawing/2010/main" Requires="a14">
        <xdr:sp macro="" textlink="">
          <xdr:nvSpPr>
            <xdr:cNvPr id="6" name="TextBox 5"/>
            <xdr:cNvSpPr txBox="1"/>
          </xdr:nvSpPr>
          <xdr:spPr>
            <a:xfrm>
              <a:off x="9729108" y="20850946"/>
              <a:ext cx="6463392" cy="52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r>
                          <a:rPr lang="en-US" sz="1100" b="0" i="1">
                            <a:solidFill>
                              <a:schemeClr val="tx1"/>
                            </a:solidFill>
                            <a:effectLst/>
                            <a:latin typeface="Cambria Math" panose="02040503050406030204" pitchFamily="18" charset="0"/>
                            <a:ea typeface="+mn-ea"/>
                            <a:cs typeface="+mn-cs"/>
                          </a:rPr>
                          <m:t>𝐴𝑢𝑡𝑜</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𝐶𝑖𝑟𝑐𝑢𝑙𝑎𝑡𝑖𝑜𝑛</m:t>
                        </m:r>
                      </m:sub>
                    </m:sSub>
                    <m:r>
                      <a:rPr lang="en-US" sz="1100" b="0" i="1">
                        <a:latin typeface="Cambria Math" panose="02040503050406030204" pitchFamily="18" charset="0"/>
                        <a:ea typeface="Cambria Math" panose="02040503050406030204" pitchFamily="18" charset="0"/>
                      </a:rPr>
                      <m:t>=25</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𝑘𝑊h</m:t>
                        </m:r>
                      </m:num>
                      <m:den>
                        <m:r>
                          <a:rPr lang="en-US" sz="1100" b="0" i="1">
                            <a:solidFill>
                              <a:schemeClr val="tx1"/>
                            </a:solidFill>
                            <a:effectLst/>
                            <a:latin typeface="Cambria Math" panose="02040503050406030204" pitchFamily="18" charset="0"/>
                            <a:ea typeface="+mn-ea"/>
                            <a:cs typeface="+mn-cs"/>
                          </a:rPr>
                          <m:t>𝑦𝑒𝑎𝑟</m:t>
                        </m:r>
                      </m:den>
                    </m:f>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𝐶𝑜𝑜𝑙𝑖𝑛𝑔𝐸𝐹𝐿𝐻</m:t>
                        </m:r>
                      </m:num>
                      <m:den>
                        <m:r>
                          <a:rPr lang="en-US" sz="1100" b="0" i="1">
                            <a:solidFill>
                              <a:schemeClr val="tx1"/>
                            </a:solidFill>
                            <a:effectLst/>
                            <a:latin typeface="Cambria Math" panose="02040503050406030204" pitchFamily="18" charset="0"/>
                            <a:ea typeface="+mn-ea"/>
                            <a:cs typeface="+mn-cs"/>
                          </a:rPr>
                          <m:t>𝑊𝑖𝑠𝑐𝑜𝑛𝑠𝑖𝑛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𝐶𝑜𝑜𝑙𝑖𝑛𝑔𝐸𝐹𝐿𝐻</m:t>
                        </m:r>
                      </m:den>
                    </m:f>
                    <m:r>
                      <a:rPr lang="en-US" sz="1100" b="0" i="1">
                        <a:solidFill>
                          <a:schemeClr val="tx1"/>
                        </a:solidFill>
                        <a:effectLst/>
                        <a:latin typeface="Cambria Math" panose="02040503050406030204" pitchFamily="18" charset="0"/>
                        <a:ea typeface="+mn-ea"/>
                        <a:cs typeface="+mn-cs"/>
                      </a:rPr>
                      <m:t>+2960</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𝑘𝑊h</m:t>
                        </m:r>
                      </m:num>
                      <m:den>
                        <m:r>
                          <a:rPr lang="en-US" sz="1100" b="0" i="1">
                            <a:solidFill>
                              <a:schemeClr val="tx1"/>
                            </a:solidFill>
                            <a:effectLst/>
                            <a:latin typeface="Cambria Math" panose="02040503050406030204" pitchFamily="18" charset="0"/>
                            <a:ea typeface="+mn-ea"/>
                            <a:cs typeface="+mn-cs"/>
                          </a:rPr>
                          <m:t>𝑦𝑒𝑎𝑟</m:t>
                        </m:r>
                      </m:den>
                    </m:f>
                    <m:r>
                      <a:rPr lang="en-US" sz="1100" b="0" i="1">
                        <a:solidFill>
                          <a:schemeClr val="tx1"/>
                        </a:solidFill>
                        <a:effectLst/>
                        <a:latin typeface="Cambria Math" panose="02040503050406030204" pitchFamily="18" charset="0"/>
                        <a:ea typeface="+mn-ea"/>
                        <a:cs typeface="+mn-cs"/>
                      </a:rPr>
                      <m:t>×10%−30</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𝑘𝑊h</m:t>
                        </m:r>
                      </m:num>
                      <m:den>
                        <m:r>
                          <a:rPr lang="en-US" sz="1100" b="0" i="1">
                            <a:solidFill>
                              <a:schemeClr val="tx1"/>
                            </a:solidFill>
                            <a:effectLst/>
                            <a:latin typeface="Cambria Math" panose="02040503050406030204" pitchFamily="18" charset="0"/>
                            <a:ea typeface="+mn-ea"/>
                            <a:cs typeface="+mn-cs"/>
                          </a:rPr>
                          <m:t>𝑦𝑒𝑎𝑟</m:t>
                        </m:r>
                      </m:den>
                    </m:f>
                  </m:oMath>
                </m:oMathPara>
              </a14:m>
              <a:endParaRPr lang="en-US">
                <a:effectLst/>
              </a:endParaRPr>
            </a:p>
            <a:p>
              <a:r>
                <a:rPr lang="en-US" sz="1100" baseline="0"/>
                <a:t> </a:t>
              </a:r>
              <a:endParaRPr lang="en-US" sz="1100"/>
            </a:p>
          </xdr:txBody>
        </xdr:sp>
      </mc:Choice>
      <mc:Fallback>
        <xdr:sp macro="" textlink="">
          <xdr:nvSpPr>
            <xdr:cNvPr id="6" name="TextBox 5"/>
            <xdr:cNvSpPr txBox="1"/>
          </xdr:nvSpPr>
          <xdr:spPr>
            <a:xfrm>
              <a:off x="9729108" y="20850946"/>
              <a:ext cx="6463392" cy="52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latin typeface="Cambria Math" panose="02040503050406030204" pitchFamily="18" charset="0"/>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panose="02040503050406030204" pitchFamily="18" charset="0"/>
                  <a:ea typeface="Cambria Math" panose="02040503050406030204" pitchFamily="18" charset="0"/>
                  <a:cs typeface="+mn-cs"/>
                </a:rPr>
                <a:t>〗_(</a:t>
              </a:r>
              <a:r>
                <a:rPr lang="en-US" sz="1100" b="0" i="0">
                  <a:solidFill>
                    <a:schemeClr val="tx1"/>
                  </a:solidFill>
                  <a:effectLst/>
                  <a:latin typeface="Cambria Math" panose="02040503050406030204" pitchFamily="18" charset="0"/>
                  <a:ea typeface="+mn-ea"/>
                  <a:cs typeface="+mn-cs"/>
                </a:rPr>
                <a:t>𝐴𝑢𝑡𝑜 𝐶𝑖𝑟𝑐𝑢𝑙𝑎𝑡𝑖𝑜𝑛</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=25</a:t>
              </a:r>
              <a:r>
                <a:rPr lang="en-US" sz="1100" b="0" i="0">
                  <a:solidFill>
                    <a:schemeClr val="tx1"/>
                  </a:solidFill>
                  <a:effectLst/>
                  <a:latin typeface="Cambria Math" panose="02040503050406030204" pitchFamily="18" charset="0"/>
                  <a:ea typeface="+mn-ea"/>
                  <a:cs typeface="+mn-cs"/>
                </a:rPr>
                <a:t> 𝑘𝑊ℎ/𝑦𝑒𝑎𝑟×𝐶𝑜𝑜𝑙𝑖𝑛𝑔𝐸𝐹𝐿𝐻/(𝑊𝑖𝑠𝑐𝑜𝑛𝑠𝑖𝑛 𝐶𝑜𝑜𝑙𝑖𝑛𝑔𝐸𝐹𝐿𝐻)+2960 𝑘𝑊ℎ/𝑦𝑒𝑎𝑟×10%−30 𝑘𝑊ℎ/𝑦𝑒𝑎𝑟</a:t>
              </a:r>
              <a:endParaRPr lang="en-US">
                <a:effectLst/>
              </a:endParaRPr>
            </a:p>
            <a:p>
              <a:r>
                <a:rPr lang="en-US" sz="1100" baseline="0"/>
                <a:t> </a:t>
              </a:r>
              <a:endParaRPr lang="en-US" sz="1100"/>
            </a:p>
          </xdr:txBody>
        </xdr:sp>
      </mc:Fallback>
    </mc:AlternateContent>
    <xdr:clientData/>
  </xdr:oneCellAnchor>
  <xdr:oneCellAnchor>
    <xdr:from>
      <xdr:col>6</xdr:col>
      <xdr:colOff>54428</xdr:colOff>
      <xdr:row>61</xdr:row>
      <xdr:rowOff>67236</xdr:rowOff>
    </xdr:from>
    <xdr:ext cx="4422322" cy="688650"/>
    <mc:AlternateContent xmlns:mc="http://schemas.openxmlformats.org/markup-compatibility/2006">
      <mc:Choice xmlns:a14="http://schemas.microsoft.com/office/drawing/2010/main" Requires="a14">
        <xdr:sp macro="" textlink="">
          <xdr:nvSpPr>
            <xdr:cNvPr id="7" name="TextBox 6"/>
            <xdr:cNvSpPr txBox="1"/>
          </xdr:nvSpPr>
          <xdr:spPr>
            <a:xfrm>
              <a:off x="9933214" y="21321593"/>
              <a:ext cx="4422322" cy="68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r>
                          <a:rPr lang="en-US" sz="1100" b="0" i="1">
                            <a:solidFill>
                              <a:schemeClr val="tx1"/>
                            </a:solidFill>
                            <a:effectLst/>
                            <a:latin typeface="Cambria Math" panose="02040503050406030204" pitchFamily="18" charset="0"/>
                            <a:ea typeface="+mn-ea"/>
                            <a:cs typeface="+mn-cs"/>
                          </a:rPr>
                          <m:t>𝐶𝑜𝑛𝑡𝑖𝑛𝑜𝑢𝑠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𝐶𝑖𝑟𝑐𝑢𝑙𝑎𝑡𝑖𝑜𝑛</m:t>
                        </m:r>
                      </m:sub>
                    </m:sSub>
                    <m:r>
                      <a:rPr lang="en-US" sz="1100" b="0" i="1">
                        <a:latin typeface="Cambria Math" panose="02040503050406030204" pitchFamily="18" charset="0"/>
                        <a:ea typeface="Cambria Math" panose="02040503050406030204" pitchFamily="18" charset="0"/>
                      </a:rPr>
                      <m:t>=25</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𝑘𝑊h</m:t>
                        </m:r>
                      </m:num>
                      <m:den>
                        <m:r>
                          <a:rPr lang="en-US" sz="1100" b="0" i="1">
                            <a:solidFill>
                              <a:schemeClr val="tx1"/>
                            </a:solidFill>
                            <a:effectLst/>
                            <a:latin typeface="Cambria Math" panose="02040503050406030204" pitchFamily="18" charset="0"/>
                            <a:ea typeface="+mn-ea"/>
                            <a:cs typeface="+mn-cs"/>
                          </a:rPr>
                          <m:t>𝑦𝑒𝑎𝑟</m:t>
                        </m:r>
                      </m:den>
                    </m:f>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𝐶𝑜𝑜𝑙𝑖𝑛𝑔𝐸𝐹𝐿𝐻</m:t>
                        </m:r>
                      </m:num>
                      <m:den>
                        <m:r>
                          <a:rPr lang="en-US" sz="1100" b="0" i="1">
                            <a:solidFill>
                              <a:schemeClr val="tx1"/>
                            </a:solidFill>
                            <a:effectLst/>
                            <a:latin typeface="Cambria Math" panose="02040503050406030204" pitchFamily="18" charset="0"/>
                            <a:ea typeface="+mn-ea"/>
                            <a:cs typeface="+mn-cs"/>
                          </a:rPr>
                          <m:t>𝑊𝑖𝑠𝑐𝑜𝑛𝑠𝑖𝑛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𝐶𝑜𝑜𝑙𝑖𝑛𝑔𝐸𝐹𝐿𝐻</m:t>
                        </m:r>
                      </m:den>
                    </m:f>
                    <m:r>
                      <a:rPr lang="en-US" sz="1100" b="0" i="1">
                        <a:solidFill>
                          <a:schemeClr val="tx1"/>
                        </a:solidFill>
                        <a:effectLst/>
                        <a:latin typeface="Cambria Math" panose="02040503050406030204" pitchFamily="18" charset="0"/>
                        <a:ea typeface="+mn-ea"/>
                        <a:cs typeface="+mn-cs"/>
                      </a:rPr>
                      <m:t>+2960</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𝑘𝑊h</m:t>
                        </m:r>
                      </m:num>
                      <m:den>
                        <m:r>
                          <a:rPr lang="en-US" sz="1100" b="0" i="1">
                            <a:solidFill>
                              <a:schemeClr val="tx1"/>
                            </a:solidFill>
                            <a:effectLst/>
                            <a:latin typeface="Cambria Math" panose="02040503050406030204" pitchFamily="18" charset="0"/>
                            <a:ea typeface="+mn-ea"/>
                            <a:cs typeface="+mn-cs"/>
                          </a:rPr>
                          <m:t>𝑦𝑒𝑎𝑟</m:t>
                        </m:r>
                      </m:den>
                    </m:f>
                    <m:r>
                      <a:rPr lang="en-US" sz="1100" b="0" i="1">
                        <a:solidFill>
                          <a:schemeClr val="tx1"/>
                        </a:solidFill>
                        <a:effectLst/>
                        <a:latin typeface="Cambria Math" panose="02040503050406030204" pitchFamily="18" charset="0"/>
                        <a:ea typeface="+mn-ea"/>
                        <a:cs typeface="+mn-cs"/>
                      </a:rPr>
                      <m:t>−30</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𝑘𝑊h</m:t>
                        </m:r>
                      </m:num>
                      <m:den>
                        <m:r>
                          <a:rPr lang="en-US" sz="1100" b="0" i="1">
                            <a:solidFill>
                              <a:schemeClr val="tx1"/>
                            </a:solidFill>
                            <a:effectLst/>
                            <a:latin typeface="Cambria Math" panose="02040503050406030204" pitchFamily="18" charset="0"/>
                            <a:ea typeface="+mn-ea"/>
                            <a:cs typeface="+mn-cs"/>
                          </a:rPr>
                          <m:t>𝑦𝑒𝑎𝑟</m:t>
                        </m:r>
                      </m:den>
                    </m:f>
                  </m:oMath>
                </m:oMathPara>
              </a14:m>
              <a:endParaRPr lang="en-US">
                <a:effectLst/>
              </a:endParaRPr>
            </a:p>
            <a:p>
              <a:r>
                <a:rPr lang="en-US" sz="1100" baseline="0"/>
                <a:t> </a:t>
              </a:r>
              <a:endParaRPr lang="en-US" sz="1100"/>
            </a:p>
          </xdr:txBody>
        </xdr:sp>
      </mc:Choice>
      <mc:Fallback>
        <xdr:sp macro="" textlink="">
          <xdr:nvSpPr>
            <xdr:cNvPr id="7" name="TextBox 6"/>
            <xdr:cNvSpPr txBox="1"/>
          </xdr:nvSpPr>
          <xdr:spPr>
            <a:xfrm>
              <a:off x="9933214" y="21321593"/>
              <a:ext cx="4422322" cy="68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latin typeface="Cambria Math" panose="02040503050406030204" pitchFamily="18" charset="0"/>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panose="02040503050406030204" pitchFamily="18" charset="0"/>
                  <a:ea typeface="Cambria Math" panose="02040503050406030204" pitchFamily="18" charset="0"/>
                  <a:cs typeface="+mn-cs"/>
                </a:rPr>
                <a:t>〗_(</a:t>
              </a:r>
              <a:r>
                <a:rPr lang="en-US" sz="1100" b="0" i="0">
                  <a:solidFill>
                    <a:schemeClr val="tx1"/>
                  </a:solidFill>
                  <a:effectLst/>
                  <a:latin typeface="Cambria Math" panose="02040503050406030204" pitchFamily="18" charset="0"/>
                  <a:ea typeface="+mn-ea"/>
                  <a:cs typeface="+mn-cs"/>
                </a:rPr>
                <a:t>𝐶𝑜𝑛𝑡𝑖𝑛𝑜𝑢𝑠 𝐶𝑖𝑟𝑐𝑢𝑙𝑎𝑡𝑖𝑜𝑛</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=25</a:t>
              </a:r>
              <a:r>
                <a:rPr lang="en-US" sz="1100" b="0" i="0">
                  <a:solidFill>
                    <a:schemeClr val="tx1"/>
                  </a:solidFill>
                  <a:effectLst/>
                  <a:latin typeface="Cambria Math" panose="02040503050406030204" pitchFamily="18" charset="0"/>
                  <a:ea typeface="+mn-ea"/>
                  <a:cs typeface="+mn-cs"/>
                </a:rPr>
                <a:t> 𝑘𝑊ℎ/𝑦𝑒𝑎𝑟×𝐶𝑜𝑜𝑙𝑖𝑛𝑔𝐸𝐹𝐿𝐻/(𝑊𝑖𝑠𝑐𝑜𝑛𝑠𝑖𝑛 𝐶𝑜𝑜𝑙𝑖𝑛𝑔𝐸𝐹𝐿𝐻)+2960 𝑘𝑊ℎ/𝑦𝑒𝑎𝑟−30 𝑘𝑊ℎ/𝑦𝑒𝑎𝑟</a:t>
              </a:r>
              <a:endParaRPr lang="en-US">
                <a:effectLst/>
              </a:endParaRPr>
            </a:p>
            <a:p>
              <a:r>
                <a:rPr lang="en-US" sz="1100" baseline="0"/>
                <a:t> </a:t>
              </a:r>
              <a:endParaRPr lang="en-US" sz="1100"/>
            </a:p>
          </xdr:txBody>
        </xdr:sp>
      </mc:Fallback>
    </mc:AlternateContent>
    <xdr:clientData/>
  </xdr:oneCellAnchor>
  <xdr:oneCellAnchor>
    <xdr:from>
      <xdr:col>4</xdr:col>
      <xdr:colOff>784411</xdr:colOff>
      <xdr:row>55</xdr:row>
      <xdr:rowOff>44823</xdr:rowOff>
    </xdr:from>
    <xdr:ext cx="4359089" cy="185628"/>
    <mc:AlternateContent xmlns:mc="http://schemas.openxmlformats.org/markup-compatibility/2006" xmlns:a14="http://schemas.microsoft.com/office/drawing/2010/main">
      <mc:Choice Requires="a14">
        <xdr:sp macro="" textlink="">
          <xdr:nvSpPr>
            <xdr:cNvPr id="8" name="TextBox 7"/>
            <xdr:cNvSpPr txBox="1"/>
          </xdr:nvSpPr>
          <xdr:spPr>
            <a:xfrm>
              <a:off x="1222561" y="10903323"/>
              <a:ext cx="43590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r>
                        <a:rPr lang="en-US" sz="1100" b="0" i="1">
                          <a:solidFill>
                            <a:schemeClr val="tx1"/>
                          </a:solidFill>
                          <a:effectLst/>
                          <a:latin typeface="Cambria Math" panose="02040503050406030204" pitchFamily="18" charset="0"/>
                          <a:ea typeface="+mn-ea"/>
                          <a:cs typeface="+mn-cs"/>
                        </a:rPr>
                        <m:t>𝐸𝐶𝑀</m:t>
                      </m:r>
                    </m:sub>
                  </m:sSub>
                  <m:r>
                    <a:rPr lang="en-US" sz="1100" b="0" i="1">
                      <a:latin typeface="Cambria Math" panose="02040503050406030204" pitchFamily="18" charset="0"/>
                      <a:ea typeface="Cambria Math" panose="02040503050406030204" pitchFamily="18" charset="0"/>
                    </a:rPr>
                    <m:t>=</m:t>
                  </m:r>
                </m:oMath>
              </a14:m>
              <a:r>
                <a:rPr lang="en-US" sz="1100"/>
                <a:t> </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r>
                        <a:rPr lang="en-US" sz="1100" b="0" i="1">
                          <a:solidFill>
                            <a:schemeClr val="tx1"/>
                          </a:solidFill>
                          <a:effectLst/>
                          <a:latin typeface="Cambria Math" panose="02040503050406030204" pitchFamily="18" charset="0"/>
                          <a:ea typeface="+mn-ea"/>
                          <a:cs typeface="+mn-cs"/>
                        </a:rPr>
                        <m:t>𝐻𝑒𝑎𝑡𝑖𝑛𝑔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𝑀𝑜𝑑𝑒</m:t>
                      </m:r>
                    </m:sub>
                  </m:sSub>
                </m:oMath>
              </a14:m>
              <a:r>
                <a:rPr lang="en-US" sz="1100"/>
                <a:t> + </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𝑀𝑜𝑑𝑒</m:t>
                      </m:r>
                    </m:sub>
                  </m:sSub>
                </m:oMath>
              </a14:m>
              <a:r>
                <a:rPr lang="en-US" sz="1100"/>
                <a:t> +</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r>
                        <a:rPr lang="en-US" sz="1100" b="0" i="1">
                          <a:solidFill>
                            <a:schemeClr val="tx1"/>
                          </a:solidFill>
                          <a:effectLst/>
                          <a:latin typeface="Cambria Math" panose="02040503050406030204" pitchFamily="18" charset="0"/>
                          <a:ea typeface="+mn-ea"/>
                          <a:cs typeface="+mn-cs"/>
                        </a:rPr>
                        <m:t>𝐶𝑖𝑟𝑐𝑢𝑙𝑎𝑡𝑖𝑜𝑛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𝑀𝑜𝑑𝑒</m:t>
                      </m:r>
                    </m:sub>
                  </m:sSub>
                </m:oMath>
              </a14:m>
              <a:endParaRPr lang="en-US" sz="1100"/>
            </a:p>
          </xdr:txBody>
        </xdr:sp>
      </mc:Choice>
      <mc:Fallback xmlns="">
        <xdr:sp macro="" textlink="">
          <xdr:nvSpPr>
            <xdr:cNvPr id="8" name="TextBox 7"/>
            <xdr:cNvSpPr txBox="1"/>
          </xdr:nvSpPr>
          <xdr:spPr>
            <a:xfrm>
              <a:off x="1222561" y="10903323"/>
              <a:ext cx="43590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i="0">
                  <a:latin typeface="Cambria Math"/>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Cambria Math" panose="02040503050406030204" pitchFamily="18" charset="0"/>
                  <a:cs typeface="+mn-cs"/>
                </a:rPr>
                <a:t>〗_</a:t>
              </a:r>
              <a:r>
                <a:rPr lang="en-US" sz="1100" b="0" i="0">
                  <a:solidFill>
                    <a:schemeClr val="tx1"/>
                  </a:solidFill>
                  <a:effectLst/>
                  <a:latin typeface="Cambria Math" panose="02040503050406030204" pitchFamily="18" charset="0"/>
                  <a:ea typeface="+mn-ea"/>
                  <a:cs typeface="+mn-cs"/>
                </a:rPr>
                <a:t>𝐸𝐶𝑀</a:t>
              </a:r>
              <a:r>
                <a:rPr lang="en-US" sz="1100" b="0" i="0">
                  <a:latin typeface="Cambria Math" panose="02040503050406030204" pitchFamily="18" charset="0"/>
                  <a:ea typeface="Cambria Math" panose="02040503050406030204" pitchFamily="18" charset="0"/>
                </a:rPr>
                <a:t>=</a:t>
              </a:r>
              <a:r>
                <a:rPr lang="en-US" sz="1100"/>
                <a:t> </a:t>
              </a:r>
              <a:r>
                <a:rPr lang="en-US" sz="1100" i="0">
                  <a:solidFill>
                    <a:schemeClr val="tx1"/>
                  </a:solidFill>
                  <a:effectLst/>
                  <a:latin typeface="Cambria Math"/>
                  <a:ea typeface="+mn-ea"/>
                  <a:cs typeface="+mn-cs"/>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mn-ea"/>
                  <a:cs typeface="+mn-cs"/>
                </a:rPr>
                <a:t>〗_(</a:t>
              </a:r>
              <a:r>
                <a:rPr lang="en-US" sz="1100" b="0" i="0">
                  <a:solidFill>
                    <a:schemeClr val="tx1"/>
                  </a:solidFill>
                  <a:effectLst/>
                  <a:latin typeface="Cambria Math" panose="02040503050406030204" pitchFamily="18" charset="0"/>
                  <a:ea typeface="+mn-ea"/>
                  <a:cs typeface="+mn-cs"/>
                </a:rPr>
                <a:t>𝐻𝑒𝑎𝑡𝑖𝑛𝑔 𝑀𝑜𝑑𝑒</a:t>
              </a:r>
              <a:r>
                <a:rPr lang="en-US" sz="1100" b="0" i="0">
                  <a:solidFill>
                    <a:schemeClr val="tx1"/>
                  </a:solidFill>
                  <a:effectLst/>
                  <a:latin typeface="Cambria Math"/>
                  <a:ea typeface="+mn-ea"/>
                  <a:cs typeface="+mn-cs"/>
                </a:rPr>
                <a:t>)</a:t>
              </a:r>
              <a:r>
                <a:rPr lang="en-US" sz="1100"/>
                <a:t> + </a:t>
              </a:r>
              <a:r>
                <a:rPr lang="en-US" sz="1100" i="0">
                  <a:solidFill>
                    <a:schemeClr val="tx1"/>
                  </a:solidFill>
                  <a:effectLst/>
                  <a:latin typeface="Cambria Math"/>
                  <a:ea typeface="+mn-ea"/>
                  <a:cs typeface="+mn-cs"/>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mn-ea"/>
                  <a:cs typeface="+mn-cs"/>
                </a:rPr>
                <a:t>〗_(</a:t>
              </a:r>
              <a:r>
                <a:rPr lang="en-US" sz="1100" b="0" i="0">
                  <a:solidFill>
                    <a:schemeClr val="tx1"/>
                  </a:solidFill>
                  <a:effectLst/>
                  <a:latin typeface="Cambria Math" panose="02040503050406030204" pitchFamily="18" charset="0"/>
                  <a:ea typeface="+mn-ea"/>
                  <a:cs typeface="+mn-cs"/>
                </a:rPr>
                <a:t>𝐶𝑜𝑜𝑙𝑖𝑛𝑔 𝑀𝑜𝑑𝑒</a:t>
              </a:r>
              <a:r>
                <a:rPr lang="en-US" sz="1100" b="0" i="0">
                  <a:solidFill>
                    <a:schemeClr val="tx1"/>
                  </a:solidFill>
                  <a:effectLst/>
                  <a:latin typeface="Cambria Math"/>
                  <a:ea typeface="+mn-ea"/>
                  <a:cs typeface="+mn-cs"/>
                </a:rPr>
                <a:t>)</a:t>
              </a:r>
              <a:r>
                <a:rPr lang="en-US" sz="1100"/>
                <a:t> +</a:t>
              </a:r>
              <a:r>
                <a:rPr lang="en-US" sz="1100" i="0">
                  <a:solidFill>
                    <a:schemeClr val="tx1"/>
                  </a:solidFill>
                  <a:effectLst/>
                  <a:latin typeface="Cambria Math"/>
                  <a:ea typeface="+mn-ea"/>
                  <a:cs typeface="+mn-cs"/>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mn-ea"/>
                  <a:cs typeface="+mn-cs"/>
                </a:rPr>
                <a:t>〗_(</a:t>
              </a:r>
              <a:r>
                <a:rPr lang="en-US" sz="1100" b="0" i="0">
                  <a:solidFill>
                    <a:schemeClr val="tx1"/>
                  </a:solidFill>
                  <a:effectLst/>
                  <a:latin typeface="Cambria Math" panose="02040503050406030204" pitchFamily="18" charset="0"/>
                  <a:ea typeface="+mn-ea"/>
                  <a:cs typeface="+mn-cs"/>
                </a:rPr>
                <a:t>𝐶𝑖𝑟𝑐𝑢𝑙𝑎𝑡𝑖𝑜𝑛 𝑀𝑜𝑑𝑒</a:t>
              </a:r>
              <a:r>
                <a:rPr lang="en-US" sz="1100" b="0" i="0">
                  <a:solidFill>
                    <a:schemeClr val="tx1"/>
                  </a:solidFill>
                  <a:effectLst/>
                  <a:latin typeface="Cambria Math"/>
                  <a:ea typeface="+mn-ea"/>
                  <a:cs typeface="+mn-cs"/>
                </a:rPr>
                <a:t>)</a:t>
              </a:r>
              <a:endParaRPr lang="en-US" sz="1100"/>
            </a:p>
          </xdr:txBody>
        </xdr:sp>
      </mc:Fallback>
    </mc:AlternateContent>
    <xdr:clientData/>
  </xdr:oneCellAnchor>
  <xdr:oneCellAnchor>
    <xdr:from>
      <xdr:col>3</xdr:col>
      <xdr:colOff>47625</xdr:colOff>
      <xdr:row>99</xdr:row>
      <xdr:rowOff>47625</xdr:rowOff>
    </xdr:from>
    <xdr:ext cx="10589420" cy="437492"/>
    <mc:AlternateContent xmlns:mc="http://schemas.openxmlformats.org/markup-compatibility/2006" xmlns:a14="http://schemas.microsoft.com/office/drawing/2010/main">
      <mc:Choice Requires="a14">
        <xdr:sp macro="" textlink="">
          <xdr:nvSpPr>
            <xdr:cNvPr id="9" name="TextBox 8"/>
            <xdr:cNvSpPr txBox="1"/>
          </xdr:nvSpPr>
          <xdr:spPr>
            <a:xfrm>
              <a:off x="47625" y="19288125"/>
              <a:ext cx="10589420"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𝐼𝑛𝑠𝑡𝑎𝑙𝑙𝑒𝑑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𝑇𝑜𝑛𝑠</m:t>
                    </m:r>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𝑘𝑊h</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𝑆𝑎𝑣𝑖𝑛𝑔𝑠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num>
                          <m:den>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𝑇𝑜𝑛𝑠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den>
                        </m:f>
                        <m:r>
                          <a:rPr lang="en-US" sz="1100" b="0" i="1">
                            <a:solidFill>
                              <a:schemeClr val="tx1"/>
                            </a:solidFill>
                            <a:effectLst/>
                            <a:latin typeface="Cambria Math" panose="02040503050406030204" pitchFamily="18" charset="0"/>
                            <a:ea typeface="+mn-ea"/>
                            <a:cs typeface="+mn-cs"/>
                          </a:rPr>
                          <m:t>+12×</m:t>
                        </m:r>
                        <m:r>
                          <a:rPr lang="en-US" sz="1100" b="0" i="1">
                            <a:solidFill>
                              <a:schemeClr val="tx1"/>
                            </a:solidFill>
                            <a:effectLst/>
                            <a:latin typeface="Cambria Math" panose="02040503050406030204" pitchFamily="18" charset="0"/>
                            <a:ea typeface="+mn-ea"/>
                            <a:cs typeface="+mn-cs"/>
                          </a:rPr>
                          <m:t>𝐻𝑒𝑎𝑡𝑖𝑛𝑔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𝐸𝐹𝐿𝐻</m:t>
                        </m:r>
                        <m:r>
                          <a:rPr lang="en-US" sz="1100" b="0" i="1">
                            <a:solidFill>
                              <a:schemeClr val="tx1"/>
                            </a:solidFill>
                            <a:effectLst/>
                            <a:latin typeface="Cambria Math" panose="02040503050406030204" pitchFamily="18" charset="0"/>
                            <a:ea typeface="Cambria Math" panose="02040503050406030204" pitchFamily="18" charset="0"/>
                            <a:cs typeface="+mn-cs"/>
                          </a:rPr>
                          <m:t>×</m:t>
                        </m:r>
                        <m:d>
                          <m:dPr>
                            <m:ctrlPr>
                              <a:rPr lang="en-US" sz="1100" b="0" i="1">
                                <a:solidFill>
                                  <a:schemeClr val="tx1"/>
                                </a:solidFill>
                                <a:effectLst/>
                                <a:latin typeface="Cambria Math" panose="02040503050406030204" pitchFamily="18" charset="0"/>
                                <a:ea typeface="Cambria Math" panose="02040503050406030204" pitchFamily="18" charset="0"/>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𝐵𝑎𝑠𝑒𝑙𝑖𝑛𝑒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𝐻𝑆𝑃𝐹</m:t>
                                </m:r>
                              </m:den>
                            </m:f>
                            <m:r>
                              <a:rPr lang="en-US" sz="1100" b="0" i="1">
                                <a:solidFill>
                                  <a:schemeClr val="tx1"/>
                                </a:solidFill>
                                <a:effectLst/>
                                <a:latin typeface="Cambria Math" panose="02040503050406030204" pitchFamily="18" charset="0"/>
                                <a:ea typeface="+mn-ea"/>
                                <a:cs typeface="+mn-cs"/>
                              </a:rPr>
                              <m:t> −</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𝐻𝑆𝑃𝐹</m:t>
                                </m:r>
                              </m:den>
                            </m:f>
                          </m:e>
                        </m:d>
                      </m:e>
                    </m:d>
                  </m:oMath>
                </m:oMathPara>
              </a14:m>
              <a:endParaRPr lang="en-US" sz="1100"/>
            </a:p>
          </xdr:txBody>
        </xdr:sp>
      </mc:Choice>
      <mc:Fallback xmlns="">
        <xdr:sp macro="" textlink="">
          <xdr:nvSpPr>
            <xdr:cNvPr id="9" name="TextBox 8"/>
            <xdr:cNvSpPr txBox="1"/>
          </xdr:nvSpPr>
          <xdr:spPr>
            <a:xfrm>
              <a:off x="47625" y="19288125"/>
              <a:ext cx="10589420"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Cambria Math" panose="02040503050406030204" pitchFamily="18" charset="0"/>
                  <a:cs typeface="+mn-cs"/>
                </a:rPr>
                <a:t>〗_</a:t>
              </a:r>
              <a:r>
                <a:rPr lang="en-US" sz="1100" b="0" i="0">
                  <a:solidFill>
                    <a:schemeClr val="tx1"/>
                  </a:solidFill>
                  <a:effectLst/>
                  <a:latin typeface="Cambria Math" panose="02040503050406030204" pitchFamily="18" charset="0"/>
                  <a:ea typeface="Cambria Math" panose="02040503050406030204" pitchFamily="18" charset="0"/>
                  <a:cs typeface="+mn-cs"/>
                </a:rPr>
                <a:t> </a:t>
              </a:r>
              <a:r>
                <a:rPr lang="en-US" sz="1100" b="0" i="0">
                  <a:latin typeface="Cambria Math" panose="02040503050406030204" pitchFamily="18" charset="0"/>
                  <a:ea typeface="Cambria Math" panose="02040503050406030204" pitchFamily="18" charset="0"/>
                </a:rPr>
                <a:t>=𝐼𝑛𝑠𝑡𝑎𝑙𝑙𝑒𝑑 𝑇𝑜𝑛𝑠×</a:t>
              </a:r>
              <a:r>
                <a:rPr lang="en-US" sz="1100" b="0" i="0">
                  <a:latin typeface="Cambria Math"/>
                  <a:ea typeface="Cambria Math" panose="02040503050406030204" pitchFamily="18" charset="0"/>
                </a:rPr>
                <a:t>(</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𝑘𝑊ℎ 𝑆𝑎𝑣𝑖𝑛𝑔𝑠 𝐶𝑜𝑜𝑙𝑖𝑛𝑔×𝐼𝑛𝑠𝑡𝑎𝑙𝑙𝑒𝑑 𝑆𝐸𝐸𝑅</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𝑆𝐸𝐸𝑅 𝐶𝑜𝑜𝑙𝑖𝑛𝑔 ×𝑀𝑒𝑡𝑒𝑟𝑒𝑑 𝑇𝑜𝑛𝑠 𝐶𝑜𝑜𝑙𝑖𝑛𝑔</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+12×𝐻𝑒𝑎𝑡𝑖𝑛𝑔 𝐸𝐹𝐿𝐻</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𝐵𝑎𝑠𝑒𝑙𝑖𝑛𝑒 𝐻𝑆𝑃𝐹</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  −1</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𝐼𝑛𝑠𝑡𝑎𝑙𝑙𝑒𝑑 𝐻𝑆𝑃𝐹</a:t>
              </a:r>
              <a:r>
                <a:rPr lang="en-US" sz="1100" b="0" i="0">
                  <a:solidFill>
                    <a:schemeClr val="tx1"/>
                  </a:solidFill>
                  <a:effectLst/>
                  <a:latin typeface="Cambria Math"/>
                  <a:ea typeface="+mn-ea"/>
                  <a:cs typeface="+mn-cs"/>
                </a:rPr>
                <a:t>)))</a:t>
              </a:r>
              <a:endParaRPr lang="en-US" sz="1100"/>
            </a:p>
          </xdr:txBody>
        </xdr:sp>
      </mc:Fallback>
    </mc:AlternateContent>
    <xdr:clientData/>
  </xdr:oneCellAnchor>
  <xdr:oneCellAnchor>
    <xdr:from>
      <xdr:col>3</xdr:col>
      <xdr:colOff>47625</xdr:colOff>
      <xdr:row>141</xdr:row>
      <xdr:rowOff>47625</xdr:rowOff>
    </xdr:from>
    <xdr:ext cx="10589420" cy="437492"/>
    <mc:AlternateContent xmlns:mc="http://schemas.openxmlformats.org/markup-compatibility/2006" xmlns:a14="http://schemas.microsoft.com/office/drawing/2010/main">
      <mc:Choice Requires="a14">
        <xdr:sp macro="" textlink="">
          <xdr:nvSpPr>
            <xdr:cNvPr id="10" name="TextBox 9"/>
            <xdr:cNvSpPr txBox="1"/>
          </xdr:nvSpPr>
          <xdr:spPr>
            <a:xfrm>
              <a:off x="1905000" y="55610125"/>
              <a:ext cx="10589420"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𝐼𝑛𝑠𝑡𝑎𝑙𝑙𝑒𝑑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𝑇𝑜𝑛𝑠</m:t>
                    </m:r>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𝑘𝑊h</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𝑆𝑎𝑣𝑖𝑛𝑔𝑠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num>
                          <m:den>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𝑇𝑜𝑛𝑠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den>
                        </m:f>
                        <m:r>
                          <a:rPr lang="en-US" sz="1100" b="0" i="1">
                            <a:solidFill>
                              <a:schemeClr val="tx1"/>
                            </a:solidFill>
                            <a:effectLst/>
                            <a:latin typeface="Cambria Math" panose="02040503050406030204" pitchFamily="18" charset="0"/>
                            <a:ea typeface="+mn-ea"/>
                            <a:cs typeface="+mn-cs"/>
                          </a:rPr>
                          <m:t>+12×</m:t>
                        </m:r>
                        <m:r>
                          <a:rPr lang="en-US" sz="1100" b="0" i="1">
                            <a:solidFill>
                              <a:schemeClr val="tx1"/>
                            </a:solidFill>
                            <a:effectLst/>
                            <a:latin typeface="Cambria Math" panose="02040503050406030204" pitchFamily="18" charset="0"/>
                            <a:ea typeface="+mn-ea"/>
                            <a:cs typeface="+mn-cs"/>
                          </a:rPr>
                          <m:t>𝐻𝑒𝑎𝑡𝑖𝑛𝑔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𝐸𝐹𝐿𝐻</m:t>
                        </m:r>
                        <m:r>
                          <a:rPr lang="en-US" sz="1100" b="0" i="1">
                            <a:solidFill>
                              <a:schemeClr val="tx1"/>
                            </a:solidFill>
                            <a:effectLst/>
                            <a:latin typeface="Cambria Math" panose="02040503050406030204" pitchFamily="18" charset="0"/>
                            <a:ea typeface="Cambria Math" panose="02040503050406030204" pitchFamily="18" charset="0"/>
                            <a:cs typeface="+mn-cs"/>
                          </a:rPr>
                          <m:t>×</m:t>
                        </m:r>
                        <m:d>
                          <m:dPr>
                            <m:ctrlPr>
                              <a:rPr lang="en-US" sz="1100" b="0" i="1">
                                <a:solidFill>
                                  <a:schemeClr val="tx1"/>
                                </a:solidFill>
                                <a:effectLst/>
                                <a:latin typeface="Cambria Math" panose="02040503050406030204" pitchFamily="18" charset="0"/>
                                <a:ea typeface="Cambria Math" panose="02040503050406030204" pitchFamily="18" charset="0"/>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𝐵𝑎𝑠𝑒𝑙𝑖𝑛𝑒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𝐻𝑆𝑃𝐹</m:t>
                                </m:r>
                              </m:den>
                            </m:f>
                            <m:r>
                              <a:rPr lang="en-US" sz="1100" b="0" i="1">
                                <a:solidFill>
                                  <a:schemeClr val="tx1"/>
                                </a:solidFill>
                                <a:effectLst/>
                                <a:latin typeface="Cambria Math" panose="02040503050406030204" pitchFamily="18" charset="0"/>
                                <a:ea typeface="+mn-ea"/>
                                <a:cs typeface="+mn-cs"/>
                              </a:rPr>
                              <m:t> −</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𝐻𝑆𝑃𝐹</m:t>
                                </m:r>
                              </m:den>
                            </m:f>
                          </m:e>
                        </m:d>
                      </m:e>
                    </m:d>
                  </m:oMath>
                </m:oMathPara>
              </a14:m>
              <a:endParaRPr lang="en-US" sz="1100"/>
            </a:p>
          </xdr:txBody>
        </xdr:sp>
      </mc:Choice>
      <mc:Fallback xmlns="">
        <xdr:sp macro="" textlink="">
          <xdr:nvSpPr>
            <xdr:cNvPr id="10" name="TextBox 9"/>
            <xdr:cNvSpPr txBox="1"/>
          </xdr:nvSpPr>
          <xdr:spPr>
            <a:xfrm>
              <a:off x="1905000" y="55610125"/>
              <a:ext cx="10589420"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Cambria Math" panose="02040503050406030204" pitchFamily="18" charset="0"/>
                  <a:cs typeface="+mn-cs"/>
                </a:rPr>
                <a:t>〗_</a:t>
              </a:r>
              <a:r>
                <a:rPr lang="en-US" sz="1100" b="0" i="0">
                  <a:solidFill>
                    <a:schemeClr val="tx1"/>
                  </a:solidFill>
                  <a:effectLst/>
                  <a:latin typeface="Cambria Math" panose="02040503050406030204" pitchFamily="18" charset="0"/>
                  <a:ea typeface="Cambria Math" panose="02040503050406030204" pitchFamily="18" charset="0"/>
                  <a:cs typeface="+mn-cs"/>
                </a:rPr>
                <a:t> </a:t>
              </a:r>
              <a:r>
                <a:rPr lang="en-US" sz="1100" b="0" i="0">
                  <a:latin typeface="Cambria Math" panose="02040503050406030204" pitchFamily="18" charset="0"/>
                  <a:ea typeface="Cambria Math" panose="02040503050406030204" pitchFamily="18" charset="0"/>
                </a:rPr>
                <a:t>=𝐼𝑛𝑠𝑡𝑎𝑙𝑙𝑒𝑑 𝑇𝑜𝑛𝑠×</a:t>
              </a:r>
              <a:r>
                <a:rPr lang="en-US" sz="1100" b="0" i="0">
                  <a:latin typeface="Cambria Math"/>
                  <a:ea typeface="Cambria Math" panose="02040503050406030204" pitchFamily="18" charset="0"/>
                </a:rPr>
                <a:t>(</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𝑘𝑊ℎ 𝑆𝑎𝑣𝑖𝑛𝑔𝑠 𝐶𝑜𝑜𝑙𝑖𝑛𝑔×𝐼𝑛𝑠𝑡𝑎𝑙𝑙𝑒𝑑 𝑆𝐸𝐸𝑅</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𝑆𝐸𝐸𝑅 𝐶𝑜𝑜𝑙𝑖𝑛𝑔 ×𝑀𝑒𝑡𝑒𝑟𝑒𝑑 𝑇𝑜𝑛𝑠 𝐶𝑜𝑜𝑙𝑖𝑛𝑔</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+12×𝐻𝑒𝑎𝑡𝑖𝑛𝑔 𝐸𝐹𝐿𝐻</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𝐵𝑎𝑠𝑒𝑙𝑖𝑛𝑒 𝐻𝑆𝑃𝐹</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  −1</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𝐼𝑛𝑠𝑡𝑎𝑙𝑙𝑒𝑑 𝐻𝑆𝑃𝐹</a:t>
              </a:r>
              <a:r>
                <a:rPr lang="en-US" sz="1100" b="0" i="0">
                  <a:solidFill>
                    <a:schemeClr val="tx1"/>
                  </a:solidFill>
                  <a:effectLst/>
                  <a:latin typeface="Cambria Math"/>
                  <a:ea typeface="+mn-ea"/>
                  <a:cs typeface="+mn-cs"/>
                </a:rPr>
                <a:t>)))</a:t>
              </a:r>
              <a:endParaRPr lang="en-US" sz="1100"/>
            </a:p>
          </xdr:txBody>
        </xdr:sp>
      </mc:Fallback>
    </mc:AlternateContent>
    <xdr:clientData/>
  </xdr:oneCellAnchor>
  <xdr:oneCellAnchor>
    <xdr:from>
      <xdr:col>3</xdr:col>
      <xdr:colOff>47625</xdr:colOff>
      <xdr:row>181</xdr:row>
      <xdr:rowOff>47625</xdr:rowOff>
    </xdr:from>
    <xdr:ext cx="10589420" cy="437492"/>
    <mc:AlternateContent xmlns:mc="http://schemas.openxmlformats.org/markup-compatibility/2006" xmlns:a14="http://schemas.microsoft.com/office/drawing/2010/main">
      <mc:Choice Requires="a14">
        <xdr:sp macro="" textlink="">
          <xdr:nvSpPr>
            <xdr:cNvPr id="11" name="TextBox 10"/>
            <xdr:cNvSpPr txBox="1"/>
          </xdr:nvSpPr>
          <xdr:spPr>
            <a:xfrm>
              <a:off x="47625" y="35480625"/>
              <a:ext cx="10589420"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𝐼𝑛𝑠𝑡𝑎𝑙𝑙𝑒𝑑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𝑇𝑜𝑛𝑠</m:t>
                    </m:r>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𝑘𝑊h</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𝑆𝑎𝑣𝑖𝑛𝑔𝑠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num>
                          <m:den>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𝑇𝑜𝑛𝑠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den>
                        </m:f>
                        <m:r>
                          <a:rPr lang="en-US" sz="1100" b="0" i="1">
                            <a:solidFill>
                              <a:schemeClr val="tx1"/>
                            </a:solidFill>
                            <a:effectLst/>
                            <a:latin typeface="Cambria Math" panose="02040503050406030204" pitchFamily="18" charset="0"/>
                            <a:ea typeface="+mn-ea"/>
                            <a:cs typeface="+mn-cs"/>
                          </a:rPr>
                          <m:t>+12×</m:t>
                        </m:r>
                        <m:r>
                          <a:rPr lang="en-US" sz="1100" b="0" i="1">
                            <a:solidFill>
                              <a:schemeClr val="tx1"/>
                            </a:solidFill>
                            <a:effectLst/>
                            <a:latin typeface="Cambria Math" panose="02040503050406030204" pitchFamily="18" charset="0"/>
                            <a:ea typeface="+mn-ea"/>
                            <a:cs typeface="+mn-cs"/>
                          </a:rPr>
                          <m:t>𝐻𝑒𝑎𝑡𝑖𝑛𝑔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𝐸𝐹𝐿𝐻</m:t>
                        </m:r>
                        <m:r>
                          <a:rPr lang="en-US" sz="1100" b="0" i="1">
                            <a:solidFill>
                              <a:schemeClr val="tx1"/>
                            </a:solidFill>
                            <a:effectLst/>
                            <a:latin typeface="Cambria Math" panose="02040503050406030204" pitchFamily="18" charset="0"/>
                            <a:ea typeface="Cambria Math" panose="02040503050406030204" pitchFamily="18" charset="0"/>
                            <a:cs typeface="+mn-cs"/>
                          </a:rPr>
                          <m:t>×</m:t>
                        </m:r>
                        <m:d>
                          <m:dPr>
                            <m:ctrlPr>
                              <a:rPr lang="en-US" sz="1100" b="0" i="1">
                                <a:solidFill>
                                  <a:schemeClr val="tx1"/>
                                </a:solidFill>
                                <a:effectLst/>
                                <a:latin typeface="Cambria Math" panose="02040503050406030204" pitchFamily="18" charset="0"/>
                                <a:ea typeface="Cambria Math" panose="02040503050406030204" pitchFamily="18" charset="0"/>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𝐵𝑎𝑠𝑒𝑙𝑖𝑛𝑒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𝐻𝑆𝑃𝐹</m:t>
                                </m:r>
                              </m:den>
                            </m:f>
                            <m:r>
                              <a:rPr lang="en-US" sz="1100" b="0" i="1">
                                <a:solidFill>
                                  <a:schemeClr val="tx1"/>
                                </a:solidFill>
                                <a:effectLst/>
                                <a:latin typeface="Cambria Math" panose="02040503050406030204" pitchFamily="18" charset="0"/>
                                <a:ea typeface="+mn-ea"/>
                                <a:cs typeface="+mn-cs"/>
                              </a:rPr>
                              <m:t> −</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𝐻𝑆𝑃𝐹</m:t>
                                </m:r>
                              </m:den>
                            </m:f>
                          </m:e>
                        </m:d>
                      </m:e>
                    </m:d>
                  </m:oMath>
                </m:oMathPara>
              </a14:m>
              <a:endParaRPr lang="en-US" sz="1100"/>
            </a:p>
          </xdr:txBody>
        </xdr:sp>
      </mc:Choice>
      <mc:Fallback xmlns="">
        <xdr:sp macro="" textlink="">
          <xdr:nvSpPr>
            <xdr:cNvPr id="11" name="TextBox 10"/>
            <xdr:cNvSpPr txBox="1"/>
          </xdr:nvSpPr>
          <xdr:spPr>
            <a:xfrm>
              <a:off x="47625" y="35480625"/>
              <a:ext cx="10589420"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Cambria Math" panose="02040503050406030204" pitchFamily="18" charset="0"/>
                  <a:cs typeface="+mn-cs"/>
                </a:rPr>
                <a:t>〗_</a:t>
              </a:r>
              <a:r>
                <a:rPr lang="en-US" sz="1100" b="0" i="0">
                  <a:solidFill>
                    <a:schemeClr val="tx1"/>
                  </a:solidFill>
                  <a:effectLst/>
                  <a:latin typeface="Cambria Math" panose="02040503050406030204" pitchFamily="18" charset="0"/>
                  <a:ea typeface="Cambria Math" panose="02040503050406030204" pitchFamily="18" charset="0"/>
                  <a:cs typeface="+mn-cs"/>
                </a:rPr>
                <a:t> </a:t>
              </a:r>
              <a:r>
                <a:rPr lang="en-US" sz="1100" b="0" i="0">
                  <a:latin typeface="Cambria Math" panose="02040503050406030204" pitchFamily="18" charset="0"/>
                  <a:ea typeface="Cambria Math" panose="02040503050406030204" pitchFamily="18" charset="0"/>
                </a:rPr>
                <a:t>=𝐼𝑛𝑠𝑡𝑎𝑙𝑙𝑒𝑑 𝑇𝑜𝑛𝑠×</a:t>
              </a:r>
              <a:r>
                <a:rPr lang="en-US" sz="1100" b="0" i="0">
                  <a:latin typeface="Cambria Math"/>
                  <a:ea typeface="Cambria Math" panose="02040503050406030204" pitchFamily="18" charset="0"/>
                </a:rPr>
                <a:t>(</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𝑘𝑊ℎ 𝑆𝑎𝑣𝑖𝑛𝑔𝑠 𝐶𝑜𝑜𝑙𝑖𝑛𝑔×𝐼𝑛𝑠𝑡𝑎𝑙𝑙𝑒𝑑 𝑆𝐸𝐸𝑅</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𝑆𝐸𝐸𝑅 𝐶𝑜𝑜𝑙𝑖𝑛𝑔 ×𝑀𝑒𝑡𝑒𝑟𝑒𝑑 𝑇𝑜𝑛𝑠 𝐶𝑜𝑜𝑙𝑖𝑛𝑔</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+12×𝐻𝑒𝑎𝑡𝑖𝑛𝑔 𝐸𝐹𝐿𝐻</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1</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𝐵𝑎𝑠𝑒𝑙𝑖𝑛𝑒 𝐻𝑆𝑃𝐹</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  −1</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𝐼𝑛𝑠𝑡𝑎𝑙𝑙𝑒𝑑 𝐻𝑆𝑃𝐹</a:t>
              </a:r>
              <a:r>
                <a:rPr lang="en-US" sz="1100" b="0" i="0">
                  <a:solidFill>
                    <a:schemeClr val="tx1"/>
                  </a:solidFill>
                  <a:effectLst/>
                  <a:latin typeface="Cambria Math"/>
                  <a:ea typeface="+mn-ea"/>
                  <a:cs typeface="+mn-cs"/>
                </a:rPr>
                <a:t>)))</a:t>
              </a:r>
              <a:endParaRPr lang="en-US" sz="1100"/>
            </a:p>
          </xdr:txBody>
        </xdr:sp>
      </mc:Fallback>
    </mc:AlternateContent>
    <xdr:clientData/>
  </xdr:oneCellAnchor>
  <xdr:oneCellAnchor>
    <xdr:from>
      <xdr:col>4</xdr:col>
      <xdr:colOff>1874184</xdr:colOff>
      <xdr:row>242</xdr:row>
      <xdr:rowOff>137273</xdr:rowOff>
    </xdr:from>
    <xdr:ext cx="5252757" cy="380361"/>
    <mc:AlternateContent xmlns:mc="http://schemas.openxmlformats.org/markup-compatibility/2006" xmlns:a14="http://schemas.microsoft.com/office/drawing/2010/main">
      <mc:Choice Requires="a14">
        <xdr:sp macro="" textlink="">
          <xdr:nvSpPr>
            <xdr:cNvPr id="12" name="TextBox 11"/>
            <xdr:cNvSpPr txBox="1"/>
          </xdr:nvSpPr>
          <xdr:spPr>
            <a:xfrm>
              <a:off x="1216959" y="47952773"/>
              <a:ext cx="525275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𝑘𝑊h</m:t>
                        </m:r>
                      </m:e>
                      <m:sub>
                        <m:r>
                          <a:rPr lang="en-US" sz="1100" b="0" i="1">
                            <a:solidFill>
                              <a:schemeClr val="tx1"/>
                            </a:solidFill>
                            <a:effectLst/>
                            <a:latin typeface="Cambria Math" panose="02040503050406030204" pitchFamily="18" charset="0"/>
                            <a:ea typeface="+mn-ea"/>
                            <a:cs typeface="+mn-cs"/>
                          </a:rPr>
                          <m:t>𝐶𝐴𝐶</m:t>
                        </m:r>
                      </m:sub>
                    </m:sSub>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𝑘𝑊h</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𝑆𝑎𝑣𝑖𝑛𝑔𝑠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𝑇𝑜𝑛𝑠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𝐼𝑛𝑠𝑡𝑎𝑙𝑙𝑒𝑑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num>
                          <m:den>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𝑆𝐸𝐸𝑅</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𝑀𝑒𝑡𝑒𝑟𝑒𝑑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𝑇𝑜𝑛𝑠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𝐶𝑜𝑜𝑙𝑖𝑛𝑔</m:t>
                            </m:r>
                          </m:den>
                        </m:f>
                      </m:e>
                    </m:d>
                  </m:oMath>
                </m:oMathPara>
              </a14:m>
              <a:endParaRPr lang="en-US" sz="1100"/>
            </a:p>
          </xdr:txBody>
        </xdr:sp>
      </mc:Choice>
      <mc:Fallback xmlns="">
        <xdr:sp macro="" textlink="">
          <xdr:nvSpPr>
            <xdr:cNvPr id="12" name="TextBox 11"/>
            <xdr:cNvSpPr txBox="1"/>
          </xdr:nvSpPr>
          <xdr:spPr>
            <a:xfrm>
              <a:off x="1216959" y="47952773"/>
              <a:ext cx="525275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a:ea typeface="Cambria Math" panose="02040503050406030204" pitchFamily="18" charset="0"/>
                </a:rPr>
                <a:t>〖</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𝑘𝑊ℎ</a:t>
              </a:r>
              <a:r>
                <a:rPr lang="en-US" sz="1100" b="0" i="0">
                  <a:solidFill>
                    <a:schemeClr val="tx1"/>
                  </a:solidFill>
                  <a:effectLst/>
                  <a:latin typeface="Cambria Math"/>
                  <a:ea typeface="Cambria Math" panose="02040503050406030204" pitchFamily="18" charset="0"/>
                  <a:cs typeface="+mn-cs"/>
                </a:rPr>
                <a:t>〗_</a:t>
              </a:r>
              <a:r>
                <a:rPr lang="en-US" sz="1100" b="0" i="0">
                  <a:solidFill>
                    <a:schemeClr val="tx1"/>
                  </a:solidFill>
                  <a:effectLst/>
                  <a:latin typeface="Cambria Math" panose="02040503050406030204" pitchFamily="18" charset="0"/>
                  <a:ea typeface="+mn-ea"/>
                  <a:cs typeface="+mn-cs"/>
                </a:rPr>
                <a:t>𝐶𝐴𝐶</a:t>
              </a:r>
              <a:r>
                <a:rPr lang="en-US" sz="1100" b="0" i="0">
                  <a:latin typeface="Cambria Math" panose="02040503050406030204" pitchFamily="18" charset="0"/>
                  <a:ea typeface="Cambria Math" panose="02040503050406030204" pitchFamily="18" charset="0"/>
                </a:rPr>
                <a:t>=×</a:t>
              </a:r>
              <a:r>
                <a:rPr lang="en-US" sz="1100" b="0" i="0">
                  <a:latin typeface="Cambria Math"/>
                  <a:ea typeface="Cambria Math" panose="02040503050406030204" pitchFamily="18" charset="0"/>
                </a:rPr>
                <a:t>(</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𝑘𝑊ℎ 𝑆𝑎𝑣𝑖𝑛𝑔𝑠 𝐶𝑜𝑜𝑙𝑖𝑛𝑔</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𝐼𝑛𝑠𝑡𝑎𝑙𝑙𝑒𝑑 𝑇𝑜𝑛𝑠×𝐼𝑛𝑠𝑡𝑎𝑙𝑙𝑒𝑑 𝑆𝐸𝐸𝑅</a:t>
              </a:r>
              <a:r>
                <a:rPr lang="en-US" sz="1100" b="0" i="0">
                  <a:solidFill>
                    <a:schemeClr val="tx1"/>
                  </a:solidFill>
                  <a:effectLst/>
                  <a:latin typeface="Cambria Math"/>
                  <a:ea typeface="+mn-ea"/>
                  <a:cs typeface="+mn-cs"/>
                </a:rPr>
                <a:t>)/(</a:t>
              </a:r>
              <a:r>
                <a:rPr lang="en-US" sz="1100" b="0" i="0">
                  <a:solidFill>
                    <a:schemeClr val="tx1"/>
                  </a:solidFill>
                  <a:effectLst/>
                  <a:latin typeface="Cambria Math" panose="02040503050406030204" pitchFamily="18" charset="0"/>
                  <a:ea typeface="+mn-ea"/>
                  <a:cs typeface="+mn-cs"/>
                </a:rPr>
                <a:t>𝑀𝑒𝑡𝑒𝑟𝑒𝑑 𝑆𝐸𝐸𝑅 𝐶𝑜𝑜𝑙𝑖𝑛𝑔 ×𝑀𝑒𝑡𝑒𝑟𝑒𝑑 𝑇𝑜𝑛𝑠 𝐶𝑜𝑜𝑙𝑖𝑛𝑔</a:t>
              </a:r>
              <a:r>
                <a:rPr lang="en-US" sz="1100" b="0" i="0">
                  <a:solidFill>
                    <a:schemeClr val="tx1"/>
                  </a:solidFill>
                  <a:effectLst/>
                  <a:latin typeface="Cambria Math"/>
                  <a:ea typeface="+mn-ea"/>
                  <a:cs typeface="+mn-cs"/>
                </a:rPr>
                <a:t>))</a:t>
              </a:r>
              <a:endParaRPr lang="en-US" sz="11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3</xdr:col>
      <xdr:colOff>735013</xdr:colOff>
      <xdr:row>15</xdr:row>
      <xdr:rowOff>142869</xdr:rowOff>
    </xdr:from>
    <xdr:ext cx="4468018" cy="221151"/>
    <mc:AlternateContent xmlns:mc="http://schemas.openxmlformats.org/markup-compatibility/2006" xmlns:a14="http://schemas.microsoft.com/office/drawing/2010/main">
      <mc:Choice Requires="a14">
        <xdr:sp macro="" textlink="">
          <xdr:nvSpPr>
            <xdr:cNvPr id="2" name="TextBox 1"/>
            <xdr:cNvSpPr txBox="1"/>
          </xdr:nvSpPr>
          <xdr:spPr>
            <a:xfrm>
              <a:off x="1220788" y="2809869"/>
              <a:ext cx="4468018"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400" i="1">
                  <a:latin typeface="Book Antiqua" panose="02040602050305030304" pitchFamily="18" charset="0"/>
                  <a:cs typeface="Times New Roman" panose="02020603050405020304" pitchFamily="18" charset="0"/>
                </a:rPr>
                <a:t>∆kWh = </a:t>
              </a:r>
              <a14:m>
                <m:oMath xmlns:m="http://schemas.openxmlformats.org/officeDocument/2006/math">
                  <m:r>
                    <m:rPr>
                      <m:nor/>
                    </m:rPr>
                    <a:rPr lang="en-US" sz="1400" i="1" baseline="0">
                      <a:solidFill>
                        <a:schemeClr val="tx1"/>
                      </a:solidFill>
                      <a:effectLst/>
                      <a:latin typeface="+mn-lt"/>
                      <a:ea typeface="+mn-ea"/>
                      <a:cs typeface="+mn-cs"/>
                    </a:rPr>
                    <m:t>(%</m:t>
                  </m:r>
                  <m:r>
                    <m:rPr>
                      <m:nor/>
                    </m:rPr>
                    <a:rPr lang="en-US" sz="1400" i="1" baseline="0">
                      <a:solidFill>
                        <a:schemeClr val="tx1"/>
                      </a:solidFill>
                      <a:effectLst/>
                      <a:latin typeface="+mn-lt"/>
                      <a:ea typeface="+mn-ea"/>
                      <a:cs typeface="+mn-cs"/>
                    </a:rPr>
                    <m:t>Res</m:t>
                  </m:r>
                </m:oMath>
              </a14:m>
              <a:r>
                <a:rPr lang="en-US" sz="1400" i="1">
                  <a:solidFill>
                    <a:schemeClr val="tx1"/>
                  </a:solidFill>
                  <a:effectLst/>
                  <a:latin typeface="+mn-lt"/>
                  <a:ea typeface="+mn-ea"/>
                  <a:cs typeface="+mn-cs"/>
                </a:rPr>
                <a:t> * ∆kWh</a:t>
              </a:r>
              <a:r>
                <a:rPr lang="en-US" sz="1400" i="1" baseline="-25000">
                  <a:solidFill>
                    <a:schemeClr val="tx1"/>
                  </a:solidFill>
                  <a:effectLst/>
                  <a:latin typeface="+mn-lt"/>
                  <a:ea typeface="+mn-ea"/>
                  <a:cs typeface="+mn-cs"/>
                </a:rPr>
                <a:t>RES</a:t>
              </a:r>
              <a:r>
                <a:rPr lang="en-US" sz="1400" i="1">
                  <a:solidFill>
                    <a:schemeClr val="tx1"/>
                  </a:solidFill>
                  <a:effectLst/>
                  <a:latin typeface="+mn-lt"/>
                  <a:ea typeface="+mn-ea"/>
                  <a:cs typeface="+mn-cs"/>
                </a:rPr>
                <a:t>) + ((1-%Res) * ∆kWh</a:t>
              </a:r>
              <a:r>
                <a:rPr lang="en-US" sz="1400" i="1" baseline="-25000">
                  <a:solidFill>
                    <a:schemeClr val="tx1"/>
                  </a:solidFill>
                  <a:effectLst/>
                  <a:latin typeface="+mn-lt"/>
                  <a:ea typeface="+mn-ea"/>
                  <a:cs typeface="+mn-cs"/>
                </a:rPr>
                <a:t>NRES</a:t>
              </a:r>
              <a:r>
                <a:rPr lang="en-US" sz="1400" i="1" baseline="0">
                  <a:solidFill>
                    <a:schemeClr val="tx1"/>
                  </a:solidFill>
                  <a:effectLst/>
                  <a:latin typeface="+mn-lt"/>
                  <a:ea typeface="+mn-ea"/>
                  <a:cs typeface="+mn-cs"/>
                </a:rPr>
                <a:t>)</a:t>
              </a:r>
              <a:endParaRPr lang="en-US" sz="1400">
                <a:effectLst/>
              </a:endParaRPr>
            </a:p>
          </xdr:txBody>
        </xdr:sp>
      </mc:Choice>
      <mc:Fallback xmlns="">
        <xdr:sp macro="" textlink="">
          <xdr:nvSpPr>
            <xdr:cNvPr id="2" name="TextBox 1"/>
            <xdr:cNvSpPr txBox="1"/>
          </xdr:nvSpPr>
          <xdr:spPr>
            <a:xfrm>
              <a:off x="1220788" y="2809869"/>
              <a:ext cx="4468018"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400" i="1">
                  <a:latin typeface="Book Antiqua" panose="02040602050305030304" pitchFamily="18" charset="0"/>
                  <a:cs typeface="Times New Roman" panose="02020603050405020304" pitchFamily="18" charset="0"/>
                </a:rPr>
                <a:t>∆kWh = </a:t>
              </a:r>
              <a:r>
                <a:rPr lang="en-US" sz="1400" i="0" baseline="0">
                  <a:solidFill>
                    <a:schemeClr val="tx1"/>
                  </a:solidFill>
                  <a:effectLst/>
                  <a:latin typeface="Cambria Math"/>
                  <a:ea typeface="+mn-ea"/>
                  <a:cs typeface="+mn-cs"/>
                </a:rPr>
                <a:t>"(%Res</a:t>
              </a:r>
              <a:r>
                <a:rPr lang="en-US" sz="1400" i="0" baseline="0">
                  <a:solidFill>
                    <a:schemeClr val="tx1"/>
                  </a:solidFill>
                  <a:effectLst/>
                  <a:latin typeface="+mn-lt"/>
                  <a:ea typeface="+mn-ea"/>
                  <a:cs typeface="+mn-cs"/>
                </a:rPr>
                <a:t>"</a:t>
              </a:r>
              <a:r>
                <a:rPr lang="en-US" sz="1400" i="1">
                  <a:solidFill>
                    <a:schemeClr val="tx1"/>
                  </a:solidFill>
                  <a:effectLst/>
                  <a:latin typeface="+mn-lt"/>
                  <a:ea typeface="+mn-ea"/>
                  <a:cs typeface="+mn-cs"/>
                </a:rPr>
                <a:t> * ∆kWh</a:t>
              </a:r>
              <a:r>
                <a:rPr lang="en-US" sz="1400" i="1" baseline="-25000">
                  <a:solidFill>
                    <a:schemeClr val="tx1"/>
                  </a:solidFill>
                  <a:effectLst/>
                  <a:latin typeface="+mn-lt"/>
                  <a:ea typeface="+mn-ea"/>
                  <a:cs typeface="+mn-cs"/>
                </a:rPr>
                <a:t>RES</a:t>
              </a:r>
              <a:r>
                <a:rPr lang="en-US" sz="1400" i="1">
                  <a:solidFill>
                    <a:schemeClr val="tx1"/>
                  </a:solidFill>
                  <a:effectLst/>
                  <a:latin typeface="+mn-lt"/>
                  <a:ea typeface="+mn-ea"/>
                  <a:cs typeface="+mn-cs"/>
                </a:rPr>
                <a:t>) + ((1-%Res) * ∆kWh</a:t>
              </a:r>
              <a:r>
                <a:rPr lang="en-US" sz="1400" i="1" baseline="-25000">
                  <a:solidFill>
                    <a:schemeClr val="tx1"/>
                  </a:solidFill>
                  <a:effectLst/>
                  <a:latin typeface="+mn-lt"/>
                  <a:ea typeface="+mn-ea"/>
                  <a:cs typeface="+mn-cs"/>
                </a:rPr>
                <a:t>NRES</a:t>
              </a:r>
              <a:r>
                <a:rPr lang="en-US" sz="1400" i="1" baseline="0">
                  <a:solidFill>
                    <a:schemeClr val="tx1"/>
                  </a:solidFill>
                  <a:effectLst/>
                  <a:latin typeface="+mn-lt"/>
                  <a:ea typeface="+mn-ea"/>
                  <a:cs typeface="+mn-cs"/>
                </a:rPr>
                <a:t>)</a:t>
              </a:r>
              <a:endParaRPr lang="en-US" sz="1400">
                <a:effectLst/>
              </a:endParaRPr>
            </a:p>
          </xdr:txBody>
        </xdr:sp>
      </mc:Fallback>
    </mc:AlternateContent>
    <xdr:clientData/>
  </xdr:oneCellAnchor>
  <xdr:oneCellAnchor>
    <xdr:from>
      <xdr:col>3</xdr:col>
      <xdr:colOff>273812</xdr:colOff>
      <xdr:row>21</xdr:row>
      <xdr:rowOff>70324</xdr:rowOff>
    </xdr:from>
    <xdr:ext cx="7346189" cy="590739"/>
    <mc:AlternateContent xmlns:mc="http://schemas.openxmlformats.org/markup-compatibility/2006" xmlns:a14="http://schemas.microsoft.com/office/drawing/2010/main">
      <mc:Choice Requires="a14">
        <xdr:sp macro="" textlink="">
          <xdr:nvSpPr>
            <xdr:cNvPr id="3" name="TextBox 2"/>
            <xdr:cNvSpPr txBox="1"/>
          </xdr:nvSpPr>
          <xdr:spPr>
            <a:xfrm>
              <a:off x="883412" y="3880324"/>
              <a:ext cx="7346189" cy="590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m:rPr>
                        <m:nor/>
                      </m:rPr>
                      <a:rPr lang="en-US" sz="1400" i="1">
                        <a:solidFill>
                          <a:schemeClr val="tx1"/>
                        </a:solidFill>
                        <a:effectLst/>
                        <a:latin typeface="Book Antiqua" panose="02040602050305030304" pitchFamily="18" charset="0"/>
                        <a:ea typeface="+mn-ea"/>
                        <a:cs typeface="+mn-cs"/>
                      </a:rPr>
                      <m:t>∆</m:t>
                    </m:r>
                    <m:r>
                      <m:rPr>
                        <m:nor/>
                      </m:rPr>
                      <a:rPr lang="en-US" sz="1400" i="1">
                        <a:solidFill>
                          <a:schemeClr val="tx1"/>
                        </a:solidFill>
                        <a:effectLst/>
                        <a:latin typeface="Book Antiqua" panose="02040602050305030304" pitchFamily="18" charset="0"/>
                        <a:ea typeface="+mn-ea"/>
                        <a:cs typeface="+mn-cs"/>
                      </a:rPr>
                      <m:t>kWhNRES</m:t>
                    </m:r>
                    <m:r>
                      <m:rPr>
                        <m:nor/>
                      </m:rPr>
                      <a:rPr lang="en-US" sz="1400" i="1">
                        <a:solidFill>
                          <a:schemeClr val="tx1"/>
                        </a:solidFill>
                        <a:effectLst/>
                        <a:latin typeface="Book Antiqua" panose="02040602050305030304" pitchFamily="18" charset="0"/>
                        <a:ea typeface="+mn-ea"/>
                        <a:cs typeface="+mn-cs"/>
                      </a:rPr>
                      <m:t> </m:t>
                    </m:r>
                    <m:r>
                      <a:rPr lang="en-US" sz="1400" i="1">
                        <a:latin typeface="Cambria Math" panose="02040503050406030204" pitchFamily="18" charset="0"/>
                      </a:rPr>
                      <m:t>=</m:t>
                    </m:r>
                    <m:f>
                      <m:fPr>
                        <m:ctrlPr>
                          <a:rPr lang="en-US" sz="1400" i="1" baseline="0">
                            <a:solidFill>
                              <a:schemeClr val="tx1"/>
                            </a:solidFill>
                            <a:effectLst/>
                            <a:latin typeface="Cambria Math" panose="02040503050406030204" pitchFamily="18" charset="0"/>
                            <a:ea typeface="+mn-ea"/>
                            <a:cs typeface="+mn-cs"/>
                          </a:rPr>
                        </m:ctrlPr>
                      </m:fPr>
                      <m:num>
                        <m:d>
                          <m:dPr>
                            <m:begChr m:val="["/>
                            <m:endChr m:val="]"/>
                            <m:ctrlPr>
                              <a:rPr lang="en-US" sz="1400" i="1">
                                <a:solidFill>
                                  <a:schemeClr val="tx1"/>
                                </a:solidFill>
                                <a:effectLst/>
                                <a:latin typeface="Cambria Math" panose="02040503050406030204" pitchFamily="18" charset="0"/>
                                <a:ea typeface="+mn-ea"/>
                                <a:cs typeface="+mn-cs"/>
                              </a:rPr>
                            </m:ctrlPr>
                          </m:dPr>
                          <m:e>
                            <m:r>
                              <m:rPr>
                                <m:nor/>
                              </m:rPr>
                              <a:rPr lang="en-US" sz="1400" i="1">
                                <a:solidFill>
                                  <a:schemeClr val="tx1"/>
                                </a:solidFill>
                                <a:effectLst/>
                                <a:latin typeface="Book Antiqua" panose="02040602050305030304" pitchFamily="18" charset="0"/>
                                <a:ea typeface="+mn-ea"/>
                                <a:cs typeface="+mn-cs"/>
                              </a:rPr>
                              <m:t>(</m:t>
                            </m:r>
                            <m:r>
                              <m:rPr>
                                <m:nor/>
                              </m:rPr>
                              <a:rPr lang="en-US" sz="1400" i="1">
                                <a:solidFill>
                                  <a:schemeClr val="tx1"/>
                                </a:solidFill>
                                <a:effectLst/>
                                <a:latin typeface="Book Antiqua" panose="02040602050305030304" pitchFamily="18" charset="0"/>
                                <a:ea typeface="+mn-ea"/>
                                <a:cs typeface="+mn-cs"/>
                              </a:rPr>
                              <m:t>WattBASE</m:t>
                            </m:r>
                            <m:r>
                              <m:rPr>
                                <m:nor/>
                              </m:rPr>
                              <a:rPr lang="en-US" sz="1400" i="1" baseline="0">
                                <a:solidFill>
                                  <a:schemeClr val="tx1"/>
                                </a:solidFill>
                                <a:effectLst/>
                                <a:latin typeface="Book Antiqua" panose="02040602050305030304" pitchFamily="18" charset="0"/>
                                <a:ea typeface="+mn-ea"/>
                                <a:cs typeface="+mn-cs"/>
                              </a:rPr>
                              <m:t> − </m:t>
                            </m:r>
                            <m:r>
                              <m:rPr>
                                <m:nor/>
                              </m:rPr>
                              <a:rPr lang="en-US" sz="1400" i="1" baseline="0">
                                <a:solidFill>
                                  <a:schemeClr val="tx1"/>
                                </a:solidFill>
                                <a:effectLst/>
                                <a:latin typeface="Book Antiqua" panose="02040602050305030304" pitchFamily="18" charset="0"/>
                                <a:ea typeface="+mn-ea"/>
                                <a:cs typeface="+mn-cs"/>
                              </a:rPr>
                              <m:t>WattEE</m:t>
                            </m:r>
                            <m:r>
                              <m:rPr>
                                <m:nor/>
                              </m:rPr>
                              <a:rPr lang="en-US" sz="1400" i="1" baseline="0">
                                <a:solidFill>
                                  <a:schemeClr val="tx1"/>
                                </a:solidFill>
                                <a:effectLst/>
                                <a:latin typeface="Book Antiqua" panose="02040602050305030304" pitchFamily="18" charset="0"/>
                                <a:ea typeface="+mn-ea"/>
                                <a:cs typeface="+mn-cs"/>
                              </a:rPr>
                              <m:t>) ∗  </m:t>
                            </m:r>
                            <m:r>
                              <m:rPr>
                                <m:nor/>
                              </m:rPr>
                              <a:rPr lang="en-US" sz="1400" i="1" baseline="0">
                                <a:solidFill>
                                  <a:schemeClr val="tx1"/>
                                </a:solidFill>
                                <a:effectLst/>
                                <a:latin typeface="Book Antiqua" panose="02040602050305030304" pitchFamily="18" charset="0"/>
                                <a:ea typeface="+mn-ea"/>
                                <a:cs typeface="+mn-cs"/>
                              </a:rPr>
                              <m:t>ISR</m:t>
                            </m:r>
                            <m:r>
                              <m:rPr>
                                <m:nor/>
                              </m:rPr>
                              <a:rPr lang="en-US" sz="1400" i="1" baseline="0">
                                <a:solidFill>
                                  <a:schemeClr val="tx1"/>
                                </a:solidFill>
                                <a:effectLst/>
                                <a:latin typeface="Book Antiqua" panose="02040602050305030304" pitchFamily="18" charset="0"/>
                                <a:ea typeface="+mn-ea"/>
                                <a:cs typeface="+mn-cs"/>
                              </a:rPr>
                              <m:t> ∗ (1−</m:t>
                            </m:r>
                            <m:r>
                              <m:rPr>
                                <m:nor/>
                              </m:rPr>
                              <a:rPr lang="en-US" sz="1400" i="1" baseline="0">
                                <a:solidFill>
                                  <a:schemeClr val="tx1"/>
                                </a:solidFill>
                                <a:effectLst/>
                                <a:latin typeface="Book Antiqua" panose="02040602050305030304" pitchFamily="18" charset="0"/>
                                <a:ea typeface="+mn-ea"/>
                                <a:cs typeface="+mn-cs"/>
                              </a:rPr>
                              <m:t>Lkg</m:t>
                            </m:r>
                            <m:r>
                              <m:rPr>
                                <m:nor/>
                              </m:rPr>
                              <a:rPr lang="en-US" sz="1400" i="1" baseline="0">
                                <a:solidFill>
                                  <a:schemeClr val="tx1"/>
                                </a:solidFill>
                                <a:effectLst/>
                                <a:latin typeface="Book Antiqua" panose="02040602050305030304" pitchFamily="18" charset="0"/>
                                <a:ea typeface="+mn-ea"/>
                                <a:cs typeface="+mn-cs"/>
                              </a:rPr>
                              <m:t>) ∗ </m:t>
                            </m:r>
                            <m:r>
                              <m:rPr>
                                <m:nor/>
                              </m:rPr>
                              <a:rPr lang="en-US" sz="1400" i="1" baseline="0">
                                <a:solidFill>
                                  <a:schemeClr val="tx1"/>
                                </a:solidFill>
                                <a:effectLst/>
                                <a:latin typeface="Book Antiqua" panose="02040602050305030304" pitchFamily="18" charset="0"/>
                                <a:ea typeface="+mn-ea"/>
                                <a:cs typeface="+mn-cs"/>
                              </a:rPr>
                              <m:t>HoursNRES</m:t>
                            </m:r>
                            <m:r>
                              <m:rPr>
                                <m:nor/>
                              </m:rPr>
                              <a:rPr lang="en-US" sz="1400" i="1" baseline="0">
                                <a:solidFill>
                                  <a:schemeClr val="tx1"/>
                                </a:solidFill>
                                <a:effectLst/>
                                <a:latin typeface="Book Antiqua" panose="02040602050305030304" pitchFamily="18" charset="0"/>
                                <a:ea typeface="+mn-ea"/>
                                <a:cs typeface="+mn-cs"/>
                              </a:rPr>
                              <m:t> ∗ </m:t>
                            </m:r>
                            <m:r>
                              <m:rPr>
                                <m:nor/>
                              </m:rPr>
                              <a:rPr lang="en-US" sz="1400" i="1" baseline="0">
                                <a:solidFill>
                                  <a:schemeClr val="tx1"/>
                                </a:solidFill>
                                <a:effectLst/>
                                <a:latin typeface="Book Antiqua" panose="02040602050305030304" pitchFamily="18" charset="0"/>
                                <a:ea typeface="+mn-ea"/>
                                <a:cs typeface="+mn-cs"/>
                              </a:rPr>
                              <m:t>WHFNRES</m:t>
                            </m:r>
                          </m:e>
                        </m:d>
                      </m:num>
                      <m:den>
                        <m:r>
                          <a:rPr lang="en-US" sz="1400" b="0" i="1">
                            <a:latin typeface="Cambria Math" panose="02040503050406030204" pitchFamily="18" charset="0"/>
                          </a:rPr>
                          <m:t>1000</m:t>
                        </m:r>
                      </m:den>
                    </m:f>
                  </m:oMath>
                </m:oMathPara>
              </a14:m>
              <a:endParaRPr lang="en-US" i="1">
                <a:effectLst/>
                <a:latin typeface="Book Antiqua" panose="02040602050305030304" pitchFamily="18" charset="0"/>
              </a:endParaRPr>
            </a:p>
            <a:p>
              <a:pPr algn="l"/>
              <a:endParaRPr lang="en-US" sz="1100" i="0"/>
            </a:p>
          </xdr:txBody>
        </xdr:sp>
      </mc:Choice>
      <mc:Fallback xmlns="">
        <xdr:sp macro="" textlink="">
          <xdr:nvSpPr>
            <xdr:cNvPr id="3" name="TextBox 2"/>
            <xdr:cNvSpPr txBox="1"/>
          </xdr:nvSpPr>
          <xdr:spPr>
            <a:xfrm>
              <a:off x="883412" y="3880324"/>
              <a:ext cx="7346189" cy="590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0">
                  <a:solidFill>
                    <a:schemeClr val="tx1"/>
                  </a:solidFill>
                  <a:effectLst/>
                  <a:latin typeface="Cambria Math"/>
                  <a:ea typeface="+mn-ea"/>
                  <a:cs typeface="+mn-cs"/>
                </a:rPr>
                <a:t>"∆kWhNRES </a:t>
              </a:r>
              <a:r>
                <a:rPr lang="en-US" sz="1400" i="0">
                  <a:solidFill>
                    <a:schemeClr val="tx1"/>
                  </a:solidFill>
                  <a:effectLst/>
                  <a:latin typeface="Cambria Math" panose="02040503050406030204" pitchFamily="18" charset="0"/>
                  <a:ea typeface="+mn-ea"/>
                  <a:cs typeface="+mn-cs"/>
                </a:rPr>
                <a:t>"</a:t>
              </a:r>
              <a:r>
                <a:rPr lang="en-US" sz="1400" i="0">
                  <a:latin typeface="Cambria Math" panose="02040503050406030204" pitchFamily="18" charset="0"/>
                </a:rPr>
                <a:t>=</a:t>
              </a:r>
              <a:r>
                <a:rPr lang="en-US" sz="1400" i="0">
                  <a:solidFill>
                    <a:schemeClr val="tx1"/>
                  </a:solidFill>
                  <a:effectLst/>
                  <a:latin typeface="Cambria Math"/>
                  <a:ea typeface="+mn-ea"/>
                  <a:cs typeface="+mn-cs"/>
                </a:rPr>
                <a:t>["</a:t>
              </a:r>
              <a:r>
                <a:rPr lang="en-US" sz="1400" i="0">
                  <a:solidFill>
                    <a:schemeClr val="tx1"/>
                  </a:solidFill>
                  <a:effectLst/>
                  <a:latin typeface="Book Antiqua" panose="02040602050305030304" pitchFamily="18" charset="0"/>
                  <a:ea typeface="+mn-ea"/>
                  <a:cs typeface="+mn-cs"/>
                </a:rPr>
                <a:t>(WattBASE</a:t>
              </a:r>
              <a:r>
                <a:rPr lang="en-US" sz="1400" i="0" baseline="0">
                  <a:solidFill>
                    <a:schemeClr val="tx1"/>
                  </a:solidFill>
                  <a:effectLst/>
                  <a:latin typeface="Book Antiqua" panose="02040602050305030304" pitchFamily="18" charset="0"/>
                  <a:ea typeface="+mn-ea"/>
                  <a:cs typeface="+mn-cs"/>
                </a:rPr>
                <a:t> − WattEE) ∗  ISR ∗ (1−Lkg) ∗ HoursNRES ∗ WHFNRES</a:t>
              </a:r>
              <a:r>
                <a:rPr lang="en-US" sz="1400" i="0" baseline="0">
                  <a:solidFill>
                    <a:schemeClr val="tx1"/>
                  </a:solidFill>
                  <a:effectLst/>
                  <a:latin typeface="Cambria Math"/>
                  <a:ea typeface="+mn-ea"/>
                  <a:cs typeface="+mn-cs"/>
                </a:rPr>
                <a:t>" ]/</a:t>
              </a:r>
              <a:r>
                <a:rPr lang="en-US" sz="1400" b="0" i="0">
                  <a:latin typeface="Cambria Math" panose="02040503050406030204" pitchFamily="18" charset="0"/>
                </a:rPr>
                <a:t>1000</a:t>
              </a:r>
              <a:endParaRPr lang="en-US" i="1">
                <a:effectLst/>
                <a:latin typeface="Book Antiqua" panose="02040602050305030304" pitchFamily="18" charset="0"/>
              </a:endParaRPr>
            </a:p>
            <a:p>
              <a:pPr algn="l"/>
              <a:endParaRPr lang="en-US" sz="1100" i="0"/>
            </a:p>
          </xdr:txBody>
        </xdr:sp>
      </mc:Fallback>
    </mc:AlternateContent>
    <xdr:clientData/>
  </xdr:oneCellAnchor>
  <xdr:oneCellAnchor>
    <xdr:from>
      <xdr:col>3</xdr:col>
      <xdr:colOff>311151</xdr:colOff>
      <xdr:row>18</xdr:row>
      <xdr:rowOff>14288</xdr:rowOff>
    </xdr:from>
    <xdr:ext cx="6606381" cy="590739"/>
    <mc:AlternateContent xmlns:mc="http://schemas.openxmlformats.org/markup-compatibility/2006" xmlns:a14="http://schemas.microsoft.com/office/drawing/2010/main">
      <mc:Choice Requires="a14">
        <xdr:sp macro="" textlink="">
          <xdr:nvSpPr>
            <xdr:cNvPr id="4" name="TextBox 3"/>
            <xdr:cNvSpPr txBox="1"/>
          </xdr:nvSpPr>
          <xdr:spPr>
            <a:xfrm>
              <a:off x="920751" y="3252788"/>
              <a:ext cx="6606381" cy="590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m:rPr>
                        <m:nor/>
                      </m:rPr>
                      <a:rPr lang="en-US" sz="1400" i="1">
                        <a:solidFill>
                          <a:schemeClr val="tx1"/>
                        </a:solidFill>
                        <a:effectLst/>
                        <a:latin typeface="Book Antiqua" panose="02040602050305030304" pitchFamily="18" charset="0"/>
                        <a:ea typeface="+mn-ea"/>
                        <a:cs typeface="+mn-cs"/>
                      </a:rPr>
                      <m:t>∆</m:t>
                    </m:r>
                    <m:r>
                      <m:rPr>
                        <m:nor/>
                      </m:rPr>
                      <a:rPr lang="en-US" sz="1400" i="1">
                        <a:solidFill>
                          <a:schemeClr val="tx1"/>
                        </a:solidFill>
                        <a:effectLst/>
                        <a:latin typeface="Book Antiqua" panose="02040602050305030304" pitchFamily="18" charset="0"/>
                        <a:ea typeface="+mn-ea"/>
                        <a:cs typeface="+mn-cs"/>
                      </a:rPr>
                      <m:t>kWhRes</m:t>
                    </m:r>
                    <m:r>
                      <m:rPr>
                        <m:nor/>
                      </m:rPr>
                      <a:rPr lang="en-US" sz="1400" i="1">
                        <a:solidFill>
                          <a:schemeClr val="tx1"/>
                        </a:solidFill>
                        <a:effectLst/>
                        <a:latin typeface="Book Antiqua" panose="02040602050305030304" pitchFamily="18" charset="0"/>
                        <a:ea typeface="+mn-ea"/>
                        <a:cs typeface="+mn-cs"/>
                      </a:rPr>
                      <m:t> </m:t>
                    </m:r>
                    <m:r>
                      <a:rPr lang="en-US" sz="1400" i="1">
                        <a:latin typeface="Cambria Math" panose="02040503050406030204" pitchFamily="18" charset="0"/>
                      </a:rPr>
                      <m:t>=</m:t>
                    </m:r>
                    <m:f>
                      <m:fPr>
                        <m:ctrlPr>
                          <a:rPr lang="en-US" sz="1400" i="1" baseline="0">
                            <a:solidFill>
                              <a:schemeClr val="tx1"/>
                            </a:solidFill>
                            <a:effectLst/>
                            <a:latin typeface="Cambria Math" panose="02040503050406030204" pitchFamily="18" charset="0"/>
                            <a:ea typeface="+mn-ea"/>
                            <a:cs typeface="+mn-cs"/>
                          </a:rPr>
                        </m:ctrlPr>
                      </m:fPr>
                      <m:num>
                        <m:d>
                          <m:dPr>
                            <m:begChr m:val="["/>
                            <m:endChr m:val="]"/>
                            <m:ctrlPr>
                              <a:rPr lang="en-US" sz="1400" i="1">
                                <a:solidFill>
                                  <a:schemeClr val="tx1"/>
                                </a:solidFill>
                                <a:effectLst/>
                                <a:latin typeface="Cambria Math" panose="02040503050406030204" pitchFamily="18" charset="0"/>
                                <a:ea typeface="+mn-ea"/>
                                <a:cs typeface="+mn-cs"/>
                              </a:rPr>
                            </m:ctrlPr>
                          </m:dPr>
                          <m:e>
                            <m:r>
                              <m:rPr>
                                <m:nor/>
                              </m:rPr>
                              <a:rPr lang="en-US" sz="1400" i="1">
                                <a:solidFill>
                                  <a:schemeClr val="tx1"/>
                                </a:solidFill>
                                <a:effectLst/>
                                <a:latin typeface="Book Antiqua" panose="02040602050305030304" pitchFamily="18" charset="0"/>
                                <a:ea typeface="+mn-ea"/>
                                <a:cs typeface="+mn-cs"/>
                              </a:rPr>
                              <m:t>(</m:t>
                            </m:r>
                            <m:r>
                              <m:rPr>
                                <m:nor/>
                              </m:rPr>
                              <a:rPr lang="en-US" sz="1400" i="1">
                                <a:solidFill>
                                  <a:schemeClr val="tx1"/>
                                </a:solidFill>
                                <a:effectLst/>
                                <a:latin typeface="Book Antiqua" panose="02040602050305030304" pitchFamily="18" charset="0"/>
                                <a:ea typeface="+mn-ea"/>
                                <a:cs typeface="+mn-cs"/>
                              </a:rPr>
                              <m:t>WattBASE</m:t>
                            </m:r>
                            <m:r>
                              <m:rPr>
                                <m:nor/>
                              </m:rPr>
                              <a:rPr lang="en-US" sz="1400" i="1" baseline="0">
                                <a:solidFill>
                                  <a:schemeClr val="tx1"/>
                                </a:solidFill>
                                <a:effectLst/>
                                <a:latin typeface="Book Antiqua" panose="02040602050305030304" pitchFamily="18" charset="0"/>
                                <a:ea typeface="+mn-ea"/>
                                <a:cs typeface="+mn-cs"/>
                              </a:rPr>
                              <m:t> − </m:t>
                            </m:r>
                            <m:r>
                              <m:rPr>
                                <m:nor/>
                              </m:rPr>
                              <a:rPr lang="en-US" sz="1400" i="1" baseline="0">
                                <a:solidFill>
                                  <a:schemeClr val="tx1"/>
                                </a:solidFill>
                                <a:effectLst/>
                                <a:latin typeface="Book Antiqua" panose="02040602050305030304" pitchFamily="18" charset="0"/>
                                <a:ea typeface="+mn-ea"/>
                                <a:cs typeface="+mn-cs"/>
                              </a:rPr>
                              <m:t>WattEE</m:t>
                            </m:r>
                            <m:r>
                              <m:rPr>
                                <m:nor/>
                              </m:rPr>
                              <a:rPr lang="en-US" sz="1400" i="1" baseline="0">
                                <a:solidFill>
                                  <a:schemeClr val="tx1"/>
                                </a:solidFill>
                                <a:effectLst/>
                                <a:latin typeface="Book Antiqua" panose="02040602050305030304" pitchFamily="18" charset="0"/>
                                <a:ea typeface="+mn-ea"/>
                                <a:cs typeface="+mn-cs"/>
                              </a:rPr>
                              <m:t>) ∗ </m:t>
                            </m:r>
                            <m:r>
                              <m:rPr>
                                <m:nor/>
                              </m:rPr>
                              <a:rPr lang="en-US" sz="1400" i="1" baseline="0">
                                <a:solidFill>
                                  <a:schemeClr val="tx1"/>
                                </a:solidFill>
                                <a:effectLst/>
                                <a:latin typeface="Book Antiqua" panose="02040602050305030304" pitchFamily="18" charset="0"/>
                                <a:ea typeface="+mn-ea"/>
                                <a:cs typeface="+mn-cs"/>
                              </a:rPr>
                              <m:t>ISR</m:t>
                            </m:r>
                            <m:r>
                              <m:rPr>
                                <m:nor/>
                              </m:rPr>
                              <a:rPr lang="en-US" sz="1400" i="1" baseline="0">
                                <a:solidFill>
                                  <a:schemeClr val="tx1"/>
                                </a:solidFill>
                                <a:effectLst/>
                                <a:latin typeface="Book Antiqua" panose="02040602050305030304" pitchFamily="18" charset="0"/>
                                <a:ea typeface="+mn-ea"/>
                                <a:cs typeface="+mn-cs"/>
                              </a:rPr>
                              <m:t> ∗ (1−</m:t>
                            </m:r>
                            <m:r>
                              <m:rPr>
                                <m:nor/>
                              </m:rPr>
                              <a:rPr lang="en-US" sz="1400" i="1" baseline="0">
                                <a:solidFill>
                                  <a:schemeClr val="tx1"/>
                                </a:solidFill>
                                <a:effectLst/>
                                <a:latin typeface="Book Antiqua" panose="02040602050305030304" pitchFamily="18" charset="0"/>
                                <a:ea typeface="+mn-ea"/>
                                <a:cs typeface="+mn-cs"/>
                              </a:rPr>
                              <m:t>Lkg</m:t>
                            </m:r>
                            <m:r>
                              <m:rPr>
                                <m:nor/>
                              </m:rPr>
                              <a:rPr lang="en-US" sz="1400" i="1" baseline="0">
                                <a:solidFill>
                                  <a:schemeClr val="tx1"/>
                                </a:solidFill>
                                <a:effectLst/>
                                <a:latin typeface="Book Antiqua" panose="02040602050305030304" pitchFamily="18" charset="0"/>
                                <a:ea typeface="+mn-ea"/>
                                <a:cs typeface="+mn-cs"/>
                              </a:rPr>
                              <m:t>) ∗ </m:t>
                            </m:r>
                            <m:r>
                              <m:rPr>
                                <m:nor/>
                              </m:rPr>
                              <a:rPr lang="en-US" sz="1400" i="1" baseline="0">
                                <a:solidFill>
                                  <a:schemeClr val="tx1"/>
                                </a:solidFill>
                                <a:effectLst/>
                                <a:latin typeface="Book Antiqua" panose="02040602050305030304" pitchFamily="18" charset="0"/>
                                <a:ea typeface="+mn-ea"/>
                                <a:cs typeface="+mn-cs"/>
                              </a:rPr>
                              <m:t>HoursRes</m:t>
                            </m:r>
                            <m:r>
                              <m:rPr>
                                <m:nor/>
                              </m:rPr>
                              <a:rPr lang="en-US" sz="1400" i="1" baseline="0">
                                <a:solidFill>
                                  <a:schemeClr val="tx1"/>
                                </a:solidFill>
                                <a:effectLst/>
                                <a:latin typeface="Book Antiqua" panose="02040602050305030304" pitchFamily="18" charset="0"/>
                                <a:ea typeface="+mn-ea"/>
                                <a:cs typeface="+mn-cs"/>
                              </a:rPr>
                              <m:t> ∗ </m:t>
                            </m:r>
                            <m:r>
                              <m:rPr>
                                <m:nor/>
                              </m:rPr>
                              <a:rPr lang="en-US" sz="1400" i="1" baseline="0">
                                <a:solidFill>
                                  <a:schemeClr val="tx1"/>
                                </a:solidFill>
                                <a:effectLst/>
                                <a:latin typeface="Book Antiqua" panose="02040602050305030304" pitchFamily="18" charset="0"/>
                                <a:ea typeface="+mn-ea"/>
                                <a:cs typeface="+mn-cs"/>
                              </a:rPr>
                              <m:t>WHFRes</m:t>
                            </m:r>
                          </m:e>
                        </m:d>
                      </m:num>
                      <m:den>
                        <m:r>
                          <a:rPr lang="en-US" sz="1400" b="0" i="1">
                            <a:latin typeface="Cambria Math" panose="02040503050406030204" pitchFamily="18" charset="0"/>
                          </a:rPr>
                          <m:t>1000</m:t>
                        </m:r>
                      </m:den>
                    </m:f>
                  </m:oMath>
                </m:oMathPara>
              </a14:m>
              <a:endParaRPr lang="en-US" i="1">
                <a:effectLst/>
                <a:latin typeface="Book Antiqua" panose="02040602050305030304" pitchFamily="18" charset="0"/>
              </a:endParaRPr>
            </a:p>
            <a:p>
              <a:endParaRPr lang="en-US" sz="1100" i="0"/>
            </a:p>
          </xdr:txBody>
        </xdr:sp>
      </mc:Choice>
      <mc:Fallback xmlns="">
        <xdr:sp macro="" textlink="">
          <xdr:nvSpPr>
            <xdr:cNvPr id="4" name="TextBox 3"/>
            <xdr:cNvSpPr txBox="1"/>
          </xdr:nvSpPr>
          <xdr:spPr>
            <a:xfrm>
              <a:off x="920751" y="3252788"/>
              <a:ext cx="6606381" cy="590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i="0">
                  <a:solidFill>
                    <a:schemeClr val="tx1"/>
                  </a:solidFill>
                  <a:effectLst/>
                  <a:latin typeface="Cambria Math"/>
                  <a:ea typeface="+mn-ea"/>
                  <a:cs typeface="+mn-cs"/>
                </a:rPr>
                <a:t>"∆kWhRes </a:t>
              </a:r>
              <a:r>
                <a:rPr lang="en-US" sz="1400" i="0">
                  <a:solidFill>
                    <a:schemeClr val="tx1"/>
                  </a:solidFill>
                  <a:effectLst/>
                  <a:latin typeface="Cambria Math" panose="02040503050406030204" pitchFamily="18" charset="0"/>
                  <a:ea typeface="+mn-ea"/>
                  <a:cs typeface="+mn-cs"/>
                </a:rPr>
                <a:t>"</a:t>
              </a:r>
              <a:r>
                <a:rPr lang="en-US" sz="1400" i="0">
                  <a:latin typeface="Cambria Math" panose="02040503050406030204" pitchFamily="18" charset="0"/>
                </a:rPr>
                <a:t>=</a:t>
              </a:r>
              <a:r>
                <a:rPr lang="en-US" sz="1400" i="0">
                  <a:solidFill>
                    <a:schemeClr val="tx1"/>
                  </a:solidFill>
                  <a:effectLst/>
                  <a:latin typeface="Cambria Math"/>
                  <a:ea typeface="+mn-ea"/>
                  <a:cs typeface="+mn-cs"/>
                </a:rPr>
                <a:t>["</a:t>
              </a:r>
              <a:r>
                <a:rPr lang="en-US" sz="1400" i="0">
                  <a:solidFill>
                    <a:schemeClr val="tx1"/>
                  </a:solidFill>
                  <a:effectLst/>
                  <a:latin typeface="Book Antiqua" panose="02040602050305030304" pitchFamily="18" charset="0"/>
                  <a:ea typeface="+mn-ea"/>
                  <a:cs typeface="+mn-cs"/>
                </a:rPr>
                <a:t>(WattBASE</a:t>
              </a:r>
              <a:r>
                <a:rPr lang="en-US" sz="1400" i="0" baseline="0">
                  <a:solidFill>
                    <a:schemeClr val="tx1"/>
                  </a:solidFill>
                  <a:effectLst/>
                  <a:latin typeface="Book Antiqua" panose="02040602050305030304" pitchFamily="18" charset="0"/>
                  <a:ea typeface="+mn-ea"/>
                  <a:cs typeface="+mn-cs"/>
                </a:rPr>
                <a:t> − WattEE) ∗ ISR ∗ (1−Lkg) ∗ HoursRes ∗ WHFRes</a:t>
              </a:r>
              <a:r>
                <a:rPr lang="en-US" sz="1400" i="0" baseline="0">
                  <a:solidFill>
                    <a:schemeClr val="tx1"/>
                  </a:solidFill>
                  <a:effectLst/>
                  <a:latin typeface="Cambria Math"/>
                  <a:ea typeface="+mn-ea"/>
                  <a:cs typeface="+mn-cs"/>
                </a:rPr>
                <a:t>" ]/</a:t>
              </a:r>
              <a:r>
                <a:rPr lang="en-US" sz="1400" b="0" i="0">
                  <a:latin typeface="Cambria Math" panose="02040503050406030204" pitchFamily="18" charset="0"/>
                </a:rPr>
                <a:t>1000</a:t>
              </a:r>
              <a:endParaRPr lang="en-US" i="1">
                <a:effectLst/>
                <a:latin typeface="Book Antiqua" panose="02040602050305030304" pitchFamily="18" charset="0"/>
              </a:endParaRPr>
            </a:p>
            <a:p>
              <a:endParaRPr lang="en-US" sz="1100" i="0"/>
            </a:p>
          </xdr:txBody>
        </xdr:sp>
      </mc:Fallback>
    </mc:AlternateContent>
    <xdr:clientData/>
  </xdr:oneCellAnchor>
  <xdr:oneCellAnchor>
    <xdr:from>
      <xdr:col>3</xdr:col>
      <xdr:colOff>480981</xdr:colOff>
      <xdr:row>24</xdr:row>
      <xdr:rowOff>166685</xdr:rowOff>
    </xdr:from>
    <xdr:ext cx="6841362" cy="438325"/>
    <mc:AlternateContent xmlns:mc="http://schemas.openxmlformats.org/markup-compatibility/2006" xmlns:a14="http://schemas.microsoft.com/office/drawing/2010/main">
      <mc:Choice Requires="a14">
        <xdr:sp macro="" textlink="">
          <xdr:nvSpPr>
            <xdr:cNvPr id="5" name="TextBox 4"/>
            <xdr:cNvSpPr txBox="1"/>
          </xdr:nvSpPr>
          <xdr:spPr>
            <a:xfrm>
              <a:off x="1090581" y="4548185"/>
              <a:ext cx="684136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400" b="0" i="1">
                        <a:latin typeface="Cambria Math" panose="02040503050406030204" pitchFamily="18" charset="0"/>
                      </a:rPr>
                      <m:t>𝑘𝑊</m:t>
                    </m:r>
                    <m:r>
                      <a:rPr lang="en-US" sz="1400" i="1">
                        <a:latin typeface="Cambria Math" panose="02040503050406030204" pitchFamily="18" charset="0"/>
                      </a:rPr>
                      <m:t>=</m:t>
                    </m:r>
                    <m:d>
                      <m:dPr>
                        <m:ctrlPr>
                          <a:rPr lang="en-US" sz="1400" b="0" i="1">
                            <a:solidFill>
                              <a:schemeClr val="tx1"/>
                            </a:solidFill>
                            <a:effectLst/>
                            <a:latin typeface="Cambria Math" panose="02040503050406030204" pitchFamily="18" charset="0"/>
                            <a:ea typeface="+mn-ea"/>
                            <a:cs typeface="+mn-cs"/>
                          </a:rPr>
                        </m:ctrlPr>
                      </m:dPr>
                      <m:e>
                        <m:r>
                          <m:rPr>
                            <m:nor/>
                          </m:rPr>
                          <a:rPr lang="en-US" sz="1400" i="1">
                            <a:solidFill>
                              <a:schemeClr val="tx1"/>
                            </a:solidFill>
                            <a:effectLst/>
                            <a:latin typeface="+mn-lt"/>
                            <a:ea typeface="+mn-ea"/>
                            <a:cs typeface="+mn-cs"/>
                          </a:rPr>
                          <m:t>∆</m:t>
                        </m:r>
                        <m:r>
                          <a:rPr lang="en-US" sz="1400" b="0" i="1">
                            <a:solidFill>
                              <a:schemeClr val="tx1"/>
                            </a:solidFill>
                            <a:effectLst/>
                            <a:latin typeface="Cambria Math" panose="02040503050406030204" pitchFamily="18" charset="0"/>
                            <a:ea typeface="+mn-ea"/>
                            <a:cs typeface="+mn-cs"/>
                          </a:rPr>
                          <m:t>𝑘𝑊h𝑅𝑒𝑠</m:t>
                        </m:r>
                        <m:r>
                          <a:rPr lang="en-US" sz="1400" b="0" i="1">
                            <a:solidFill>
                              <a:schemeClr val="tx1"/>
                            </a:solidFill>
                            <a:effectLst/>
                            <a:latin typeface="Cambria Math" panose="02040503050406030204" pitchFamily="18" charset="0"/>
                            <a:ea typeface="+mn-ea"/>
                            <a:cs typeface="+mn-cs"/>
                          </a:rPr>
                          <m:t> ∗</m:t>
                        </m:r>
                        <m:r>
                          <a:rPr lang="en-US" sz="1400" b="0" i="1">
                            <a:solidFill>
                              <a:schemeClr val="tx1"/>
                            </a:solidFill>
                            <a:effectLst/>
                            <a:latin typeface="Cambria Math" panose="02040503050406030204" pitchFamily="18" charset="0"/>
                            <a:ea typeface="+mn-ea"/>
                            <a:cs typeface="+mn-cs"/>
                          </a:rPr>
                          <m:t>𝐶𝑃𝐷𝐹𝑅𝑒𝑠</m:t>
                        </m:r>
                        <m:r>
                          <a:rPr lang="en-US" sz="1400" b="0" i="1">
                            <a:solidFill>
                              <a:schemeClr val="tx1"/>
                            </a:solidFill>
                            <a:effectLst/>
                            <a:latin typeface="Cambria Math" panose="02040503050406030204" pitchFamily="18" charset="0"/>
                            <a:ea typeface="+mn-ea"/>
                            <a:cs typeface="+mn-cs"/>
                          </a:rPr>
                          <m:t>∗%</m:t>
                        </m:r>
                        <m:r>
                          <a:rPr lang="en-US" sz="1400" b="0" i="1">
                            <a:solidFill>
                              <a:schemeClr val="tx1"/>
                            </a:solidFill>
                            <a:effectLst/>
                            <a:latin typeface="Cambria Math" panose="02040503050406030204" pitchFamily="18" charset="0"/>
                            <a:ea typeface="+mn-ea"/>
                            <a:cs typeface="+mn-cs"/>
                          </a:rPr>
                          <m:t>𝑅𝑒𝑠</m:t>
                        </m:r>
                      </m:e>
                    </m:d>
                    <m:r>
                      <a:rPr lang="en-US" sz="1400" b="0" i="0">
                        <a:solidFill>
                          <a:schemeClr val="tx1"/>
                        </a:solidFill>
                        <a:effectLst/>
                        <a:latin typeface="Cambria Math" panose="02040503050406030204" pitchFamily="18" charset="0"/>
                        <a:ea typeface="+mn-ea"/>
                        <a:cs typeface="+mn-cs"/>
                      </a:rPr>
                      <m:t>+(</m:t>
                    </m:r>
                    <m:r>
                      <m:rPr>
                        <m:nor/>
                      </m:rPr>
                      <a:rPr lang="en-US" sz="1400" i="1">
                        <a:solidFill>
                          <a:schemeClr val="tx1"/>
                        </a:solidFill>
                        <a:effectLst/>
                        <a:latin typeface="+mn-lt"/>
                        <a:ea typeface="+mn-ea"/>
                        <a:cs typeface="+mn-cs"/>
                      </a:rPr>
                      <m:t>∆</m:t>
                    </m:r>
                    <m:r>
                      <a:rPr lang="en-US" sz="1400" b="0" i="1">
                        <a:solidFill>
                          <a:schemeClr val="tx1"/>
                        </a:solidFill>
                        <a:effectLst/>
                        <a:latin typeface="Cambria Math" panose="02040503050406030204" pitchFamily="18" charset="0"/>
                        <a:ea typeface="+mn-ea"/>
                        <a:cs typeface="+mn-cs"/>
                      </a:rPr>
                      <m:t>𝑘𝑊h𝑁𝑅𝐸𝑆</m:t>
                    </m:r>
                    <m:r>
                      <a:rPr lang="en-US" sz="1400" b="0" i="1">
                        <a:solidFill>
                          <a:schemeClr val="tx1"/>
                        </a:solidFill>
                        <a:effectLst/>
                        <a:latin typeface="Cambria Math" panose="02040503050406030204" pitchFamily="18" charset="0"/>
                        <a:ea typeface="+mn-ea"/>
                        <a:cs typeface="+mn-cs"/>
                      </a:rPr>
                      <m:t> ∗</m:t>
                    </m:r>
                    <m:r>
                      <m:rPr>
                        <m:sty m:val="p"/>
                      </m:rPr>
                      <a:rPr lang="en-US" sz="1400" b="0" i="0">
                        <a:solidFill>
                          <a:schemeClr val="tx1"/>
                        </a:solidFill>
                        <a:effectLst/>
                        <a:latin typeface="Cambria Math" panose="02040503050406030204" pitchFamily="18" charset="0"/>
                        <a:ea typeface="+mn-ea"/>
                        <a:cs typeface="+mn-cs"/>
                      </a:rPr>
                      <m:t>CPDFNRES</m:t>
                    </m:r>
                    <m:r>
                      <a:rPr lang="en-US" sz="1400" b="0" i="1">
                        <a:solidFill>
                          <a:schemeClr val="tx1"/>
                        </a:solidFill>
                        <a:effectLst/>
                        <a:latin typeface="Cambria Math" panose="02040503050406030204" pitchFamily="18" charset="0"/>
                        <a:ea typeface="+mn-ea"/>
                        <a:cs typeface="+mn-cs"/>
                      </a:rPr>
                      <m:t>∗</m:t>
                    </m:r>
                    <m:d>
                      <m:dPr>
                        <m:ctrlPr>
                          <a:rPr lang="en-US" sz="1400" b="0" i="1" baseline="-25000">
                            <a:solidFill>
                              <a:schemeClr val="tx1"/>
                            </a:solidFill>
                            <a:effectLst/>
                            <a:latin typeface="Cambria Math" panose="02040503050406030204" pitchFamily="18" charset="0"/>
                            <a:ea typeface="+mn-ea"/>
                            <a:cs typeface="+mn-cs"/>
                          </a:rPr>
                        </m:ctrlPr>
                      </m:dPr>
                      <m:e>
                        <m:r>
                          <a:rPr lang="en-US" sz="1400" b="0" i="1">
                            <a:solidFill>
                              <a:schemeClr val="tx1"/>
                            </a:solidFill>
                            <a:effectLst/>
                            <a:latin typeface="Cambria Math" panose="02040503050406030204" pitchFamily="18" charset="0"/>
                            <a:ea typeface="+mn-ea"/>
                            <a:cs typeface="+mn-cs"/>
                          </a:rPr>
                          <m:t>1−%</m:t>
                        </m:r>
                        <m:r>
                          <a:rPr lang="en-US" sz="1400" b="0" i="1">
                            <a:solidFill>
                              <a:schemeClr val="tx1"/>
                            </a:solidFill>
                            <a:effectLst/>
                            <a:latin typeface="Cambria Math" panose="02040503050406030204" pitchFamily="18" charset="0"/>
                            <a:ea typeface="+mn-ea"/>
                            <a:cs typeface="+mn-cs"/>
                          </a:rPr>
                          <m:t>𝑅𝑒𝑠</m:t>
                        </m:r>
                      </m:e>
                    </m:d>
                    <m:r>
                      <a:rPr lang="en-US" sz="1400" b="0" i="1">
                        <a:solidFill>
                          <a:schemeClr val="tx1"/>
                        </a:solidFill>
                        <a:effectLst/>
                        <a:latin typeface="Cambria Math" panose="02040503050406030204" pitchFamily="18" charset="0"/>
                        <a:ea typeface="+mn-ea"/>
                        <a:cs typeface="+mn-cs"/>
                      </a:rPr>
                      <m:t>)</m:t>
                    </m:r>
                  </m:oMath>
                </m:oMathPara>
              </a14:m>
              <a:endParaRPr lang="en-US" sz="1400">
                <a:effectLst/>
              </a:endParaRPr>
            </a:p>
            <a:p>
              <a:pPr algn="l"/>
              <a:endParaRPr lang="en-US" sz="1400"/>
            </a:p>
          </xdr:txBody>
        </xdr:sp>
      </mc:Choice>
      <mc:Fallback xmlns="">
        <xdr:sp macro="" textlink="">
          <xdr:nvSpPr>
            <xdr:cNvPr id="5" name="TextBox 4"/>
            <xdr:cNvSpPr txBox="1"/>
          </xdr:nvSpPr>
          <xdr:spPr>
            <a:xfrm>
              <a:off x="1090581" y="4548185"/>
              <a:ext cx="6841362"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b="0" i="0">
                  <a:latin typeface="Cambria Math" panose="02040503050406030204" pitchFamily="18" charset="0"/>
                </a:rPr>
                <a:t>𝑘𝑊</a:t>
              </a:r>
              <a:r>
                <a:rPr lang="en-US" sz="1400" i="0">
                  <a:latin typeface="Cambria Math" panose="02040503050406030204" pitchFamily="18" charset="0"/>
                </a:rPr>
                <a:t>=</a:t>
              </a:r>
              <a:r>
                <a:rPr lang="en-US" sz="1400" b="0" i="0">
                  <a:solidFill>
                    <a:schemeClr val="tx1"/>
                  </a:solidFill>
                  <a:effectLst/>
                  <a:latin typeface="Cambria Math"/>
                  <a:ea typeface="+mn-ea"/>
                  <a:cs typeface="+mn-cs"/>
                </a:rPr>
                <a:t>(</a:t>
              </a:r>
              <a:r>
                <a:rPr lang="en-US" sz="1400" b="0" i="0">
                  <a:solidFill>
                    <a:schemeClr val="tx1"/>
                  </a:solidFill>
                  <a:effectLst/>
                  <a:latin typeface="+mn-lt"/>
                  <a:ea typeface="+mn-ea"/>
                  <a:cs typeface="+mn-cs"/>
                </a:rPr>
                <a:t>"</a:t>
              </a:r>
              <a:r>
                <a:rPr lang="en-US" sz="1400" i="0">
                  <a:solidFill>
                    <a:schemeClr val="tx1"/>
                  </a:solidFill>
                  <a:effectLst/>
                  <a:latin typeface="+mn-lt"/>
                  <a:ea typeface="+mn-ea"/>
                  <a:cs typeface="+mn-cs"/>
                </a:rPr>
                <a:t>∆</a:t>
              </a:r>
              <a:r>
                <a:rPr lang="en-US" sz="1400" b="0" i="0">
                  <a:solidFill>
                    <a:schemeClr val="tx1"/>
                  </a:solidFill>
                  <a:effectLst/>
                  <a:latin typeface="Cambria Math" panose="02040503050406030204" pitchFamily="18" charset="0"/>
                  <a:ea typeface="+mn-ea"/>
                  <a:cs typeface="+mn-cs"/>
                </a:rPr>
                <a:t>" 𝑘𝑊ℎ𝑅𝑒𝑠 ∗𝐶𝑃𝐷𝐹𝑅𝑒𝑠∗%𝑅𝑒𝑠</a:t>
              </a:r>
              <a:r>
                <a:rPr lang="en-US" sz="1400" b="0" i="0">
                  <a:solidFill>
                    <a:schemeClr val="tx1"/>
                  </a:solidFill>
                  <a:effectLst/>
                  <a:latin typeface="Cambria Math"/>
                  <a:ea typeface="+mn-ea"/>
                  <a:cs typeface="+mn-cs"/>
                </a:rPr>
                <a:t>)</a:t>
              </a:r>
              <a:r>
                <a:rPr lang="en-US" sz="1400" b="0" i="0">
                  <a:solidFill>
                    <a:schemeClr val="tx1"/>
                  </a:solidFill>
                  <a:effectLst/>
                  <a:latin typeface="Cambria Math" panose="02040503050406030204" pitchFamily="18" charset="0"/>
                  <a:ea typeface="+mn-ea"/>
                  <a:cs typeface="+mn-cs"/>
                </a:rPr>
                <a:t>+(</a:t>
              </a:r>
              <a:r>
                <a:rPr lang="en-US" sz="1400" b="0" i="0">
                  <a:solidFill>
                    <a:schemeClr val="tx1"/>
                  </a:solidFill>
                  <a:effectLst/>
                  <a:latin typeface="Cambria Math"/>
                  <a:ea typeface="+mn-ea"/>
                  <a:cs typeface="+mn-cs"/>
                </a:rPr>
                <a:t>"</a:t>
              </a:r>
              <a:r>
                <a:rPr lang="en-US" sz="1400" i="0">
                  <a:solidFill>
                    <a:schemeClr val="tx1"/>
                  </a:solidFill>
                  <a:effectLst/>
                  <a:latin typeface="Cambria Math"/>
                  <a:ea typeface="+mn-ea"/>
                  <a:cs typeface="+mn-cs"/>
                </a:rPr>
                <a:t>∆</a:t>
              </a:r>
              <a:r>
                <a:rPr lang="en-US" sz="1400" b="0" i="0">
                  <a:solidFill>
                    <a:schemeClr val="tx1"/>
                  </a:solidFill>
                  <a:effectLst/>
                  <a:latin typeface="Cambria Math" panose="02040503050406030204" pitchFamily="18" charset="0"/>
                  <a:ea typeface="+mn-ea"/>
                  <a:cs typeface="+mn-cs"/>
                </a:rPr>
                <a:t>" 𝑘𝑊ℎ𝑁𝑅𝐸𝑆 ∗CPDFNRES∗</a:t>
              </a:r>
              <a:r>
                <a:rPr lang="en-US" sz="1400" b="0" i="0" baseline="-25000">
                  <a:solidFill>
                    <a:schemeClr val="tx1"/>
                  </a:solidFill>
                  <a:effectLst/>
                  <a:latin typeface="Cambria Math"/>
                  <a:ea typeface="+mn-ea"/>
                  <a:cs typeface="+mn-cs"/>
                </a:rPr>
                <a:t>(</a:t>
              </a:r>
              <a:r>
                <a:rPr lang="en-US" sz="1400" b="0" i="0">
                  <a:solidFill>
                    <a:schemeClr val="tx1"/>
                  </a:solidFill>
                  <a:effectLst/>
                  <a:latin typeface="Cambria Math" panose="02040503050406030204" pitchFamily="18" charset="0"/>
                  <a:ea typeface="+mn-ea"/>
                  <a:cs typeface="+mn-cs"/>
                </a:rPr>
                <a:t>1−%𝑅𝑒𝑠</a:t>
              </a:r>
              <a:r>
                <a:rPr lang="en-US" sz="1400" b="0" i="0">
                  <a:solidFill>
                    <a:schemeClr val="tx1"/>
                  </a:solidFill>
                  <a:effectLst/>
                  <a:latin typeface="Cambria Math"/>
                  <a:ea typeface="+mn-ea"/>
                  <a:cs typeface="+mn-cs"/>
                </a:rPr>
                <a:t>)</a:t>
              </a:r>
              <a:r>
                <a:rPr lang="en-US" sz="1400" b="0" i="0">
                  <a:solidFill>
                    <a:schemeClr val="tx1"/>
                  </a:solidFill>
                  <a:effectLst/>
                  <a:latin typeface="Cambria Math" panose="02040503050406030204" pitchFamily="18" charset="0"/>
                  <a:ea typeface="+mn-ea"/>
                  <a:cs typeface="+mn-cs"/>
                </a:rPr>
                <a:t>)</a:t>
              </a:r>
              <a:endParaRPr lang="en-US" sz="1400">
                <a:effectLst/>
              </a:endParaRPr>
            </a:p>
            <a:p>
              <a:pPr algn="l"/>
              <a:endParaRPr lang="en-US" sz="14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4</xdr:col>
      <xdr:colOff>449036</xdr:colOff>
      <xdr:row>7</xdr:row>
      <xdr:rowOff>146958</xdr:rowOff>
    </xdr:from>
    <xdr:ext cx="5249008" cy="695422"/>
    <xdr:pic>
      <xdr:nvPicPr>
        <xdr:cNvPr id="2" name="Picture 1" descr="Screen Clippi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544536" y="1834244"/>
          <a:ext cx="5249008" cy="695422"/>
        </a:xfrm>
        <a:prstGeom prst="rect">
          <a:avLst/>
        </a:prstGeom>
      </xdr:spPr>
    </xdr:pic>
    <xdr:clientData/>
  </xdr:oneCellAnchor>
  <xdr:oneCellAnchor>
    <xdr:from>
      <xdr:col>3</xdr:col>
      <xdr:colOff>66675</xdr:colOff>
      <xdr:row>49</xdr:row>
      <xdr:rowOff>38100</xdr:rowOff>
    </xdr:from>
    <xdr:ext cx="6249272" cy="704948"/>
    <xdr:pic>
      <xdr:nvPicPr>
        <xdr:cNvPr id="3" name="Picture 2" descr="Screen Clippi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2475" y="8991600"/>
          <a:ext cx="6249272" cy="704948"/>
        </a:xfrm>
        <a:prstGeom prst="rect">
          <a:avLst/>
        </a:prstGeom>
      </xdr:spPr>
    </xdr:pic>
    <xdr:clientData/>
  </xdr:oneCellAnchor>
  <xdr:oneCellAnchor>
    <xdr:from>
      <xdr:col>4</xdr:col>
      <xdr:colOff>0</xdr:colOff>
      <xdr:row>174</xdr:row>
      <xdr:rowOff>0</xdr:rowOff>
    </xdr:from>
    <xdr:ext cx="3823608" cy="372097"/>
    <xdr:pic>
      <xdr:nvPicPr>
        <xdr:cNvPr id="5" name="Picture 4" descr="Screen Clippi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95500" y="36684857"/>
          <a:ext cx="3823608" cy="372097"/>
        </a:xfrm>
        <a:prstGeom prst="rect">
          <a:avLst/>
        </a:prstGeom>
      </xdr:spPr>
    </xdr:pic>
    <xdr:clientData/>
  </xdr:oneCellAnchor>
  <xdr:oneCellAnchor>
    <xdr:from>
      <xdr:col>3</xdr:col>
      <xdr:colOff>51709</xdr:colOff>
      <xdr:row>192</xdr:row>
      <xdr:rowOff>24493</xdr:rowOff>
    </xdr:from>
    <xdr:ext cx="5152607" cy="900793"/>
    <xdr:pic>
      <xdr:nvPicPr>
        <xdr:cNvPr id="6" name="Picture 5" descr="Screen Clippi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04852" y="40696243"/>
          <a:ext cx="5152607" cy="900793"/>
        </a:xfrm>
        <a:prstGeom prst="rect">
          <a:avLst/>
        </a:prstGeom>
      </xdr:spPr>
    </xdr:pic>
    <xdr:clientData/>
  </xdr:oneCellAnchor>
  <xdr:oneCellAnchor>
    <xdr:from>
      <xdr:col>5</xdr:col>
      <xdr:colOff>109764</xdr:colOff>
      <xdr:row>192</xdr:row>
      <xdr:rowOff>58056</xdr:rowOff>
    </xdr:from>
    <xdr:ext cx="5059063" cy="1207408"/>
    <xdr:pic>
      <xdr:nvPicPr>
        <xdr:cNvPr id="7" name="Picture 6" descr="Screen Clippi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396264" y="40729806"/>
          <a:ext cx="5059063" cy="1207408"/>
        </a:xfrm>
        <a:prstGeom prst="rect">
          <a:avLst/>
        </a:prstGeom>
      </xdr:spPr>
    </xdr:pic>
    <xdr:clientData/>
  </xdr:oneCellAnchor>
  <xdr:oneCellAnchor>
    <xdr:from>
      <xdr:col>3</xdr:col>
      <xdr:colOff>1272268</xdr:colOff>
      <xdr:row>263</xdr:row>
      <xdr:rowOff>99332</xdr:rowOff>
    </xdr:from>
    <xdr:ext cx="4660446" cy="590632"/>
    <xdr:pic>
      <xdr:nvPicPr>
        <xdr:cNvPr id="10" name="Picture 9" descr="Screen Clipping">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25411" y="58106582"/>
          <a:ext cx="4660446" cy="590632"/>
        </a:xfrm>
        <a:prstGeom prst="rect">
          <a:avLst/>
        </a:prstGeom>
      </xdr:spPr>
    </xdr:pic>
    <xdr:clientData/>
  </xdr:oneCellAnchor>
  <xdr:oneCellAnchor>
    <xdr:from>
      <xdr:col>7</xdr:col>
      <xdr:colOff>201385</xdr:colOff>
      <xdr:row>192</xdr:row>
      <xdr:rowOff>50348</xdr:rowOff>
    </xdr:from>
    <xdr:ext cx="5671089" cy="874938"/>
    <xdr:pic>
      <xdr:nvPicPr>
        <xdr:cNvPr id="12" name="Picture 11" descr="Screen Clipping">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767456" y="40722098"/>
          <a:ext cx="5671089" cy="874938"/>
        </a:xfrm>
        <a:prstGeom prst="rect">
          <a:avLst/>
        </a:prstGeom>
      </xdr:spPr>
    </xdr:pic>
    <xdr:clientData/>
  </xdr:oneCellAnchor>
  <xdr:oneCellAnchor>
    <xdr:from>
      <xdr:col>3</xdr:col>
      <xdr:colOff>571500</xdr:colOff>
      <xdr:row>77</xdr:row>
      <xdr:rowOff>95250</xdr:rowOff>
    </xdr:from>
    <xdr:ext cx="5041904" cy="367392"/>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8"/>
        <a:stretch>
          <a:fillRect/>
        </a:stretch>
      </xdr:blipFill>
      <xdr:spPr>
        <a:xfrm>
          <a:off x="1224643" y="16818429"/>
          <a:ext cx="5041904" cy="367392"/>
        </a:xfrm>
        <a:prstGeom prst="rect">
          <a:avLst/>
        </a:prstGeom>
      </xdr:spPr>
    </xdr:pic>
    <xdr:clientData/>
  </xdr:oneCellAnchor>
  <xdr:twoCellAnchor>
    <xdr:from>
      <xdr:col>3</xdr:col>
      <xdr:colOff>285750</xdr:colOff>
      <xdr:row>229</xdr:row>
      <xdr:rowOff>190500</xdr:rowOff>
    </xdr:from>
    <xdr:to>
      <xdr:col>5</xdr:col>
      <xdr:colOff>88901</xdr:colOff>
      <xdr:row>229</xdr:row>
      <xdr:rowOff>685419</xdr:rowOff>
    </xdr:to>
    <xdr:pic>
      <xdr:nvPicPr>
        <xdr:cNvPr id="17" name="Picture 16">
          <a:extLst>
            <a:ext uri="{FF2B5EF4-FFF2-40B4-BE49-F238E27FC236}">
              <a16:creationId xmlns:a16="http://schemas.microsoft.com/office/drawing/2014/main" id="{F3861FA6-5910-4E71-B3D1-A53271E0831B}"/>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5125" y="66643250"/>
          <a:ext cx="5438776" cy="494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1539875</xdr:colOff>
      <xdr:row>229</xdr:row>
      <xdr:rowOff>31750</xdr:rowOff>
    </xdr:from>
    <xdr:to>
      <xdr:col>9</xdr:col>
      <xdr:colOff>1808843</xdr:colOff>
      <xdr:row>229</xdr:row>
      <xdr:rowOff>508000</xdr:rowOff>
    </xdr:to>
    <xdr:pic>
      <xdr:nvPicPr>
        <xdr:cNvPr id="18" name="Picture 17">
          <a:extLst>
            <a:ext uri="{FF2B5EF4-FFF2-40B4-BE49-F238E27FC236}">
              <a16:creationId xmlns:a16="http://schemas.microsoft.com/office/drawing/2014/main" id="{14DF81D9-0567-477B-A824-2EBEEEF591D3}"/>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32750" y="66484500"/>
          <a:ext cx="4729843"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460375</xdr:colOff>
      <xdr:row>229</xdr:row>
      <xdr:rowOff>508000</xdr:rowOff>
    </xdr:from>
    <xdr:to>
      <xdr:col>9</xdr:col>
      <xdr:colOff>2549525</xdr:colOff>
      <xdr:row>229</xdr:row>
      <xdr:rowOff>1117600</xdr:rowOff>
    </xdr:to>
    <xdr:pic>
      <xdr:nvPicPr>
        <xdr:cNvPr id="19" name="Picture 18">
          <a:extLst>
            <a:ext uri="{FF2B5EF4-FFF2-40B4-BE49-F238E27FC236}">
              <a16:creationId xmlns:a16="http://schemas.microsoft.com/office/drawing/2014/main" id="{2A91A957-F9C7-4713-8BD9-9AAADE814BDB}"/>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12250" y="66960750"/>
          <a:ext cx="43910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142876</xdr:colOff>
      <xdr:row>291</xdr:row>
      <xdr:rowOff>1</xdr:rowOff>
    </xdr:from>
    <xdr:to>
      <xdr:col>4</xdr:col>
      <xdr:colOff>3986893</xdr:colOff>
      <xdr:row>292</xdr:row>
      <xdr:rowOff>95089</xdr:rowOff>
    </xdr:to>
    <xdr:pic>
      <xdr:nvPicPr>
        <xdr:cNvPr id="21" name="Picture 20">
          <a:extLst>
            <a:ext uri="{FF2B5EF4-FFF2-40B4-BE49-F238E27FC236}">
              <a16:creationId xmlns:a16="http://schemas.microsoft.com/office/drawing/2014/main" id="{EA63D725-61B7-476F-80D6-C406439F8B87}"/>
            </a:ext>
          </a:extLst>
        </xdr:cNvPr>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6019" y="64048822"/>
          <a:ext cx="5286374" cy="285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244928</xdr:colOff>
      <xdr:row>291</xdr:row>
      <xdr:rowOff>43089</xdr:rowOff>
    </xdr:from>
    <xdr:to>
      <xdr:col>8</xdr:col>
      <xdr:colOff>448128</xdr:colOff>
      <xdr:row>292</xdr:row>
      <xdr:rowOff>90714</xdr:rowOff>
    </xdr:to>
    <xdr:pic>
      <xdr:nvPicPr>
        <xdr:cNvPr id="22" name="Picture 21">
          <a:extLst>
            <a:ext uri="{FF2B5EF4-FFF2-40B4-BE49-F238E27FC236}">
              <a16:creationId xmlns:a16="http://schemas.microsoft.com/office/drawing/2014/main" id="{122A4BE3-A072-43BC-89CD-0A98FD84D496}"/>
            </a:ext>
          </a:extLst>
        </xdr:cNvPr>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31428" y="64091910"/>
          <a:ext cx="6707414"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35112\AppData\Local\Microsoft\Windows\Temporary%20Internet%20Files\Content.Outlook\8BXL3AQ8\Users\jordanchristenson\Downloads\C:\Users\jordan.christenson\Desktop\OGE\Edited%20EXAMPLE%20Site%20Visit%20Calculato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e35112\AppData\Local\Microsoft\Windows\Temporary%20Internet%20Files\Content.Outlook\8BXL3AQ8\P\1609\2.%20Multifamily%20DI\Analysis\Duct%20Sealing_Trade%20Allies_M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hannon.donohue\Desktop\TRM%20Changes%2011_2_%202017_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35112\AppData\Local\Microsoft\Windows\Temporary%20Internet%20Files\Content.Outlook\8BXL3AQ8\Users\jordanchristenson\Downloads\C:\P\1315\1315-16%20Low%20Income%20Home%20Efficiency\PNM%20Low%20Income%20SAMPLE%20140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35112\AppData\Local\Microsoft\Windows\Temporary%20Internet%20Files\Content.Outlook\8BXL3AQ8\Users\jordanchristenson\Downloads\L:\P\1609\2.%20Multifamily%20DI\Analysis\Final%20Analysis%20MFDI_V2_JC.zk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tes\6320-P02\phase01\Shared%20Documents\Programs\Energy%20Efficiency%20Kits\5.%20Impact%20analysis\InstallationRates%20COPY%20FOR%20NT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ites\6320-P02\phase01\Shared%20Documents\Programs\Energy%20Efficiency%20Kits\PY16\5.%20Impact%20analysis\InstallationRates%20COPY%20FOR%20NT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ites\6320-P02\phase01\Shared%20Documents\Programs\Energy%20Efficiency%20Kits\5.%20Impact%20analysis\Ameren%20MO_Lighting_PY16_Dashboard_Q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ites\6320-P02\phase01\Shared%20Documents\Programs\Energy%20Efficiency%20Kits\PY16\5.%20Impact%20analysis\Ameren%20MO_Lighting_PY16_Dashboard_Q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e35112\AppData\Local\Microsoft\Windows\Temporary%20Internet%20Files\Content.Outlook\8BXL3AQ8\Users\jordanchristenson\Downloads\C:\Users\jennifer.shen\Downloads\Jen%20Dec%20ABQ%20Scheduling%20Workbook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35112\AppData\Local\Microsoft\Windows\Temporary%20Internet%20Files\Content.Outlook\8BXL3AQ8\Transfer\Zephaniah\Res%20and%20LI%20analysi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ummary"/>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Y Data"/>
      <sheetName val="Duct analysis"/>
      <sheetName val="PRJ Lookup"/>
      <sheetName val="Bob Results"/>
      <sheetName val="Inputs"/>
    </sheetNames>
    <sheetDataSet>
      <sheetData sheetId="0"/>
      <sheetData sheetId="1"/>
      <sheetData sheetId="2"/>
      <sheetData sheetId="3">
        <row r="68">
          <cell r="AT68">
            <v>2.1929618768328445</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notes"/>
      <sheetName val="MFLI"/>
      <sheetName val="HVAC"/>
      <sheetName val="Lighting"/>
      <sheetName val="EE Kits"/>
      <sheetName val="Efficient Product"/>
      <sheetName val="H.E.R"/>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ummary"/>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Visit Data"/>
      <sheetName val="Sample Data"/>
      <sheetName val="Stratum Count"/>
      <sheetName val="Project Level Analysis"/>
      <sheetName val="Tables"/>
      <sheetName val="Inputs"/>
      <sheetName val="Tracking data pivot"/>
      <sheetName val="Reference Project Numbers"/>
      <sheetName val="Final Data"/>
      <sheetName val="Aerators"/>
      <sheetName val="Air sealing"/>
      <sheetName val="Duct sealing.zkd"/>
      <sheetName val="Duct sealing"/>
      <sheetName val="CLF and LED"/>
      <sheetName val="Smart Strips"/>
      <sheetName val="Showerheads"/>
    </sheetNames>
    <sheetDataSet>
      <sheetData sheetId="0" refreshError="1"/>
      <sheetData sheetId="1" refreshError="1"/>
      <sheetData sheetId="2" refreshError="1"/>
      <sheetData sheetId="3" refreshError="1"/>
      <sheetData sheetId="4" refreshError="1"/>
      <sheetData sheetId="5" refreshError="1">
        <row r="15">
          <cell r="G15">
            <v>0.68199999999999994</v>
          </cell>
        </row>
        <row r="16">
          <cell r="I16">
            <v>0.87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Key"/>
      <sheetName val="HEW Raw Data"/>
      <sheetName val="Schools_HEW questions_summary"/>
      <sheetName val="Cadmus Parent Survey"/>
      <sheetName val="Child Parent Survey Summary"/>
      <sheetName val="Installation Rates"/>
      <sheetName val="Raw Cadmus Survey Data"/>
      <sheetName val="Sheet2"/>
      <sheetName val="Sheet3"/>
      <sheetName val="Sheet1"/>
      <sheetName val="Pivot"/>
      <sheetName val="AMo Customers by School"/>
      <sheetName val="AMo Customers by School Final"/>
    </sheetNames>
    <sheetDataSet>
      <sheetData sheetId="0"/>
      <sheetData sheetId="1"/>
      <sheetData sheetId="2"/>
      <sheetData sheetId="3"/>
      <sheetData sheetId="4"/>
      <sheetData sheetId="5"/>
      <sheetData sheetId="6">
        <row r="1">
          <cell r="F1" t="str">
            <v>V10</v>
          </cell>
          <cell r="O1" t="str">
            <v>LED QTY</v>
          </cell>
          <cell r="CI1" t="str">
            <v>LED Validity</v>
          </cell>
          <cell r="CJ1" t="str">
            <v>Greater than 4 =4</v>
          </cell>
          <cell r="DI1" t="str">
            <v>Valid</v>
          </cell>
          <cell r="DJ1" t="str">
            <v>New</v>
          </cell>
        </row>
        <row r="2">
          <cell r="F2" t="str">
            <v>Finished</v>
          </cell>
          <cell r="O2" t="str">
            <v>LED QTY</v>
          </cell>
          <cell r="CI2">
            <v>0</v>
          </cell>
          <cell r="CJ2">
            <v>0</v>
          </cell>
          <cell r="DI2" t="str">
            <v>LED</v>
          </cell>
          <cell r="DJ2" t="str">
            <v>LED</v>
          </cell>
        </row>
        <row r="3">
          <cell r="F3">
            <v>1</v>
          </cell>
          <cell r="O3">
            <v>4</v>
          </cell>
          <cell r="CI3">
            <v>1</v>
          </cell>
          <cell r="CJ3">
            <v>4</v>
          </cell>
          <cell r="DI3">
            <v>1</v>
          </cell>
          <cell r="DJ3">
            <v>0</v>
          </cell>
        </row>
        <row r="4">
          <cell r="F4">
            <v>1</v>
          </cell>
          <cell r="O4">
            <v>0</v>
          </cell>
          <cell r="CI4">
            <v>1</v>
          </cell>
          <cell r="CJ4">
            <v>0</v>
          </cell>
          <cell r="DI4">
            <v>1</v>
          </cell>
          <cell r="DJ4">
            <v>2</v>
          </cell>
        </row>
        <row r="5">
          <cell r="F5">
            <v>1</v>
          </cell>
          <cell r="O5">
            <v>4</v>
          </cell>
          <cell r="CI5">
            <v>1</v>
          </cell>
          <cell r="CJ5">
            <v>4</v>
          </cell>
          <cell r="DI5">
            <v>1</v>
          </cell>
          <cell r="DJ5">
            <v>0</v>
          </cell>
        </row>
        <row r="6">
          <cell r="F6">
            <v>1</v>
          </cell>
          <cell r="O6">
            <v>4</v>
          </cell>
          <cell r="CI6">
            <v>1</v>
          </cell>
          <cell r="CJ6">
            <v>4</v>
          </cell>
          <cell r="DI6">
            <v>1</v>
          </cell>
          <cell r="DJ6">
            <v>0</v>
          </cell>
        </row>
        <row r="7">
          <cell r="F7">
            <v>1</v>
          </cell>
          <cell r="O7">
            <v>4</v>
          </cell>
          <cell r="CI7">
            <v>1</v>
          </cell>
          <cell r="CJ7">
            <v>4</v>
          </cell>
          <cell r="DI7">
            <v>1</v>
          </cell>
          <cell r="DJ7">
            <v>0</v>
          </cell>
        </row>
        <row r="8">
          <cell r="F8">
            <v>1</v>
          </cell>
          <cell r="O8">
            <v>4</v>
          </cell>
          <cell r="CI8">
            <v>1</v>
          </cell>
          <cell r="CJ8">
            <v>4</v>
          </cell>
          <cell r="DI8">
            <v>1</v>
          </cell>
          <cell r="DJ8">
            <v>0</v>
          </cell>
        </row>
        <row r="9">
          <cell r="F9">
            <v>1</v>
          </cell>
          <cell r="O9">
            <v>4</v>
          </cell>
          <cell r="CI9">
            <v>1</v>
          </cell>
          <cell r="CJ9">
            <v>4</v>
          </cell>
          <cell r="DI9">
            <v>1</v>
          </cell>
          <cell r="DJ9">
            <v>0</v>
          </cell>
        </row>
        <row r="10">
          <cell r="F10">
            <v>1</v>
          </cell>
          <cell r="O10">
            <v>4</v>
          </cell>
          <cell r="CI10">
            <v>1</v>
          </cell>
          <cell r="CJ10">
            <v>4</v>
          </cell>
          <cell r="DI10">
            <v>1</v>
          </cell>
          <cell r="DJ10">
            <v>0</v>
          </cell>
        </row>
        <row r="11">
          <cell r="F11">
            <v>1</v>
          </cell>
          <cell r="O11">
            <v>0</v>
          </cell>
          <cell r="CI11">
            <v>1</v>
          </cell>
          <cell r="CJ11">
            <v>0</v>
          </cell>
          <cell r="DI11">
            <v>1</v>
          </cell>
          <cell r="DJ11">
            <v>4</v>
          </cell>
        </row>
        <row r="12">
          <cell r="F12">
            <v>1</v>
          </cell>
          <cell r="O12">
            <v>4</v>
          </cell>
          <cell r="CI12">
            <v>1</v>
          </cell>
          <cell r="CJ12">
            <v>4</v>
          </cell>
          <cell r="DI12">
            <v>1</v>
          </cell>
          <cell r="DJ12">
            <v>0</v>
          </cell>
        </row>
        <row r="13">
          <cell r="F13">
            <v>1</v>
          </cell>
          <cell r="O13">
            <v>4</v>
          </cell>
          <cell r="CI13">
            <v>1</v>
          </cell>
          <cell r="CJ13">
            <v>4</v>
          </cell>
          <cell r="DI13">
            <v>1</v>
          </cell>
          <cell r="DJ13">
            <v>0</v>
          </cell>
        </row>
        <row r="14">
          <cell r="F14">
            <v>1</v>
          </cell>
          <cell r="O14">
            <v>4</v>
          </cell>
          <cell r="CI14">
            <v>1</v>
          </cell>
          <cell r="CJ14">
            <v>4</v>
          </cell>
          <cell r="DI14">
            <v>1</v>
          </cell>
          <cell r="DJ14">
            <v>0</v>
          </cell>
        </row>
        <row r="15">
          <cell r="F15">
            <v>1</v>
          </cell>
          <cell r="O15">
            <v>4</v>
          </cell>
          <cell r="CI15">
            <v>1</v>
          </cell>
          <cell r="CJ15">
            <v>4</v>
          </cell>
          <cell r="DI15">
            <v>1</v>
          </cell>
          <cell r="DJ15">
            <v>0</v>
          </cell>
        </row>
        <row r="16">
          <cell r="F16">
            <v>1</v>
          </cell>
          <cell r="O16">
            <v>4</v>
          </cell>
          <cell r="CI16">
            <v>1</v>
          </cell>
          <cell r="CJ16">
            <v>4</v>
          </cell>
          <cell r="DI16">
            <v>1</v>
          </cell>
          <cell r="DJ16">
            <v>0</v>
          </cell>
        </row>
        <row r="17">
          <cell r="F17">
            <v>1</v>
          </cell>
          <cell r="O17">
            <v>4</v>
          </cell>
          <cell r="CI17">
            <v>1</v>
          </cell>
          <cell r="CJ17">
            <v>4</v>
          </cell>
          <cell r="DI17">
            <v>1</v>
          </cell>
          <cell r="DJ17">
            <v>0</v>
          </cell>
        </row>
        <row r="18">
          <cell r="F18">
            <v>1</v>
          </cell>
          <cell r="O18">
            <v>0</v>
          </cell>
          <cell r="CI18">
            <v>1</v>
          </cell>
          <cell r="CJ18">
            <v>0</v>
          </cell>
          <cell r="DI18">
            <v>1</v>
          </cell>
          <cell r="DJ18">
            <v>4</v>
          </cell>
        </row>
        <row r="19">
          <cell r="F19">
            <v>1</v>
          </cell>
          <cell r="O19">
            <v>4</v>
          </cell>
          <cell r="CI19">
            <v>1</v>
          </cell>
          <cell r="CJ19">
            <v>4</v>
          </cell>
          <cell r="DI19">
            <v>1</v>
          </cell>
          <cell r="DJ19">
            <v>0</v>
          </cell>
        </row>
        <row r="20">
          <cell r="F20">
            <v>1</v>
          </cell>
          <cell r="O20">
            <v>4</v>
          </cell>
          <cell r="CI20">
            <v>1</v>
          </cell>
          <cell r="CJ20">
            <v>4</v>
          </cell>
          <cell r="DI20">
            <v>1</v>
          </cell>
          <cell r="DJ20">
            <v>0</v>
          </cell>
        </row>
        <row r="21">
          <cell r="F21">
            <v>1</v>
          </cell>
          <cell r="O21">
            <v>4</v>
          </cell>
          <cell r="CI21">
            <v>1</v>
          </cell>
          <cell r="CJ21">
            <v>4</v>
          </cell>
          <cell r="DI21">
            <v>1</v>
          </cell>
          <cell r="DJ21">
            <v>0</v>
          </cell>
        </row>
        <row r="22">
          <cell r="F22">
            <v>1</v>
          </cell>
          <cell r="O22">
            <v>4</v>
          </cell>
          <cell r="CI22">
            <v>1</v>
          </cell>
          <cell r="CJ22">
            <v>4</v>
          </cell>
          <cell r="DI22">
            <v>1</v>
          </cell>
          <cell r="DJ22">
            <v>0</v>
          </cell>
        </row>
        <row r="23">
          <cell r="F23">
            <v>1</v>
          </cell>
          <cell r="O23">
            <v>4</v>
          </cell>
          <cell r="CI23">
            <v>1</v>
          </cell>
          <cell r="CJ23">
            <v>4</v>
          </cell>
          <cell r="DI23">
            <v>1</v>
          </cell>
          <cell r="DJ23">
            <v>0</v>
          </cell>
        </row>
        <row r="24">
          <cell r="F24">
            <v>1</v>
          </cell>
          <cell r="O24">
            <v>1</v>
          </cell>
          <cell r="CI24">
            <v>1</v>
          </cell>
          <cell r="CJ24">
            <v>1</v>
          </cell>
          <cell r="DI24">
            <v>1</v>
          </cell>
          <cell r="DJ24">
            <v>3</v>
          </cell>
        </row>
        <row r="25">
          <cell r="F25">
            <v>1</v>
          </cell>
          <cell r="O25">
            <v>1</v>
          </cell>
          <cell r="CI25">
            <v>1</v>
          </cell>
          <cell r="CJ25">
            <v>1</v>
          </cell>
          <cell r="DI25">
            <v>1</v>
          </cell>
          <cell r="DJ25">
            <v>3</v>
          </cell>
        </row>
        <row r="26">
          <cell r="F26">
            <v>1</v>
          </cell>
          <cell r="O26">
            <v>2</v>
          </cell>
          <cell r="CI26">
            <v>1</v>
          </cell>
          <cell r="CJ26">
            <v>2</v>
          </cell>
          <cell r="DI26">
            <v>1</v>
          </cell>
          <cell r="DJ26">
            <v>2</v>
          </cell>
        </row>
        <row r="27">
          <cell r="F27">
            <v>1</v>
          </cell>
          <cell r="O27">
            <v>4</v>
          </cell>
          <cell r="CI27">
            <v>1</v>
          </cell>
          <cell r="CJ27">
            <v>0</v>
          </cell>
          <cell r="DI27">
            <v>1</v>
          </cell>
          <cell r="DJ27">
            <v>0</v>
          </cell>
        </row>
        <row r="28">
          <cell r="F28">
            <v>1</v>
          </cell>
          <cell r="O28">
            <v>4</v>
          </cell>
          <cell r="CI28">
            <v>1</v>
          </cell>
          <cell r="CJ28">
            <v>1</v>
          </cell>
          <cell r="DI28">
            <v>1</v>
          </cell>
          <cell r="DJ28">
            <v>0</v>
          </cell>
        </row>
        <row r="29">
          <cell r="F29">
            <v>1</v>
          </cell>
          <cell r="O29">
            <v>4</v>
          </cell>
          <cell r="CI29">
            <v>1</v>
          </cell>
          <cell r="CJ29">
            <v>4</v>
          </cell>
          <cell r="DI29">
            <v>1</v>
          </cell>
          <cell r="DJ29">
            <v>0</v>
          </cell>
        </row>
        <row r="30">
          <cell r="F30">
            <v>1</v>
          </cell>
          <cell r="O30">
            <v>4</v>
          </cell>
          <cell r="CI30">
            <v>1</v>
          </cell>
          <cell r="CJ30">
            <v>4</v>
          </cell>
          <cell r="DI30">
            <v>1</v>
          </cell>
          <cell r="DJ30">
            <v>0</v>
          </cell>
        </row>
        <row r="31">
          <cell r="F31">
            <v>1</v>
          </cell>
          <cell r="O31">
            <v>1</v>
          </cell>
          <cell r="CI31">
            <v>1</v>
          </cell>
          <cell r="CJ31">
            <v>1</v>
          </cell>
          <cell r="DI31">
            <v>1</v>
          </cell>
          <cell r="DJ31">
            <v>3</v>
          </cell>
        </row>
        <row r="32">
          <cell r="F32">
            <v>1</v>
          </cell>
          <cell r="O32">
            <v>4</v>
          </cell>
          <cell r="CI32">
            <v>1</v>
          </cell>
          <cell r="CJ32">
            <v>4</v>
          </cell>
          <cell r="DI32">
            <v>1</v>
          </cell>
          <cell r="DJ32">
            <v>0</v>
          </cell>
        </row>
        <row r="33">
          <cell r="F33">
            <v>1</v>
          </cell>
          <cell r="O33">
            <v>0</v>
          </cell>
          <cell r="CI33">
            <v>1</v>
          </cell>
          <cell r="CJ33">
            <v>0</v>
          </cell>
          <cell r="DI33">
            <v>1</v>
          </cell>
          <cell r="DJ33">
            <v>4</v>
          </cell>
        </row>
        <row r="34">
          <cell r="F34">
            <v>1</v>
          </cell>
          <cell r="O34">
            <v>4</v>
          </cell>
          <cell r="CI34">
            <v>1</v>
          </cell>
          <cell r="CJ34">
            <v>4</v>
          </cell>
          <cell r="DI34">
            <v>1</v>
          </cell>
          <cell r="DJ34">
            <v>0</v>
          </cell>
        </row>
        <row r="35">
          <cell r="F35">
            <v>1</v>
          </cell>
          <cell r="O35">
            <v>0</v>
          </cell>
          <cell r="CI35">
            <v>1</v>
          </cell>
          <cell r="CJ35">
            <v>0</v>
          </cell>
          <cell r="DI35">
            <v>1</v>
          </cell>
          <cell r="DJ35">
            <v>2</v>
          </cell>
        </row>
        <row r="36">
          <cell r="F36">
            <v>1</v>
          </cell>
          <cell r="O36">
            <v>4</v>
          </cell>
          <cell r="CI36">
            <v>1</v>
          </cell>
          <cell r="CJ36">
            <v>4</v>
          </cell>
          <cell r="DI36">
            <v>1</v>
          </cell>
          <cell r="DJ36">
            <v>0</v>
          </cell>
        </row>
        <row r="37">
          <cell r="F37">
            <v>1</v>
          </cell>
          <cell r="O37">
            <v>0</v>
          </cell>
          <cell r="CI37">
            <v>1</v>
          </cell>
          <cell r="CJ37">
            <v>0</v>
          </cell>
          <cell r="DI37">
            <v>1</v>
          </cell>
          <cell r="DJ37">
            <v>4</v>
          </cell>
        </row>
        <row r="38">
          <cell r="F38">
            <v>1</v>
          </cell>
          <cell r="O38">
            <v>4</v>
          </cell>
          <cell r="CI38">
            <v>1</v>
          </cell>
          <cell r="CJ38">
            <v>4</v>
          </cell>
          <cell r="DI38">
            <v>1</v>
          </cell>
          <cell r="DJ38">
            <v>0</v>
          </cell>
        </row>
        <row r="39">
          <cell r="F39">
            <v>1</v>
          </cell>
          <cell r="O39">
            <v>0</v>
          </cell>
          <cell r="CI39">
            <v>1</v>
          </cell>
          <cell r="CJ39">
            <v>0</v>
          </cell>
          <cell r="DI39">
            <v>1</v>
          </cell>
          <cell r="DJ39">
            <v>4</v>
          </cell>
        </row>
        <row r="40">
          <cell r="F40">
            <v>1</v>
          </cell>
          <cell r="O40">
            <v>2</v>
          </cell>
          <cell r="CI40">
            <v>1</v>
          </cell>
          <cell r="CJ40">
            <v>2</v>
          </cell>
          <cell r="DI40">
            <v>1</v>
          </cell>
          <cell r="DJ40">
            <v>2</v>
          </cell>
        </row>
        <row r="41">
          <cell r="F41">
            <v>1</v>
          </cell>
          <cell r="O41">
            <v>4</v>
          </cell>
          <cell r="CI41">
            <v>1</v>
          </cell>
          <cell r="CJ41">
            <v>4</v>
          </cell>
          <cell r="DI41">
            <v>1</v>
          </cell>
          <cell r="DJ41">
            <v>0</v>
          </cell>
        </row>
        <row r="42">
          <cell r="F42">
            <v>1</v>
          </cell>
          <cell r="O42">
            <v>4</v>
          </cell>
          <cell r="CI42">
            <v>1</v>
          </cell>
          <cell r="CJ42">
            <v>4</v>
          </cell>
          <cell r="DI42">
            <v>1</v>
          </cell>
          <cell r="DJ42">
            <v>0</v>
          </cell>
        </row>
        <row r="43">
          <cell r="F43">
            <v>1</v>
          </cell>
          <cell r="O43">
            <v>4</v>
          </cell>
          <cell r="CI43">
            <v>1</v>
          </cell>
          <cell r="CJ43">
            <v>4</v>
          </cell>
          <cell r="DI43">
            <v>1</v>
          </cell>
          <cell r="DJ43">
            <v>0</v>
          </cell>
        </row>
        <row r="44">
          <cell r="F44">
            <v>1</v>
          </cell>
          <cell r="O44">
            <v>4</v>
          </cell>
          <cell r="CI44">
            <v>1</v>
          </cell>
          <cell r="CJ44">
            <v>4</v>
          </cell>
          <cell r="DI44">
            <v>1</v>
          </cell>
          <cell r="DJ44">
            <v>0</v>
          </cell>
        </row>
        <row r="45">
          <cell r="F45">
            <v>1</v>
          </cell>
          <cell r="O45">
            <v>3</v>
          </cell>
          <cell r="CI45">
            <v>1</v>
          </cell>
          <cell r="CJ45">
            <v>3</v>
          </cell>
          <cell r="DI45">
            <v>1</v>
          </cell>
          <cell r="DJ45">
            <v>1</v>
          </cell>
        </row>
        <row r="46">
          <cell r="F46">
            <v>1</v>
          </cell>
          <cell r="O46">
            <v>4</v>
          </cell>
          <cell r="CI46">
            <v>1</v>
          </cell>
          <cell r="CJ46">
            <v>4</v>
          </cell>
          <cell r="DI46">
            <v>1</v>
          </cell>
          <cell r="DJ46">
            <v>0</v>
          </cell>
        </row>
        <row r="47">
          <cell r="F47">
            <v>1</v>
          </cell>
          <cell r="O47">
            <v>4</v>
          </cell>
          <cell r="CI47">
            <v>1</v>
          </cell>
          <cell r="CJ47">
            <v>4</v>
          </cell>
          <cell r="DI47">
            <v>1</v>
          </cell>
          <cell r="DJ47">
            <v>0</v>
          </cell>
        </row>
        <row r="48">
          <cell r="F48">
            <v>1</v>
          </cell>
          <cell r="O48">
            <v>4</v>
          </cell>
          <cell r="CI48">
            <v>1</v>
          </cell>
          <cell r="CJ48">
            <v>4</v>
          </cell>
          <cell r="DI48">
            <v>1</v>
          </cell>
          <cell r="DJ48">
            <v>0</v>
          </cell>
        </row>
        <row r="49">
          <cell r="F49">
            <v>1</v>
          </cell>
          <cell r="O49">
            <v>4</v>
          </cell>
          <cell r="CI49">
            <v>1</v>
          </cell>
          <cell r="CJ49">
            <v>4</v>
          </cell>
          <cell r="DI49">
            <v>1</v>
          </cell>
          <cell r="DJ49">
            <v>0</v>
          </cell>
        </row>
        <row r="50">
          <cell r="F50">
            <v>1</v>
          </cell>
          <cell r="O50">
            <v>4</v>
          </cell>
          <cell r="CI50">
            <v>1</v>
          </cell>
          <cell r="CJ50">
            <v>4</v>
          </cell>
          <cell r="DI50">
            <v>1</v>
          </cell>
          <cell r="DJ50">
            <v>0</v>
          </cell>
        </row>
        <row r="51">
          <cell r="F51">
            <v>1</v>
          </cell>
          <cell r="O51">
            <v>4</v>
          </cell>
          <cell r="CI51">
            <v>1</v>
          </cell>
          <cell r="CJ51">
            <v>4</v>
          </cell>
          <cell r="DI51">
            <v>1</v>
          </cell>
          <cell r="DJ51">
            <v>0</v>
          </cell>
        </row>
        <row r="52">
          <cell r="F52">
            <v>1</v>
          </cell>
          <cell r="O52">
            <v>0</v>
          </cell>
          <cell r="CI52">
            <v>1</v>
          </cell>
          <cell r="CJ52">
            <v>0</v>
          </cell>
          <cell r="DI52">
            <v>1</v>
          </cell>
          <cell r="DJ52">
            <v>4</v>
          </cell>
        </row>
        <row r="53">
          <cell r="F53">
            <v>1</v>
          </cell>
          <cell r="O53">
            <v>4</v>
          </cell>
          <cell r="CI53">
            <v>1</v>
          </cell>
          <cell r="CJ53">
            <v>4</v>
          </cell>
          <cell r="DI53">
            <v>1</v>
          </cell>
          <cell r="DJ53">
            <v>0</v>
          </cell>
        </row>
        <row r="54">
          <cell r="F54">
            <v>1</v>
          </cell>
          <cell r="O54">
            <v>4</v>
          </cell>
          <cell r="CI54">
            <v>1</v>
          </cell>
          <cell r="CJ54">
            <v>4</v>
          </cell>
          <cell r="DI54">
            <v>1</v>
          </cell>
          <cell r="DJ54">
            <v>0</v>
          </cell>
        </row>
        <row r="55">
          <cell r="F55">
            <v>1</v>
          </cell>
          <cell r="O55">
            <v>2</v>
          </cell>
          <cell r="CI55">
            <v>1</v>
          </cell>
          <cell r="CJ55">
            <v>2</v>
          </cell>
          <cell r="DI55">
            <v>1</v>
          </cell>
          <cell r="DJ55">
            <v>2</v>
          </cell>
        </row>
        <row r="56">
          <cell r="F56">
            <v>1</v>
          </cell>
          <cell r="O56">
            <v>4</v>
          </cell>
          <cell r="CI56">
            <v>1</v>
          </cell>
          <cell r="CJ56">
            <v>4</v>
          </cell>
          <cell r="DI56">
            <v>1</v>
          </cell>
          <cell r="DJ56">
            <v>0</v>
          </cell>
        </row>
        <row r="57">
          <cell r="F57">
            <v>1</v>
          </cell>
          <cell r="O57">
            <v>4</v>
          </cell>
          <cell r="CI57">
            <v>1</v>
          </cell>
          <cell r="CJ57">
            <v>4</v>
          </cell>
          <cell r="DI57">
            <v>1</v>
          </cell>
          <cell r="DJ57">
            <v>0</v>
          </cell>
        </row>
        <row r="58">
          <cell r="F58">
            <v>1</v>
          </cell>
          <cell r="O58">
            <v>0</v>
          </cell>
          <cell r="CI58">
            <v>1</v>
          </cell>
          <cell r="CJ58">
            <v>0</v>
          </cell>
          <cell r="DI58">
            <v>1</v>
          </cell>
          <cell r="DJ58">
            <v>4</v>
          </cell>
        </row>
        <row r="59">
          <cell r="F59">
            <v>1</v>
          </cell>
          <cell r="O59">
            <v>2</v>
          </cell>
          <cell r="CI59">
            <v>1</v>
          </cell>
          <cell r="CJ59">
            <v>2</v>
          </cell>
          <cell r="DI59">
            <v>1</v>
          </cell>
          <cell r="DJ59">
            <v>2</v>
          </cell>
        </row>
        <row r="60">
          <cell r="F60">
            <v>1</v>
          </cell>
          <cell r="O60">
            <v>4</v>
          </cell>
          <cell r="CI60">
            <v>1</v>
          </cell>
          <cell r="CJ60">
            <v>4</v>
          </cell>
          <cell r="DI60">
            <v>1</v>
          </cell>
          <cell r="DJ60">
            <v>0</v>
          </cell>
        </row>
        <row r="61">
          <cell r="F61">
            <v>1</v>
          </cell>
          <cell r="O61">
            <v>2</v>
          </cell>
          <cell r="CI61">
            <v>1</v>
          </cell>
          <cell r="CJ61">
            <v>2</v>
          </cell>
          <cell r="DI61">
            <v>1</v>
          </cell>
          <cell r="DJ61">
            <v>2</v>
          </cell>
        </row>
        <row r="62">
          <cell r="F62">
            <v>1</v>
          </cell>
          <cell r="O62">
            <v>4</v>
          </cell>
          <cell r="CI62">
            <v>1</v>
          </cell>
          <cell r="CJ62">
            <v>4</v>
          </cell>
          <cell r="DI62">
            <v>1</v>
          </cell>
          <cell r="DJ62">
            <v>0</v>
          </cell>
        </row>
        <row r="63">
          <cell r="F63">
            <v>1</v>
          </cell>
          <cell r="O63">
            <v>3</v>
          </cell>
          <cell r="CI63">
            <v>1</v>
          </cell>
          <cell r="CJ63">
            <v>3</v>
          </cell>
          <cell r="DI63">
            <v>1</v>
          </cell>
          <cell r="DJ63">
            <v>1</v>
          </cell>
        </row>
        <row r="64">
          <cell r="F64">
            <v>1</v>
          </cell>
          <cell r="O64">
            <v>4</v>
          </cell>
          <cell r="CI64">
            <v>1</v>
          </cell>
          <cell r="CJ64">
            <v>4</v>
          </cell>
          <cell r="DI64">
            <v>1</v>
          </cell>
          <cell r="DJ64">
            <v>0</v>
          </cell>
        </row>
        <row r="65">
          <cell r="F65">
            <v>1</v>
          </cell>
          <cell r="O65">
            <v>4</v>
          </cell>
          <cell r="CI65">
            <v>1</v>
          </cell>
          <cell r="CJ65">
            <v>4</v>
          </cell>
          <cell r="DI65">
            <v>1</v>
          </cell>
          <cell r="DJ65">
            <v>0</v>
          </cell>
        </row>
        <row r="66">
          <cell r="F66">
            <v>1</v>
          </cell>
          <cell r="O66">
            <v>4</v>
          </cell>
          <cell r="CI66">
            <v>1</v>
          </cell>
          <cell r="CJ66">
            <v>4</v>
          </cell>
          <cell r="DI66">
            <v>1</v>
          </cell>
          <cell r="DJ66">
            <v>0</v>
          </cell>
        </row>
        <row r="67">
          <cell r="F67">
            <v>1</v>
          </cell>
          <cell r="O67">
            <v>4</v>
          </cell>
          <cell r="CI67">
            <v>1</v>
          </cell>
          <cell r="CJ67">
            <v>4</v>
          </cell>
          <cell r="DI67">
            <v>1</v>
          </cell>
          <cell r="DJ67">
            <v>0</v>
          </cell>
        </row>
        <row r="68">
          <cell r="F68">
            <v>1</v>
          </cell>
          <cell r="O68">
            <v>0</v>
          </cell>
          <cell r="CI68">
            <v>1</v>
          </cell>
          <cell r="CJ68">
            <v>0</v>
          </cell>
          <cell r="DI68">
            <v>1</v>
          </cell>
          <cell r="DJ68">
            <v>4</v>
          </cell>
        </row>
        <row r="69">
          <cell r="F69">
            <v>1</v>
          </cell>
          <cell r="O69">
            <v>4</v>
          </cell>
          <cell r="CI69">
            <v>1</v>
          </cell>
          <cell r="CJ69">
            <v>4</v>
          </cell>
          <cell r="DI69">
            <v>1</v>
          </cell>
          <cell r="DJ69">
            <v>0</v>
          </cell>
        </row>
        <row r="70">
          <cell r="F70">
            <v>1</v>
          </cell>
          <cell r="O70">
            <v>0</v>
          </cell>
          <cell r="CI70">
            <v>1</v>
          </cell>
          <cell r="CJ70">
            <v>0</v>
          </cell>
          <cell r="DI70">
            <v>1</v>
          </cell>
          <cell r="DJ70">
            <v>4</v>
          </cell>
        </row>
        <row r="71">
          <cell r="F71">
            <v>1</v>
          </cell>
          <cell r="O71">
            <v>2</v>
          </cell>
          <cell r="CI71">
            <v>1</v>
          </cell>
          <cell r="CJ71">
            <v>2</v>
          </cell>
          <cell r="DI71">
            <v>1</v>
          </cell>
          <cell r="DJ71">
            <v>2</v>
          </cell>
        </row>
        <row r="72">
          <cell r="F72">
            <v>1</v>
          </cell>
          <cell r="O72">
            <v>0</v>
          </cell>
          <cell r="CI72">
            <v>1</v>
          </cell>
          <cell r="CJ72">
            <v>0</v>
          </cell>
          <cell r="DI72">
            <v>1</v>
          </cell>
          <cell r="DJ72">
            <v>0</v>
          </cell>
        </row>
        <row r="73">
          <cell r="F73">
            <v>1</v>
          </cell>
          <cell r="O73">
            <v>2</v>
          </cell>
          <cell r="CI73">
            <v>1</v>
          </cell>
          <cell r="CJ73">
            <v>2</v>
          </cell>
          <cell r="DI73">
            <v>1</v>
          </cell>
          <cell r="DJ73">
            <v>2</v>
          </cell>
        </row>
        <row r="74">
          <cell r="F74">
            <v>1</v>
          </cell>
          <cell r="O74">
            <v>4</v>
          </cell>
          <cell r="CI74">
            <v>1</v>
          </cell>
          <cell r="CJ74">
            <v>4</v>
          </cell>
          <cell r="DI74">
            <v>1</v>
          </cell>
          <cell r="DJ74">
            <v>0</v>
          </cell>
        </row>
        <row r="75">
          <cell r="F75">
            <v>1</v>
          </cell>
          <cell r="O75">
            <v>0</v>
          </cell>
          <cell r="CI75">
            <v>1</v>
          </cell>
          <cell r="CJ75">
            <v>0</v>
          </cell>
          <cell r="DI75">
            <v>1</v>
          </cell>
          <cell r="DJ75">
            <v>4</v>
          </cell>
        </row>
        <row r="76">
          <cell r="F76">
            <v>1</v>
          </cell>
          <cell r="O76">
            <v>4</v>
          </cell>
          <cell r="CI76">
            <v>1</v>
          </cell>
          <cell r="CJ76">
            <v>4</v>
          </cell>
          <cell r="DI76">
            <v>1</v>
          </cell>
          <cell r="DJ76">
            <v>0</v>
          </cell>
        </row>
        <row r="77">
          <cell r="F77">
            <v>1</v>
          </cell>
          <cell r="O77">
            <v>4</v>
          </cell>
          <cell r="CI77">
            <v>1</v>
          </cell>
          <cell r="CJ77">
            <v>4</v>
          </cell>
          <cell r="DI77">
            <v>1</v>
          </cell>
          <cell r="DJ77">
            <v>0</v>
          </cell>
        </row>
        <row r="78">
          <cell r="F78">
            <v>1</v>
          </cell>
          <cell r="O78">
            <v>4</v>
          </cell>
          <cell r="CI78">
            <v>1</v>
          </cell>
          <cell r="CJ78">
            <v>4</v>
          </cell>
          <cell r="DI78">
            <v>1</v>
          </cell>
          <cell r="DJ78">
            <v>0</v>
          </cell>
        </row>
        <row r="79">
          <cell r="F79">
            <v>1</v>
          </cell>
          <cell r="O79">
            <v>4</v>
          </cell>
          <cell r="CI79">
            <v>1</v>
          </cell>
          <cell r="CJ79">
            <v>4</v>
          </cell>
          <cell r="DI79">
            <v>1</v>
          </cell>
          <cell r="DJ79">
            <v>0</v>
          </cell>
        </row>
        <row r="80">
          <cell r="F80">
            <v>1</v>
          </cell>
          <cell r="O80">
            <v>4</v>
          </cell>
          <cell r="CI80">
            <v>1</v>
          </cell>
          <cell r="CJ80">
            <v>4</v>
          </cell>
          <cell r="DI80">
            <v>1</v>
          </cell>
          <cell r="DJ80">
            <v>0</v>
          </cell>
        </row>
        <row r="81">
          <cell r="F81">
            <v>1</v>
          </cell>
          <cell r="O81">
            <v>0</v>
          </cell>
          <cell r="CI81">
            <v>1</v>
          </cell>
          <cell r="CJ81">
            <v>0</v>
          </cell>
          <cell r="DI81">
            <v>1</v>
          </cell>
          <cell r="DJ81">
            <v>4</v>
          </cell>
        </row>
        <row r="82">
          <cell r="F82">
            <v>1</v>
          </cell>
          <cell r="O82">
            <v>4</v>
          </cell>
          <cell r="CI82">
            <v>1</v>
          </cell>
          <cell r="CJ82">
            <v>4</v>
          </cell>
          <cell r="DI82">
            <v>1</v>
          </cell>
          <cell r="DJ82">
            <v>0</v>
          </cell>
        </row>
        <row r="83">
          <cell r="F83">
            <v>1</v>
          </cell>
          <cell r="O83">
            <v>0</v>
          </cell>
          <cell r="CI83">
            <v>1</v>
          </cell>
          <cell r="CJ83">
            <v>0</v>
          </cell>
          <cell r="DI83">
            <v>1</v>
          </cell>
          <cell r="DJ83">
            <v>2</v>
          </cell>
        </row>
        <row r="84">
          <cell r="F84">
            <v>1</v>
          </cell>
          <cell r="O84">
            <v>4</v>
          </cell>
          <cell r="CI84">
            <v>1</v>
          </cell>
          <cell r="CJ84">
            <v>4</v>
          </cell>
          <cell r="DI84">
            <v>1</v>
          </cell>
          <cell r="DJ84">
            <v>0</v>
          </cell>
        </row>
        <row r="85">
          <cell r="F85">
            <v>1</v>
          </cell>
          <cell r="O85">
            <v>0</v>
          </cell>
          <cell r="CI85">
            <v>1</v>
          </cell>
          <cell r="CJ85">
            <v>0</v>
          </cell>
          <cell r="DI85">
            <v>1</v>
          </cell>
          <cell r="DJ85">
            <v>4</v>
          </cell>
        </row>
        <row r="86">
          <cell r="F86">
            <v>1</v>
          </cell>
          <cell r="O86">
            <v>4</v>
          </cell>
          <cell r="CI86">
            <v>1</v>
          </cell>
          <cell r="CJ86">
            <v>4</v>
          </cell>
          <cell r="DI86">
            <v>1</v>
          </cell>
          <cell r="DJ86">
            <v>0</v>
          </cell>
        </row>
        <row r="87">
          <cell r="F87">
            <v>1</v>
          </cell>
          <cell r="O87">
            <v>0</v>
          </cell>
          <cell r="CI87">
            <v>1</v>
          </cell>
          <cell r="CJ87">
            <v>0</v>
          </cell>
          <cell r="DI87">
            <v>1</v>
          </cell>
          <cell r="DJ87">
            <v>4</v>
          </cell>
        </row>
        <row r="88">
          <cell r="F88">
            <v>1</v>
          </cell>
          <cell r="O88">
            <v>1</v>
          </cell>
          <cell r="CI88">
            <v>1</v>
          </cell>
          <cell r="CJ88">
            <v>1</v>
          </cell>
          <cell r="DI88">
            <v>1</v>
          </cell>
          <cell r="DJ88">
            <v>3</v>
          </cell>
        </row>
        <row r="89">
          <cell r="F89">
            <v>1</v>
          </cell>
          <cell r="O89">
            <v>4</v>
          </cell>
          <cell r="CI89">
            <v>1</v>
          </cell>
          <cell r="CJ89">
            <v>4</v>
          </cell>
          <cell r="DI89">
            <v>1</v>
          </cell>
          <cell r="DJ89">
            <v>0</v>
          </cell>
        </row>
        <row r="90">
          <cell r="F90">
            <v>1</v>
          </cell>
          <cell r="O90">
            <v>4</v>
          </cell>
          <cell r="CI90">
            <v>1</v>
          </cell>
          <cell r="CJ90">
            <v>4</v>
          </cell>
          <cell r="DI90">
            <v>1</v>
          </cell>
          <cell r="DJ90">
            <v>0</v>
          </cell>
        </row>
        <row r="91">
          <cell r="F91">
            <v>1</v>
          </cell>
          <cell r="O91">
            <v>0</v>
          </cell>
          <cell r="CI91">
            <v>1</v>
          </cell>
          <cell r="CJ91">
            <v>0</v>
          </cell>
          <cell r="DI91">
            <v>1</v>
          </cell>
          <cell r="DJ91">
            <v>2</v>
          </cell>
        </row>
        <row r="92">
          <cell r="F92">
            <v>1</v>
          </cell>
          <cell r="O92">
            <v>4</v>
          </cell>
          <cell r="CI92">
            <v>1</v>
          </cell>
          <cell r="CJ92">
            <v>4</v>
          </cell>
          <cell r="DI92">
            <v>1</v>
          </cell>
          <cell r="DJ92">
            <v>0</v>
          </cell>
        </row>
        <row r="93">
          <cell r="F93">
            <v>1</v>
          </cell>
          <cell r="O93">
            <v>0</v>
          </cell>
          <cell r="CI93">
            <v>1</v>
          </cell>
          <cell r="CJ93">
            <v>0</v>
          </cell>
          <cell r="DI93">
            <v>1</v>
          </cell>
          <cell r="DJ93">
            <v>4</v>
          </cell>
        </row>
        <row r="94">
          <cell r="F94">
            <v>1</v>
          </cell>
          <cell r="O94">
            <v>0</v>
          </cell>
          <cell r="CI94">
            <v>1</v>
          </cell>
          <cell r="CJ94">
            <v>0</v>
          </cell>
          <cell r="DI94">
            <v>1</v>
          </cell>
          <cell r="DJ94">
            <v>4</v>
          </cell>
        </row>
        <row r="95">
          <cell r="F95">
            <v>1</v>
          </cell>
          <cell r="O95">
            <v>4</v>
          </cell>
          <cell r="CI95">
            <v>1</v>
          </cell>
          <cell r="CJ95">
            <v>4</v>
          </cell>
          <cell r="DI95">
            <v>1</v>
          </cell>
          <cell r="DJ95">
            <v>0</v>
          </cell>
        </row>
        <row r="96">
          <cell r="F96">
            <v>1</v>
          </cell>
          <cell r="O96">
            <v>0</v>
          </cell>
          <cell r="CI96">
            <v>1</v>
          </cell>
          <cell r="CJ96">
            <v>0</v>
          </cell>
          <cell r="DI96">
            <v>1</v>
          </cell>
          <cell r="DJ96">
            <v>3</v>
          </cell>
        </row>
        <row r="97">
          <cell r="F97">
            <v>1</v>
          </cell>
          <cell r="O97">
            <v>4</v>
          </cell>
          <cell r="CI97">
            <v>1</v>
          </cell>
          <cell r="CJ97">
            <v>4</v>
          </cell>
          <cell r="DI97">
            <v>1</v>
          </cell>
          <cell r="DJ97">
            <v>0</v>
          </cell>
        </row>
        <row r="98">
          <cell r="F98">
            <v>1</v>
          </cell>
          <cell r="O98">
            <v>0</v>
          </cell>
          <cell r="CI98">
            <v>1</v>
          </cell>
          <cell r="CJ98">
            <v>0</v>
          </cell>
          <cell r="DI98">
            <v>1</v>
          </cell>
          <cell r="DJ98">
            <v>4</v>
          </cell>
        </row>
        <row r="99">
          <cell r="F99">
            <v>1</v>
          </cell>
          <cell r="O99">
            <v>4</v>
          </cell>
          <cell r="CI99">
            <v>1</v>
          </cell>
          <cell r="CJ99">
            <v>4</v>
          </cell>
          <cell r="DI99">
            <v>1</v>
          </cell>
          <cell r="DJ99">
            <v>0</v>
          </cell>
        </row>
        <row r="100">
          <cell r="F100">
            <v>1</v>
          </cell>
          <cell r="O100">
            <v>4</v>
          </cell>
          <cell r="CI100">
            <v>1</v>
          </cell>
          <cell r="CJ100">
            <v>4</v>
          </cell>
          <cell r="DI100">
            <v>1</v>
          </cell>
          <cell r="DJ100">
            <v>0</v>
          </cell>
        </row>
        <row r="101">
          <cell r="F101">
            <v>1</v>
          </cell>
          <cell r="O101">
            <v>0</v>
          </cell>
          <cell r="CI101">
            <v>1</v>
          </cell>
          <cell r="CJ101">
            <v>0</v>
          </cell>
          <cell r="DI101">
            <v>1</v>
          </cell>
          <cell r="DJ101">
            <v>0</v>
          </cell>
        </row>
        <row r="102">
          <cell r="F102">
            <v>1</v>
          </cell>
          <cell r="O102">
            <v>0</v>
          </cell>
          <cell r="CI102">
            <v>1</v>
          </cell>
          <cell r="CJ102">
            <v>0</v>
          </cell>
          <cell r="DI102">
            <v>0</v>
          </cell>
          <cell r="DJ102">
            <v>1</v>
          </cell>
        </row>
        <row r="103">
          <cell r="F103">
            <v>1</v>
          </cell>
          <cell r="O103">
            <v>4</v>
          </cell>
          <cell r="CI103">
            <v>1</v>
          </cell>
          <cell r="CJ103">
            <v>4</v>
          </cell>
          <cell r="DI103">
            <v>1</v>
          </cell>
          <cell r="DJ103">
            <v>0</v>
          </cell>
        </row>
        <row r="104">
          <cell r="F104">
            <v>1</v>
          </cell>
          <cell r="O104">
            <v>0</v>
          </cell>
          <cell r="CI104">
            <v>1</v>
          </cell>
          <cell r="CJ104">
            <v>0</v>
          </cell>
          <cell r="DI104">
            <v>1</v>
          </cell>
          <cell r="DJ104">
            <v>4</v>
          </cell>
        </row>
        <row r="105">
          <cell r="F105">
            <v>1</v>
          </cell>
          <cell r="O105">
            <v>1</v>
          </cell>
          <cell r="CI105">
            <v>1</v>
          </cell>
          <cell r="CJ105">
            <v>3</v>
          </cell>
          <cell r="DI105">
            <v>0</v>
          </cell>
          <cell r="DJ105">
            <v>3</v>
          </cell>
        </row>
        <row r="106">
          <cell r="F106">
            <v>1</v>
          </cell>
          <cell r="O106">
            <v>0</v>
          </cell>
          <cell r="CI106">
            <v>1</v>
          </cell>
          <cell r="CJ106">
            <v>0</v>
          </cell>
          <cell r="DI106">
            <v>1</v>
          </cell>
          <cell r="DJ106">
            <v>4</v>
          </cell>
        </row>
        <row r="107">
          <cell r="F107">
            <v>1</v>
          </cell>
          <cell r="O107">
            <v>0</v>
          </cell>
          <cell r="CI107">
            <v>1</v>
          </cell>
          <cell r="CJ107">
            <v>0</v>
          </cell>
          <cell r="DI107">
            <v>1</v>
          </cell>
          <cell r="DJ107">
            <v>4</v>
          </cell>
        </row>
        <row r="108">
          <cell r="F108">
            <v>1</v>
          </cell>
          <cell r="O108">
            <v>0</v>
          </cell>
          <cell r="CI108">
            <v>1</v>
          </cell>
          <cell r="CJ108">
            <v>0</v>
          </cell>
          <cell r="DI108">
            <v>1</v>
          </cell>
          <cell r="DJ108">
            <v>2</v>
          </cell>
        </row>
        <row r="109">
          <cell r="F109">
            <v>1</v>
          </cell>
          <cell r="O109">
            <v>4</v>
          </cell>
          <cell r="CI109">
            <v>1</v>
          </cell>
          <cell r="CJ109">
            <v>4</v>
          </cell>
          <cell r="DI109">
            <v>1</v>
          </cell>
          <cell r="DJ109">
            <v>0</v>
          </cell>
        </row>
        <row r="110">
          <cell r="F110">
            <v>1</v>
          </cell>
          <cell r="O110">
            <v>3</v>
          </cell>
          <cell r="CI110">
            <v>1</v>
          </cell>
          <cell r="CJ110">
            <v>3</v>
          </cell>
          <cell r="DI110">
            <v>0</v>
          </cell>
          <cell r="DJ110">
            <v>3</v>
          </cell>
        </row>
        <row r="111">
          <cell r="F111">
            <v>1</v>
          </cell>
          <cell r="O111">
            <v>1</v>
          </cell>
          <cell r="CI111">
            <v>1</v>
          </cell>
          <cell r="CJ111">
            <v>1</v>
          </cell>
          <cell r="DI111">
            <v>1</v>
          </cell>
          <cell r="DJ111">
            <v>3</v>
          </cell>
        </row>
        <row r="112">
          <cell r="F112">
            <v>1</v>
          </cell>
          <cell r="O112">
            <v>4</v>
          </cell>
          <cell r="CI112">
            <v>1</v>
          </cell>
          <cell r="CJ112">
            <v>4</v>
          </cell>
          <cell r="DI112">
            <v>1</v>
          </cell>
          <cell r="DJ112">
            <v>0</v>
          </cell>
        </row>
        <row r="113">
          <cell r="F113">
            <v>1</v>
          </cell>
          <cell r="O113">
            <v>4</v>
          </cell>
          <cell r="CI113">
            <v>1</v>
          </cell>
          <cell r="CJ113">
            <v>4</v>
          </cell>
          <cell r="DI113">
            <v>1</v>
          </cell>
          <cell r="DJ113">
            <v>0</v>
          </cell>
        </row>
        <row r="114">
          <cell r="F114">
            <v>1</v>
          </cell>
          <cell r="O114">
            <v>4</v>
          </cell>
          <cell r="CI114">
            <v>1</v>
          </cell>
          <cell r="CJ114">
            <v>4</v>
          </cell>
          <cell r="DI114">
            <v>1</v>
          </cell>
          <cell r="DJ114">
            <v>0</v>
          </cell>
        </row>
        <row r="115">
          <cell r="F115">
            <v>1</v>
          </cell>
          <cell r="O115">
            <v>4</v>
          </cell>
          <cell r="CI115">
            <v>1</v>
          </cell>
          <cell r="CJ115">
            <v>4</v>
          </cell>
          <cell r="DI115">
            <v>1</v>
          </cell>
          <cell r="DJ115">
            <v>0</v>
          </cell>
        </row>
        <row r="116">
          <cell r="F116">
            <v>1</v>
          </cell>
          <cell r="O116">
            <v>4</v>
          </cell>
          <cell r="CI116">
            <v>1</v>
          </cell>
          <cell r="CJ116">
            <v>4</v>
          </cell>
          <cell r="DI116">
            <v>1</v>
          </cell>
          <cell r="DJ116">
            <v>0</v>
          </cell>
        </row>
        <row r="117">
          <cell r="F117">
            <v>1</v>
          </cell>
          <cell r="O117">
            <v>0</v>
          </cell>
          <cell r="CI117">
            <v>1</v>
          </cell>
          <cell r="CJ117">
            <v>0</v>
          </cell>
          <cell r="DI117">
            <v>1</v>
          </cell>
          <cell r="DJ117">
            <v>4</v>
          </cell>
        </row>
        <row r="118">
          <cell r="F118">
            <v>1</v>
          </cell>
          <cell r="O118">
            <v>4</v>
          </cell>
          <cell r="CI118">
            <v>1</v>
          </cell>
          <cell r="CJ118">
            <v>4</v>
          </cell>
          <cell r="DI118">
            <v>1</v>
          </cell>
          <cell r="DJ118">
            <v>0</v>
          </cell>
        </row>
        <row r="119">
          <cell r="F119">
            <v>1</v>
          </cell>
          <cell r="O119">
            <v>2</v>
          </cell>
          <cell r="CI119">
            <v>1</v>
          </cell>
          <cell r="CJ119">
            <v>2</v>
          </cell>
          <cell r="DI119">
            <v>1</v>
          </cell>
          <cell r="DJ119">
            <v>2</v>
          </cell>
        </row>
        <row r="120">
          <cell r="F120">
            <v>1</v>
          </cell>
          <cell r="O120">
            <v>3</v>
          </cell>
          <cell r="CI120">
            <v>1</v>
          </cell>
          <cell r="CJ120">
            <v>3</v>
          </cell>
          <cell r="DI120">
            <v>1</v>
          </cell>
          <cell r="DJ120">
            <v>1</v>
          </cell>
        </row>
        <row r="121">
          <cell r="F121">
            <v>1</v>
          </cell>
          <cell r="O121">
            <v>0</v>
          </cell>
          <cell r="CI121">
            <v>1</v>
          </cell>
          <cell r="CJ121">
            <v>0</v>
          </cell>
          <cell r="DI121">
            <v>1</v>
          </cell>
          <cell r="DJ121">
            <v>4</v>
          </cell>
        </row>
        <row r="122">
          <cell r="F122">
            <v>1</v>
          </cell>
          <cell r="O122">
            <v>0</v>
          </cell>
          <cell r="CI122">
            <v>1</v>
          </cell>
          <cell r="CJ122">
            <v>0</v>
          </cell>
          <cell r="DI122">
            <v>1</v>
          </cell>
          <cell r="DJ122">
            <v>4</v>
          </cell>
        </row>
        <row r="123">
          <cell r="F123">
            <v>1</v>
          </cell>
          <cell r="O123">
            <v>4</v>
          </cell>
          <cell r="CI123">
            <v>1</v>
          </cell>
          <cell r="CJ123">
            <v>4</v>
          </cell>
          <cell r="DI123">
            <v>1</v>
          </cell>
          <cell r="DJ123">
            <v>0</v>
          </cell>
        </row>
        <row r="124">
          <cell r="F124">
            <v>1</v>
          </cell>
          <cell r="O124">
            <v>0</v>
          </cell>
          <cell r="CI124">
            <v>1</v>
          </cell>
          <cell r="CJ124">
            <v>0</v>
          </cell>
          <cell r="DI124">
            <v>1</v>
          </cell>
          <cell r="DJ124">
            <v>4</v>
          </cell>
        </row>
        <row r="125">
          <cell r="F125">
            <v>1</v>
          </cell>
          <cell r="O125">
            <v>4</v>
          </cell>
          <cell r="CI125">
            <v>1</v>
          </cell>
          <cell r="CJ125">
            <v>4</v>
          </cell>
          <cell r="DI125">
            <v>1</v>
          </cell>
          <cell r="DJ125">
            <v>0</v>
          </cell>
        </row>
        <row r="126">
          <cell r="F126">
            <v>1</v>
          </cell>
          <cell r="O126">
            <v>4</v>
          </cell>
          <cell r="CI126">
            <v>1</v>
          </cell>
          <cell r="CJ126">
            <v>1</v>
          </cell>
          <cell r="DI126">
            <v>1</v>
          </cell>
          <cell r="DJ126">
            <v>0</v>
          </cell>
        </row>
        <row r="127">
          <cell r="F127">
            <v>1</v>
          </cell>
          <cell r="O127">
            <v>4</v>
          </cell>
          <cell r="CI127">
            <v>1</v>
          </cell>
          <cell r="CJ127">
            <v>4</v>
          </cell>
          <cell r="DI127">
            <v>1</v>
          </cell>
          <cell r="DJ127">
            <v>0</v>
          </cell>
        </row>
        <row r="128">
          <cell r="F128">
            <v>1</v>
          </cell>
          <cell r="O128">
            <v>4</v>
          </cell>
          <cell r="CI128">
            <v>1</v>
          </cell>
          <cell r="CJ128">
            <v>4</v>
          </cell>
          <cell r="DI128">
            <v>1</v>
          </cell>
          <cell r="DJ128">
            <v>0</v>
          </cell>
        </row>
        <row r="129">
          <cell r="F129">
            <v>1</v>
          </cell>
          <cell r="O129">
            <v>4</v>
          </cell>
          <cell r="CI129">
            <v>1</v>
          </cell>
          <cell r="CJ129">
            <v>0</v>
          </cell>
          <cell r="DI129">
            <v>1</v>
          </cell>
          <cell r="DJ129">
            <v>0</v>
          </cell>
        </row>
        <row r="130">
          <cell r="F130">
            <v>1</v>
          </cell>
          <cell r="O130">
            <v>4</v>
          </cell>
          <cell r="CI130">
            <v>1</v>
          </cell>
          <cell r="CJ130">
            <v>4</v>
          </cell>
          <cell r="DI130">
            <v>1</v>
          </cell>
          <cell r="DJ130">
            <v>0</v>
          </cell>
        </row>
        <row r="131">
          <cell r="F131">
            <v>1</v>
          </cell>
          <cell r="O131">
            <v>4</v>
          </cell>
          <cell r="CI131">
            <v>1</v>
          </cell>
          <cell r="CJ131">
            <v>4</v>
          </cell>
          <cell r="DI131">
            <v>1</v>
          </cell>
          <cell r="DJ131">
            <v>0</v>
          </cell>
        </row>
        <row r="132">
          <cell r="F132">
            <v>1</v>
          </cell>
          <cell r="O132">
            <v>1</v>
          </cell>
          <cell r="CI132">
            <v>0</v>
          </cell>
          <cell r="CJ132">
            <v>4</v>
          </cell>
          <cell r="DI132">
            <v>0</v>
          </cell>
          <cell r="DJ132">
            <v>4</v>
          </cell>
        </row>
        <row r="133">
          <cell r="F133">
            <v>1</v>
          </cell>
          <cell r="O133">
            <v>4</v>
          </cell>
          <cell r="CI133">
            <v>1</v>
          </cell>
          <cell r="CJ133">
            <v>4</v>
          </cell>
          <cell r="DI133">
            <v>1</v>
          </cell>
          <cell r="DJ133">
            <v>0</v>
          </cell>
        </row>
        <row r="134">
          <cell r="F134">
            <v>1</v>
          </cell>
          <cell r="O134">
            <v>0</v>
          </cell>
          <cell r="CI134">
            <v>1</v>
          </cell>
          <cell r="CJ134">
            <v>0</v>
          </cell>
          <cell r="DI134">
            <v>1</v>
          </cell>
          <cell r="DJ134">
            <v>4</v>
          </cell>
        </row>
        <row r="135">
          <cell r="F135">
            <v>1</v>
          </cell>
          <cell r="O135">
            <v>4</v>
          </cell>
          <cell r="CI135">
            <v>1</v>
          </cell>
          <cell r="CJ135">
            <v>4</v>
          </cell>
          <cell r="DI135">
            <v>1</v>
          </cell>
          <cell r="DJ135">
            <v>0</v>
          </cell>
        </row>
        <row r="136">
          <cell r="F136">
            <v>1</v>
          </cell>
          <cell r="O136">
            <v>4</v>
          </cell>
          <cell r="CI136">
            <v>1</v>
          </cell>
          <cell r="CJ136">
            <v>4</v>
          </cell>
          <cell r="DI136">
            <v>1</v>
          </cell>
          <cell r="DJ136">
            <v>0</v>
          </cell>
        </row>
        <row r="137">
          <cell r="F137">
            <v>1</v>
          </cell>
          <cell r="O137">
            <v>4</v>
          </cell>
          <cell r="CI137">
            <v>1</v>
          </cell>
          <cell r="CJ137">
            <v>4</v>
          </cell>
          <cell r="DI137">
            <v>1</v>
          </cell>
          <cell r="DJ137">
            <v>0</v>
          </cell>
        </row>
        <row r="138">
          <cell r="F138">
            <v>1</v>
          </cell>
          <cell r="O138">
            <v>0</v>
          </cell>
          <cell r="CI138">
            <v>1</v>
          </cell>
          <cell r="CJ138">
            <v>0</v>
          </cell>
          <cell r="DI138">
            <v>1</v>
          </cell>
          <cell r="DJ138">
            <v>4</v>
          </cell>
        </row>
        <row r="139">
          <cell r="F139">
            <v>1</v>
          </cell>
          <cell r="O139">
            <v>4</v>
          </cell>
          <cell r="CI139">
            <v>1</v>
          </cell>
          <cell r="CJ139">
            <v>4</v>
          </cell>
          <cell r="DI139">
            <v>1</v>
          </cell>
          <cell r="DJ139">
            <v>0</v>
          </cell>
        </row>
        <row r="140">
          <cell r="F140">
            <v>1</v>
          </cell>
          <cell r="O140">
            <v>2</v>
          </cell>
          <cell r="CI140">
            <v>1</v>
          </cell>
          <cell r="CJ140">
            <v>2</v>
          </cell>
          <cell r="DI140">
            <v>1</v>
          </cell>
          <cell r="DJ140">
            <v>2</v>
          </cell>
        </row>
        <row r="141">
          <cell r="F141">
            <v>1</v>
          </cell>
          <cell r="O141">
            <v>2</v>
          </cell>
          <cell r="CI141">
            <v>1</v>
          </cell>
          <cell r="CJ141">
            <v>2</v>
          </cell>
          <cell r="DI141">
            <v>1</v>
          </cell>
          <cell r="DJ141">
            <v>2</v>
          </cell>
        </row>
        <row r="142">
          <cell r="F142">
            <v>1</v>
          </cell>
          <cell r="O142">
            <v>1</v>
          </cell>
          <cell r="CI142">
            <v>1</v>
          </cell>
          <cell r="CJ142">
            <v>1</v>
          </cell>
          <cell r="DI142">
            <v>1</v>
          </cell>
          <cell r="DJ142">
            <v>2</v>
          </cell>
        </row>
        <row r="143">
          <cell r="F143">
            <v>1</v>
          </cell>
          <cell r="O143">
            <v>4</v>
          </cell>
          <cell r="CI143">
            <v>1</v>
          </cell>
          <cell r="CJ143">
            <v>4</v>
          </cell>
          <cell r="DI143">
            <v>1</v>
          </cell>
          <cell r="DJ143">
            <v>0</v>
          </cell>
        </row>
        <row r="144">
          <cell r="F144">
            <v>1</v>
          </cell>
          <cell r="O144">
            <v>4</v>
          </cell>
          <cell r="CI144">
            <v>1</v>
          </cell>
          <cell r="CJ144">
            <v>4</v>
          </cell>
          <cell r="DI144">
            <v>1</v>
          </cell>
          <cell r="DJ144">
            <v>0</v>
          </cell>
        </row>
        <row r="145">
          <cell r="F145">
            <v>1</v>
          </cell>
          <cell r="O145">
            <v>0</v>
          </cell>
          <cell r="CI145">
            <v>1</v>
          </cell>
          <cell r="CJ145">
            <v>0</v>
          </cell>
          <cell r="DI145">
            <v>1</v>
          </cell>
          <cell r="DJ145">
            <v>2</v>
          </cell>
        </row>
        <row r="146">
          <cell r="F146">
            <v>1</v>
          </cell>
          <cell r="O146">
            <v>4</v>
          </cell>
          <cell r="CI146">
            <v>1</v>
          </cell>
          <cell r="CJ146">
            <v>4</v>
          </cell>
          <cell r="DI146">
            <v>1</v>
          </cell>
          <cell r="DJ146">
            <v>0</v>
          </cell>
        </row>
        <row r="147">
          <cell r="F147">
            <v>1</v>
          </cell>
          <cell r="O147">
            <v>0</v>
          </cell>
          <cell r="CI147">
            <v>1</v>
          </cell>
          <cell r="CJ147">
            <v>0</v>
          </cell>
          <cell r="DI147">
            <v>1</v>
          </cell>
          <cell r="DJ147">
            <v>4</v>
          </cell>
        </row>
        <row r="148">
          <cell r="F148">
            <v>1</v>
          </cell>
          <cell r="O148">
            <v>0</v>
          </cell>
          <cell r="CI148">
            <v>1</v>
          </cell>
          <cell r="CJ148">
            <v>0</v>
          </cell>
          <cell r="DI148">
            <v>1</v>
          </cell>
          <cell r="DJ148">
            <v>4</v>
          </cell>
        </row>
        <row r="149">
          <cell r="F149">
            <v>1</v>
          </cell>
          <cell r="O149">
            <v>0</v>
          </cell>
          <cell r="CI149">
            <v>1</v>
          </cell>
          <cell r="CJ149">
            <v>0</v>
          </cell>
          <cell r="DI149">
            <v>1</v>
          </cell>
          <cell r="DJ149">
            <v>3</v>
          </cell>
        </row>
        <row r="150">
          <cell r="F150">
            <v>1</v>
          </cell>
          <cell r="O150">
            <v>0</v>
          </cell>
          <cell r="CI150">
            <v>1</v>
          </cell>
          <cell r="CJ150">
            <v>0</v>
          </cell>
          <cell r="DI150">
            <v>1</v>
          </cell>
          <cell r="DJ150">
            <v>4</v>
          </cell>
        </row>
        <row r="151">
          <cell r="F151">
            <v>1</v>
          </cell>
          <cell r="O151">
            <v>4</v>
          </cell>
          <cell r="CI151">
            <v>1</v>
          </cell>
          <cell r="CJ151">
            <v>4</v>
          </cell>
          <cell r="DI151">
            <v>1</v>
          </cell>
          <cell r="DJ151">
            <v>0</v>
          </cell>
        </row>
        <row r="152">
          <cell r="F152">
            <v>1</v>
          </cell>
          <cell r="O152">
            <v>4</v>
          </cell>
          <cell r="CI152">
            <v>1</v>
          </cell>
          <cell r="CJ152">
            <v>4</v>
          </cell>
          <cell r="DI152">
            <v>1</v>
          </cell>
          <cell r="DJ152">
            <v>0</v>
          </cell>
        </row>
        <row r="153">
          <cell r="F153">
            <v>1</v>
          </cell>
          <cell r="O153">
            <v>4</v>
          </cell>
          <cell r="CI153">
            <v>1</v>
          </cell>
          <cell r="CJ153">
            <v>4</v>
          </cell>
          <cell r="DI153">
            <v>1</v>
          </cell>
          <cell r="DJ153">
            <v>0</v>
          </cell>
        </row>
        <row r="154">
          <cell r="F154">
            <v>1</v>
          </cell>
          <cell r="O154">
            <v>4</v>
          </cell>
          <cell r="CI154">
            <v>1</v>
          </cell>
          <cell r="CJ154">
            <v>4</v>
          </cell>
          <cell r="DI154">
            <v>1</v>
          </cell>
          <cell r="DJ154">
            <v>0</v>
          </cell>
        </row>
        <row r="155">
          <cell r="F155">
            <v>1</v>
          </cell>
          <cell r="O155">
            <v>4</v>
          </cell>
          <cell r="CI155">
            <v>1</v>
          </cell>
          <cell r="CJ155">
            <v>4</v>
          </cell>
          <cell r="DI155">
            <v>1</v>
          </cell>
          <cell r="DJ155">
            <v>0</v>
          </cell>
        </row>
        <row r="156">
          <cell r="F156">
            <v>1</v>
          </cell>
          <cell r="O156">
            <v>4</v>
          </cell>
          <cell r="CI156">
            <v>1</v>
          </cell>
          <cell r="CJ156">
            <v>4</v>
          </cell>
          <cell r="DI156">
            <v>1</v>
          </cell>
          <cell r="DJ156">
            <v>0</v>
          </cell>
        </row>
        <row r="157">
          <cell r="F157">
            <v>1</v>
          </cell>
          <cell r="O157">
            <v>4</v>
          </cell>
          <cell r="CI157">
            <v>1</v>
          </cell>
          <cell r="CJ157">
            <v>4</v>
          </cell>
          <cell r="DI157">
            <v>1</v>
          </cell>
          <cell r="DJ157">
            <v>0</v>
          </cell>
        </row>
        <row r="158">
          <cell r="F158">
            <v>1</v>
          </cell>
          <cell r="O158">
            <v>0</v>
          </cell>
          <cell r="CI158">
            <v>1</v>
          </cell>
          <cell r="CJ158">
            <v>0</v>
          </cell>
          <cell r="DI158">
            <v>1</v>
          </cell>
          <cell r="DJ158">
            <v>4</v>
          </cell>
        </row>
        <row r="159">
          <cell r="F159">
            <v>1</v>
          </cell>
          <cell r="O159">
            <v>0</v>
          </cell>
          <cell r="CI159">
            <v>1</v>
          </cell>
          <cell r="CJ159">
            <v>0</v>
          </cell>
          <cell r="DI159">
            <v>1</v>
          </cell>
          <cell r="DJ159">
            <v>4</v>
          </cell>
        </row>
        <row r="160">
          <cell r="F160">
            <v>1</v>
          </cell>
          <cell r="O160">
            <v>0</v>
          </cell>
          <cell r="CI160">
            <v>1</v>
          </cell>
          <cell r="CJ160">
            <v>0</v>
          </cell>
          <cell r="DI160">
            <v>1</v>
          </cell>
          <cell r="DJ160">
            <v>0</v>
          </cell>
        </row>
        <row r="161">
          <cell r="F161">
            <v>1</v>
          </cell>
          <cell r="O161">
            <v>4</v>
          </cell>
          <cell r="CI161">
            <v>1</v>
          </cell>
          <cell r="CJ161">
            <v>4</v>
          </cell>
          <cell r="DI161">
            <v>1</v>
          </cell>
          <cell r="DJ161">
            <v>0</v>
          </cell>
        </row>
        <row r="162">
          <cell r="F162">
            <v>1</v>
          </cell>
          <cell r="O162">
            <v>0</v>
          </cell>
          <cell r="CI162">
            <v>1</v>
          </cell>
          <cell r="CJ162">
            <v>0</v>
          </cell>
          <cell r="DI162">
            <v>0</v>
          </cell>
          <cell r="DJ162">
            <v>4</v>
          </cell>
        </row>
        <row r="163">
          <cell r="F163">
            <v>1</v>
          </cell>
          <cell r="O163">
            <v>4</v>
          </cell>
          <cell r="CI163">
            <v>1</v>
          </cell>
          <cell r="CJ163">
            <v>4</v>
          </cell>
          <cell r="DI163">
            <v>1</v>
          </cell>
          <cell r="DJ163">
            <v>0</v>
          </cell>
        </row>
        <row r="164">
          <cell r="F164">
            <v>1</v>
          </cell>
          <cell r="O164">
            <v>1</v>
          </cell>
          <cell r="CI164">
            <v>1</v>
          </cell>
          <cell r="CJ164">
            <v>4</v>
          </cell>
          <cell r="DI164">
            <v>0</v>
          </cell>
          <cell r="DJ164">
            <v>4</v>
          </cell>
        </row>
        <row r="165">
          <cell r="F165">
            <v>1</v>
          </cell>
          <cell r="O165">
            <v>4</v>
          </cell>
          <cell r="CI165">
            <v>1</v>
          </cell>
          <cell r="CJ165">
            <v>4</v>
          </cell>
          <cell r="DI165">
            <v>1</v>
          </cell>
          <cell r="DJ165">
            <v>0</v>
          </cell>
        </row>
        <row r="166">
          <cell r="F166">
            <v>1</v>
          </cell>
          <cell r="O166">
            <v>0</v>
          </cell>
          <cell r="CI166">
            <v>1</v>
          </cell>
          <cell r="CJ166">
            <v>0</v>
          </cell>
          <cell r="DI166">
            <v>1</v>
          </cell>
          <cell r="DJ166">
            <v>4</v>
          </cell>
        </row>
        <row r="167">
          <cell r="F167">
            <v>1</v>
          </cell>
          <cell r="O167">
            <v>4</v>
          </cell>
          <cell r="CI167">
            <v>1</v>
          </cell>
          <cell r="CJ167">
            <v>4</v>
          </cell>
          <cell r="DI167">
            <v>1</v>
          </cell>
          <cell r="DJ167">
            <v>0</v>
          </cell>
        </row>
        <row r="168">
          <cell r="F168">
            <v>1</v>
          </cell>
          <cell r="O168">
            <v>4</v>
          </cell>
          <cell r="CI168">
            <v>1</v>
          </cell>
          <cell r="CJ168">
            <v>4</v>
          </cell>
          <cell r="DI168">
            <v>1</v>
          </cell>
          <cell r="DJ168">
            <v>0</v>
          </cell>
        </row>
        <row r="169">
          <cell r="F169">
            <v>1</v>
          </cell>
          <cell r="O169">
            <v>2</v>
          </cell>
          <cell r="CI169">
            <v>1</v>
          </cell>
          <cell r="CJ169">
            <v>2</v>
          </cell>
          <cell r="DI169">
            <v>1</v>
          </cell>
          <cell r="DJ169">
            <v>0</v>
          </cell>
        </row>
        <row r="170">
          <cell r="F170">
            <v>1</v>
          </cell>
          <cell r="O170">
            <v>4</v>
          </cell>
          <cell r="CI170">
            <v>1</v>
          </cell>
          <cell r="CJ170">
            <v>4</v>
          </cell>
          <cell r="DI170">
            <v>1</v>
          </cell>
          <cell r="DJ170">
            <v>0</v>
          </cell>
        </row>
        <row r="171">
          <cell r="F171">
            <v>1</v>
          </cell>
          <cell r="O171">
            <v>4</v>
          </cell>
          <cell r="CI171">
            <v>1</v>
          </cell>
          <cell r="CJ171">
            <v>4</v>
          </cell>
          <cell r="DI171">
            <v>1</v>
          </cell>
          <cell r="DJ171">
            <v>0</v>
          </cell>
        </row>
        <row r="172">
          <cell r="F172">
            <v>1</v>
          </cell>
          <cell r="O172">
            <v>4</v>
          </cell>
          <cell r="CI172">
            <v>1</v>
          </cell>
          <cell r="CJ172">
            <v>4</v>
          </cell>
          <cell r="DI172">
            <v>1</v>
          </cell>
          <cell r="DJ172">
            <v>0</v>
          </cell>
        </row>
        <row r="173">
          <cell r="F173">
            <v>1</v>
          </cell>
          <cell r="O173">
            <v>4</v>
          </cell>
          <cell r="CI173">
            <v>1</v>
          </cell>
          <cell r="CJ173">
            <v>4</v>
          </cell>
          <cell r="DI173">
            <v>1</v>
          </cell>
          <cell r="DJ173">
            <v>0</v>
          </cell>
        </row>
        <row r="174">
          <cell r="F174">
            <v>1</v>
          </cell>
          <cell r="O174">
            <v>0</v>
          </cell>
          <cell r="CI174">
            <v>1</v>
          </cell>
          <cell r="CJ174">
            <v>0</v>
          </cell>
          <cell r="DI174">
            <v>1</v>
          </cell>
          <cell r="DJ174">
            <v>4</v>
          </cell>
        </row>
        <row r="175">
          <cell r="F175">
            <v>1</v>
          </cell>
          <cell r="O175">
            <v>1</v>
          </cell>
          <cell r="CI175">
            <v>1</v>
          </cell>
          <cell r="CJ175">
            <v>1</v>
          </cell>
          <cell r="DI175">
            <v>1</v>
          </cell>
          <cell r="DJ175">
            <v>1</v>
          </cell>
        </row>
        <row r="176">
          <cell r="F176">
            <v>1</v>
          </cell>
          <cell r="O176">
            <v>0</v>
          </cell>
          <cell r="CI176">
            <v>1</v>
          </cell>
          <cell r="CJ176">
            <v>0</v>
          </cell>
          <cell r="DI176">
            <v>1</v>
          </cell>
          <cell r="DJ176">
            <v>4</v>
          </cell>
        </row>
        <row r="177">
          <cell r="F177">
            <v>1</v>
          </cell>
          <cell r="O177">
            <v>4</v>
          </cell>
          <cell r="CI177">
            <v>1</v>
          </cell>
          <cell r="CJ177">
            <v>4</v>
          </cell>
          <cell r="DI177">
            <v>1</v>
          </cell>
          <cell r="DJ177">
            <v>0</v>
          </cell>
        </row>
        <row r="178">
          <cell r="F178">
            <v>1</v>
          </cell>
          <cell r="O178">
            <v>0</v>
          </cell>
          <cell r="CI178">
            <v>1</v>
          </cell>
          <cell r="CJ178">
            <v>0</v>
          </cell>
          <cell r="DI178">
            <v>1</v>
          </cell>
          <cell r="DJ178">
            <v>4</v>
          </cell>
        </row>
        <row r="179">
          <cell r="F179">
            <v>1</v>
          </cell>
          <cell r="O179">
            <v>0</v>
          </cell>
          <cell r="CI179">
            <v>1</v>
          </cell>
          <cell r="CJ179">
            <v>0</v>
          </cell>
          <cell r="DI179">
            <v>1</v>
          </cell>
          <cell r="DJ179">
            <v>4</v>
          </cell>
        </row>
        <row r="180">
          <cell r="F180">
            <v>1</v>
          </cell>
          <cell r="O180">
            <v>4</v>
          </cell>
          <cell r="CI180">
            <v>1</v>
          </cell>
          <cell r="CJ180">
            <v>4</v>
          </cell>
          <cell r="DI180">
            <v>1</v>
          </cell>
          <cell r="DJ180">
            <v>0</v>
          </cell>
        </row>
        <row r="181">
          <cell r="F181">
            <v>1</v>
          </cell>
          <cell r="O181">
            <v>4</v>
          </cell>
          <cell r="CI181">
            <v>1</v>
          </cell>
          <cell r="CJ181">
            <v>4</v>
          </cell>
          <cell r="DI181">
            <v>1</v>
          </cell>
          <cell r="DJ181">
            <v>0</v>
          </cell>
        </row>
        <row r="182">
          <cell r="F182">
            <v>1</v>
          </cell>
          <cell r="O182">
            <v>4</v>
          </cell>
          <cell r="CI182">
            <v>1</v>
          </cell>
          <cell r="CJ182">
            <v>4</v>
          </cell>
          <cell r="DI182">
            <v>1</v>
          </cell>
          <cell r="DJ182">
            <v>0</v>
          </cell>
        </row>
        <row r="183">
          <cell r="F183">
            <v>1</v>
          </cell>
          <cell r="O183">
            <v>0</v>
          </cell>
          <cell r="CI183">
            <v>1</v>
          </cell>
          <cell r="CJ183">
            <v>0</v>
          </cell>
          <cell r="DI183">
            <v>1</v>
          </cell>
          <cell r="DJ183">
            <v>2</v>
          </cell>
        </row>
        <row r="184">
          <cell r="F184">
            <v>1</v>
          </cell>
          <cell r="O184">
            <v>4</v>
          </cell>
          <cell r="CI184">
            <v>1</v>
          </cell>
          <cell r="CJ184">
            <v>1</v>
          </cell>
          <cell r="DI184">
            <v>1</v>
          </cell>
          <cell r="DJ184">
            <v>0</v>
          </cell>
        </row>
        <row r="185">
          <cell r="F185">
            <v>1</v>
          </cell>
          <cell r="O185">
            <v>4</v>
          </cell>
          <cell r="CI185">
            <v>1</v>
          </cell>
          <cell r="CJ185">
            <v>4</v>
          </cell>
          <cell r="DI185">
            <v>1</v>
          </cell>
          <cell r="DJ185">
            <v>0</v>
          </cell>
        </row>
        <row r="186">
          <cell r="F186">
            <v>1</v>
          </cell>
          <cell r="O186">
            <v>4</v>
          </cell>
          <cell r="CI186">
            <v>1</v>
          </cell>
          <cell r="CJ186">
            <v>4</v>
          </cell>
          <cell r="DI186">
            <v>1</v>
          </cell>
          <cell r="DJ186">
            <v>0</v>
          </cell>
        </row>
        <row r="187">
          <cell r="F187">
            <v>1</v>
          </cell>
          <cell r="O187">
            <v>0</v>
          </cell>
          <cell r="CI187">
            <v>1</v>
          </cell>
          <cell r="CJ187">
            <v>0</v>
          </cell>
          <cell r="DI187">
            <v>1</v>
          </cell>
          <cell r="DJ187">
            <v>4</v>
          </cell>
        </row>
        <row r="188">
          <cell r="F188">
            <v>1</v>
          </cell>
          <cell r="O188">
            <v>1</v>
          </cell>
          <cell r="CI188">
            <v>1</v>
          </cell>
          <cell r="CJ188">
            <v>0</v>
          </cell>
          <cell r="DI188">
            <v>1</v>
          </cell>
          <cell r="DJ188">
            <v>0</v>
          </cell>
        </row>
        <row r="189">
          <cell r="F189">
            <v>1</v>
          </cell>
          <cell r="O189">
            <v>4</v>
          </cell>
          <cell r="CI189">
            <v>1</v>
          </cell>
          <cell r="CJ189">
            <v>4</v>
          </cell>
          <cell r="DI189">
            <v>1</v>
          </cell>
          <cell r="DJ189">
            <v>0</v>
          </cell>
        </row>
        <row r="190">
          <cell r="F190">
            <v>1</v>
          </cell>
          <cell r="O190">
            <v>0</v>
          </cell>
          <cell r="CI190">
            <v>1</v>
          </cell>
          <cell r="CJ190">
            <v>0</v>
          </cell>
          <cell r="DI190">
            <v>1</v>
          </cell>
          <cell r="DJ190">
            <v>4</v>
          </cell>
        </row>
        <row r="191">
          <cell r="F191">
            <v>1</v>
          </cell>
          <cell r="O191">
            <v>4</v>
          </cell>
          <cell r="CI191">
            <v>1</v>
          </cell>
          <cell r="CJ191">
            <v>4</v>
          </cell>
          <cell r="DI191">
            <v>1</v>
          </cell>
          <cell r="DJ191">
            <v>0</v>
          </cell>
        </row>
        <row r="192">
          <cell r="F192">
            <v>1</v>
          </cell>
          <cell r="O192">
            <v>4</v>
          </cell>
          <cell r="CI192">
            <v>1</v>
          </cell>
          <cell r="CJ192">
            <v>4</v>
          </cell>
          <cell r="DI192">
            <v>1</v>
          </cell>
          <cell r="DJ192">
            <v>0</v>
          </cell>
        </row>
        <row r="193">
          <cell r="F193">
            <v>1</v>
          </cell>
          <cell r="O193">
            <v>1</v>
          </cell>
          <cell r="CI193">
            <v>1</v>
          </cell>
          <cell r="CJ193">
            <v>2</v>
          </cell>
          <cell r="DI193">
            <v>1</v>
          </cell>
          <cell r="DJ193">
            <v>2</v>
          </cell>
        </row>
        <row r="194">
          <cell r="F194">
            <v>1</v>
          </cell>
          <cell r="O194">
            <v>4</v>
          </cell>
          <cell r="CI194">
            <v>1</v>
          </cell>
          <cell r="CJ194">
            <v>4</v>
          </cell>
          <cell r="DI194">
            <v>1</v>
          </cell>
          <cell r="DJ194">
            <v>0</v>
          </cell>
        </row>
        <row r="195">
          <cell r="F195">
            <v>1</v>
          </cell>
          <cell r="O195">
            <v>2</v>
          </cell>
          <cell r="CI195">
            <v>1</v>
          </cell>
          <cell r="CJ195">
            <v>2</v>
          </cell>
          <cell r="DI195">
            <v>1</v>
          </cell>
          <cell r="DJ195">
            <v>2</v>
          </cell>
        </row>
        <row r="196">
          <cell r="F196">
            <v>1</v>
          </cell>
          <cell r="O196">
            <v>0</v>
          </cell>
          <cell r="CI196">
            <v>1</v>
          </cell>
          <cell r="CJ196">
            <v>0</v>
          </cell>
          <cell r="DI196">
            <v>1</v>
          </cell>
          <cell r="DJ196">
            <v>4</v>
          </cell>
        </row>
        <row r="197">
          <cell r="F197">
            <v>1</v>
          </cell>
          <cell r="O197">
            <v>4</v>
          </cell>
          <cell r="CI197">
            <v>1</v>
          </cell>
          <cell r="CJ197">
            <v>4</v>
          </cell>
          <cell r="DI197">
            <v>1</v>
          </cell>
          <cell r="DJ197">
            <v>0</v>
          </cell>
        </row>
        <row r="198">
          <cell r="F198">
            <v>1</v>
          </cell>
          <cell r="O198">
            <v>0</v>
          </cell>
          <cell r="CI198">
            <v>1</v>
          </cell>
          <cell r="CJ198">
            <v>0</v>
          </cell>
          <cell r="DI198">
            <v>1</v>
          </cell>
          <cell r="DJ198">
            <v>4</v>
          </cell>
        </row>
        <row r="199">
          <cell r="F199">
            <v>1</v>
          </cell>
          <cell r="O199">
            <v>4</v>
          </cell>
          <cell r="CI199">
            <v>1</v>
          </cell>
          <cell r="CJ199">
            <v>4</v>
          </cell>
          <cell r="DI199">
            <v>1</v>
          </cell>
          <cell r="DJ199">
            <v>0</v>
          </cell>
        </row>
        <row r="200">
          <cell r="F200">
            <v>1</v>
          </cell>
          <cell r="O200">
            <v>3</v>
          </cell>
          <cell r="CI200">
            <v>1</v>
          </cell>
          <cell r="CJ200">
            <v>3</v>
          </cell>
          <cell r="DI200">
            <v>1</v>
          </cell>
          <cell r="DJ200">
            <v>1</v>
          </cell>
        </row>
        <row r="201">
          <cell r="F201">
            <v>1</v>
          </cell>
          <cell r="O201">
            <v>4</v>
          </cell>
          <cell r="CI201">
            <v>1</v>
          </cell>
          <cell r="CJ201">
            <v>4</v>
          </cell>
          <cell r="DI201">
            <v>1</v>
          </cell>
          <cell r="DJ201">
            <v>0</v>
          </cell>
        </row>
        <row r="202">
          <cell r="F202">
            <v>1</v>
          </cell>
          <cell r="O202">
            <v>0</v>
          </cell>
          <cell r="CI202">
            <v>1</v>
          </cell>
          <cell r="CJ202">
            <v>0</v>
          </cell>
          <cell r="DI202">
            <v>1</v>
          </cell>
          <cell r="DJ202">
            <v>2</v>
          </cell>
        </row>
        <row r="203">
          <cell r="F203">
            <v>1</v>
          </cell>
          <cell r="O203">
            <v>4</v>
          </cell>
          <cell r="CI203">
            <v>1</v>
          </cell>
          <cell r="CJ203">
            <v>4</v>
          </cell>
          <cell r="DI203">
            <v>1</v>
          </cell>
          <cell r="DJ203">
            <v>0</v>
          </cell>
        </row>
        <row r="204">
          <cell r="F204">
            <v>1</v>
          </cell>
          <cell r="O204">
            <v>4</v>
          </cell>
          <cell r="CI204">
            <v>1</v>
          </cell>
          <cell r="CJ204">
            <v>4</v>
          </cell>
          <cell r="DI204">
            <v>1</v>
          </cell>
          <cell r="DJ204">
            <v>0</v>
          </cell>
        </row>
        <row r="205">
          <cell r="F205">
            <v>1</v>
          </cell>
          <cell r="O205">
            <v>0</v>
          </cell>
          <cell r="CI205">
            <v>1</v>
          </cell>
          <cell r="CJ205">
            <v>0</v>
          </cell>
          <cell r="DI205">
            <v>1</v>
          </cell>
          <cell r="DJ205">
            <v>4</v>
          </cell>
        </row>
        <row r="206">
          <cell r="F206">
            <v>1</v>
          </cell>
          <cell r="O206">
            <v>0</v>
          </cell>
          <cell r="CI206">
            <v>1</v>
          </cell>
          <cell r="CJ206">
            <v>0</v>
          </cell>
          <cell r="DI206">
            <v>1</v>
          </cell>
          <cell r="DJ206">
            <v>4</v>
          </cell>
        </row>
        <row r="207">
          <cell r="F207">
            <v>1</v>
          </cell>
          <cell r="O207">
            <v>0</v>
          </cell>
          <cell r="CI207">
            <v>1</v>
          </cell>
          <cell r="CJ207">
            <v>0</v>
          </cell>
          <cell r="DI207">
            <v>1</v>
          </cell>
          <cell r="DJ207">
            <v>3</v>
          </cell>
        </row>
        <row r="208">
          <cell r="F208">
            <v>1</v>
          </cell>
          <cell r="O208">
            <v>3</v>
          </cell>
          <cell r="CI208">
            <v>1</v>
          </cell>
          <cell r="CJ208">
            <v>3</v>
          </cell>
          <cell r="DI208">
            <v>1</v>
          </cell>
          <cell r="DJ208">
            <v>1</v>
          </cell>
        </row>
        <row r="209">
          <cell r="F209">
            <v>1</v>
          </cell>
          <cell r="O209">
            <v>4</v>
          </cell>
          <cell r="CI209">
            <v>1</v>
          </cell>
          <cell r="CJ209">
            <v>4</v>
          </cell>
          <cell r="DI209">
            <v>1</v>
          </cell>
          <cell r="DJ209">
            <v>0</v>
          </cell>
        </row>
        <row r="210">
          <cell r="F210">
            <v>1</v>
          </cell>
          <cell r="O210">
            <v>0</v>
          </cell>
          <cell r="CI210">
            <v>1</v>
          </cell>
          <cell r="CJ210">
            <v>0</v>
          </cell>
          <cell r="DI210">
            <v>0</v>
          </cell>
          <cell r="DJ210">
            <v>2</v>
          </cell>
        </row>
        <row r="211">
          <cell r="F211">
            <v>1</v>
          </cell>
          <cell r="O211">
            <v>1</v>
          </cell>
          <cell r="CI211">
            <v>0</v>
          </cell>
          <cell r="CJ211">
            <v>3</v>
          </cell>
          <cell r="DI211">
            <v>0</v>
          </cell>
          <cell r="DJ211">
            <v>3</v>
          </cell>
        </row>
        <row r="212">
          <cell r="F212">
            <v>1</v>
          </cell>
          <cell r="O212">
            <v>0</v>
          </cell>
          <cell r="CI212">
            <v>1</v>
          </cell>
          <cell r="CJ212">
            <v>0</v>
          </cell>
          <cell r="DI212">
            <v>1</v>
          </cell>
          <cell r="DJ212">
            <v>2</v>
          </cell>
        </row>
        <row r="213">
          <cell r="F213">
            <v>1</v>
          </cell>
          <cell r="O213">
            <v>0</v>
          </cell>
          <cell r="CI213">
            <v>1</v>
          </cell>
          <cell r="CJ213">
            <v>0</v>
          </cell>
          <cell r="DI213">
            <v>0</v>
          </cell>
          <cell r="DJ213">
            <v>0</v>
          </cell>
        </row>
        <row r="214">
          <cell r="F214">
            <v>1</v>
          </cell>
          <cell r="O214">
            <v>4</v>
          </cell>
          <cell r="CI214">
            <v>1</v>
          </cell>
          <cell r="CJ214">
            <v>4</v>
          </cell>
          <cell r="DI214">
            <v>1</v>
          </cell>
          <cell r="DJ214">
            <v>0</v>
          </cell>
        </row>
        <row r="215">
          <cell r="F215">
            <v>1</v>
          </cell>
          <cell r="O215">
            <v>1</v>
          </cell>
          <cell r="CI215">
            <v>1</v>
          </cell>
          <cell r="CJ215">
            <v>1</v>
          </cell>
          <cell r="DI215">
            <v>1</v>
          </cell>
          <cell r="DJ215">
            <v>1</v>
          </cell>
        </row>
        <row r="216">
          <cell r="F216">
            <v>1</v>
          </cell>
          <cell r="O216">
            <v>0</v>
          </cell>
          <cell r="CI216">
            <v>1</v>
          </cell>
          <cell r="CJ216">
            <v>0</v>
          </cell>
          <cell r="DI216">
            <v>1</v>
          </cell>
          <cell r="DJ216">
            <v>4</v>
          </cell>
        </row>
        <row r="217">
          <cell r="F217">
            <v>1</v>
          </cell>
          <cell r="O217">
            <v>4</v>
          </cell>
          <cell r="CI217">
            <v>1</v>
          </cell>
          <cell r="CJ217">
            <v>4</v>
          </cell>
          <cell r="DI217">
            <v>1</v>
          </cell>
          <cell r="DJ217">
            <v>0</v>
          </cell>
        </row>
        <row r="218">
          <cell r="F218">
            <v>1</v>
          </cell>
          <cell r="O218">
            <v>4</v>
          </cell>
          <cell r="CI218">
            <v>1</v>
          </cell>
          <cell r="CJ218">
            <v>4</v>
          </cell>
          <cell r="DI218">
            <v>1</v>
          </cell>
          <cell r="DJ218">
            <v>0</v>
          </cell>
        </row>
        <row r="219">
          <cell r="F219">
            <v>1</v>
          </cell>
          <cell r="O219">
            <v>2</v>
          </cell>
          <cell r="CI219">
            <v>1</v>
          </cell>
          <cell r="CJ219">
            <v>2</v>
          </cell>
          <cell r="DI219">
            <v>1</v>
          </cell>
          <cell r="DJ219">
            <v>2</v>
          </cell>
        </row>
        <row r="220">
          <cell r="F220">
            <v>1</v>
          </cell>
          <cell r="O220">
            <v>4</v>
          </cell>
          <cell r="CI220">
            <v>1</v>
          </cell>
          <cell r="CJ220">
            <v>4</v>
          </cell>
          <cell r="DI220">
            <v>1</v>
          </cell>
          <cell r="DJ220">
            <v>0</v>
          </cell>
        </row>
        <row r="221">
          <cell r="F221">
            <v>1</v>
          </cell>
          <cell r="O221">
            <v>0</v>
          </cell>
          <cell r="CI221">
            <v>1</v>
          </cell>
          <cell r="CJ221">
            <v>0</v>
          </cell>
          <cell r="DI221">
            <v>0</v>
          </cell>
          <cell r="DJ221">
            <v>4</v>
          </cell>
        </row>
        <row r="222">
          <cell r="F222">
            <v>1</v>
          </cell>
          <cell r="O222">
            <v>4</v>
          </cell>
          <cell r="CI222">
            <v>1</v>
          </cell>
          <cell r="CJ222">
            <v>4</v>
          </cell>
          <cell r="DI222">
            <v>1</v>
          </cell>
          <cell r="DJ222">
            <v>0</v>
          </cell>
        </row>
        <row r="223">
          <cell r="F223">
            <v>1</v>
          </cell>
          <cell r="O223">
            <v>4</v>
          </cell>
          <cell r="CI223">
            <v>1</v>
          </cell>
          <cell r="CJ223">
            <v>2</v>
          </cell>
          <cell r="DI223">
            <v>1</v>
          </cell>
          <cell r="DJ223">
            <v>0</v>
          </cell>
        </row>
        <row r="224">
          <cell r="F224">
            <v>1</v>
          </cell>
          <cell r="O224">
            <v>0</v>
          </cell>
          <cell r="CI224">
            <v>1</v>
          </cell>
          <cell r="CJ224">
            <v>0</v>
          </cell>
          <cell r="DI224">
            <v>1</v>
          </cell>
          <cell r="DJ224">
            <v>4</v>
          </cell>
        </row>
        <row r="225">
          <cell r="F225">
            <v>1</v>
          </cell>
          <cell r="O225">
            <v>4</v>
          </cell>
          <cell r="CI225">
            <v>1</v>
          </cell>
          <cell r="CJ225">
            <v>4</v>
          </cell>
          <cell r="DI225">
            <v>1</v>
          </cell>
          <cell r="DJ225">
            <v>0</v>
          </cell>
        </row>
        <row r="226">
          <cell r="F226">
            <v>1</v>
          </cell>
          <cell r="O226">
            <v>3</v>
          </cell>
          <cell r="CI226">
            <v>1</v>
          </cell>
          <cell r="CJ226">
            <v>3</v>
          </cell>
          <cell r="DI226">
            <v>1</v>
          </cell>
          <cell r="DJ226">
            <v>1</v>
          </cell>
        </row>
        <row r="227">
          <cell r="F227">
            <v>1</v>
          </cell>
          <cell r="O227">
            <v>1</v>
          </cell>
          <cell r="CI227">
            <v>1</v>
          </cell>
          <cell r="CJ227">
            <v>1</v>
          </cell>
          <cell r="DI227">
            <v>1</v>
          </cell>
          <cell r="DJ227">
            <v>3</v>
          </cell>
        </row>
        <row r="228">
          <cell r="F228">
            <v>1</v>
          </cell>
          <cell r="O228">
            <v>1</v>
          </cell>
          <cell r="CI228">
            <v>1</v>
          </cell>
          <cell r="CJ228">
            <v>1</v>
          </cell>
          <cell r="DI228">
            <v>1</v>
          </cell>
          <cell r="DJ228">
            <v>3</v>
          </cell>
        </row>
        <row r="229">
          <cell r="F229">
            <v>1</v>
          </cell>
          <cell r="O229">
            <v>2</v>
          </cell>
          <cell r="CI229">
            <v>1</v>
          </cell>
          <cell r="CJ229">
            <v>2</v>
          </cell>
          <cell r="DI229">
            <v>1</v>
          </cell>
          <cell r="DJ229">
            <v>2</v>
          </cell>
        </row>
        <row r="230">
          <cell r="F230">
            <v>1</v>
          </cell>
          <cell r="O230">
            <v>4</v>
          </cell>
          <cell r="CI230">
            <v>1</v>
          </cell>
          <cell r="CJ230">
            <v>4</v>
          </cell>
          <cell r="DI230">
            <v>1</v>
          </cell>
          <cell r="DJ230">
            <v>0</v>
          </cell>
        </row>
        <row r="231">
          <cell r="F231">
            <v>1</v>
          </cell>
          <cell r="O231">
            <v>2</v>
          </cell>
          <cell r="CI231">
            <v>1</v>
          </cell>
          <cell r="CJ231">
            <v>2</v>
          </cell>
          <cell r="DI231">
            <v>1</v>
          </cell>
          <cell r="DJ231">
            <v>2</v>
          </cell>
        </row>
        <row r="232">
          <cell r="F232">
            <v>1</v>
          </cell>
          <cell r="O232">
            <v>4</v>
          </cell>
          <cell r="CI232">
            <v>1</v>
          </cell>
          <cell r="CJ232">
            <v>1</v>
          </cell>
          <cell r="DI232">
            <v>1</v>
          </cell>
          <cell r="DJ232">
            <v>0</v>
          </cell>
        </row>
        <row r="233">
          <cell r="F233">
            <v>1</v>
          </cell>
          <cell r="O233">
            <v>2</v>
          </cell>
          <cell r="CI233">
            <v>1</v>
          </cell>
          <cell r="CJ233">
            <v>2</v>
          </cell>
          <cell r="DI233">
            <v>1</v>
          </cell>
          <cell r="DJ233">
            <v>2</v>
          </cell>
        </row>
        <row r="234">
          <cell r="F234">
            <v>1</v>
          </cell>
          <cell r="O234">
            <v>2</v>
          </cell>
          <cell r="CI234">
            <v>1</v>
          </cell>
          <cell r="CJ234">
            <v>2</v>
          </cell>
          <cell r="DI234">
            <v>1</v>
          </cell>
          <cell r="DJ234">
            <v>2</v>
          </cell>
        </row>
        <row r="235">
          <cell r="F235">
            <v>1</v>
          </cell>
          <cell r="O235">
            <v>2</v>
          </cell>
          <cell r="CI235">
            <v>1</v>
          </cell>
          <cell r="CJ235">
            <v>2</v>
          </cell>
          <cell r="DI235">
            <v>1</v>
          </cell>
          <cell r="DJ235">
            <v>2</v>
          </cell>
        </row>
        <row r="236">
          <cell r="F236">
            <v>1</v>
          </cell>
          <cell r="O236">
            <v>3</v>
          </cell>
          <cell r="CI236">
            <v>1</v>
          </cell>
          <cell r="CJ236">
            <v>3</v>
          </cell>
          <cell r="DI236">
            <v>1</v>
          </cell>
          <cell r="DJ236">
            <v>0</v>
          </cell>
        </row>
        <row r="237">
          <cell r="F237">
            <v>1</v>
          </cell>
          <cell r="O237">
            <v>4</v>
          </cell>
          <cell r="CI237">
            <v>1</v>
          </cell>
          <cell r="CJ237">
            <v>3</v>
          </cell>
          <cell r="DI237">
            <v>1</v>
          </cell>
          <cell r="DJ237">
            <v>0</v>
          </cell>
        </row>
        <row r="238">
          <cell r="F238">
            <v>1</v>
          </cell>
          <cell r="O238">
            <v>0</v>
          </cell>
          <cell r="CI238">
            <v>1</v>
          </cell>
          <cell r="CJ238">
            <v>0</v>
          </cell>
          <cell r="DI238">
            <v>1</v>
          </cell>
          <cell r="DJ238">
            <v>4</v>
          </cell>
        </row>
        <row r="239">
          <cell r="F239">
            <v>1</v>
          </cell>
          <cell r="O239">
            <v>0</v>
          </cell>
          <cell r="CI239">
            <v>1</v>
          </cell>
          <cell r="CJ239">
            <v>0</v>
          </cell>
          <cell r="DI239">
            <v>1</v>
          </cell>
          <cell r="DJ239">
            <v>0</v>
          </cell>
        </row>
        <row r="240">
          <cell r="F240">
            <v>1</v>
          </cell>
          <cell r="O240">
            <v>2</v>
          </cell>
          <cell r="CI240">
            <v>1</v>
          </cell>
          <cell r="CJ240">
            <v>2</v>
          </cell>
          <cell r="DI240">
            <v>1</v>
          </cell>
          <cell r="DJ240">
            <v>2</v>
          </cell>
        </row>
        <row r="241">
          <cell r="F241">
            <v>1</v>
          </cell>
          <cell r="O241">
            <v>0</v>
          </cell>
          <cell r="CI241">
            <v>1</v>
          </cell>
          <cell r="CJ241">
            <v>0</v>
          </cell>
          <cell r="DI241">
            <v>1</v>
          </cell>
          <cell r="DJ241">
            <v>2</v>
          </cell>
        </row>
        <row r="242">
          <cell r="F242">
            <v>1</v>
          </cell>
          <cell r="O242">
            <v>4</v>
          </cell>
          <cell r="CI242">
            <v>1</v>
          </cell>
          <cell r="CJ242">
            <v>1</v>
          </cell>
          <cell r="DI242">
            <v>1</v>
          </cell>
          <cell r="DJ242">
            <v>0</v>
          </cell>
        </row>
        <row r="243">
          <cell r="F243">
            <v>1</v>
          </cell>
          <cell r="O243">
            <v>0</v>
          </cell>
          <cell r="CI243">
            <v>1</v>
          </cell>
          <cell r="CJ243">
            <v>0</v>
          </cell>
          <cell r="DI243">
            <v>1</v>
          </cell>
          <cell r="DJ243">
            <v>4</v>
          </cell>
        </row>
        <row r="244">
          <cell r="F244">
            <v>1</v>
          </cell>
          <cell r="O244">
            <v>4</v>
          </cell>
          <cell r="CI244">
            <v>1</v>
          </cell>
          <cell r="CJ244">
            <v>4</v>
          </cell>
          <cell r="DI244">
            <v>1</v>
          </cell>
          <cell r="DJ244">
            <v>0</v>
          </cell>
        </row>
        <row r="245">
          <cell r="F245">
            <v>1</v>
          </cell>
          <cell r="O245">
            <v>4</v>
          </cell>
          <cell r="CI245">
            <v>1</v>
          </cell>
          <cell r="CJ245">
            <v>4</v>
          </cell>
          <cell r="DI245">
            <v>1</v>
          </cell>
          <cell r="DJ245">
            <v>0</v>
          </cell>
        </row>
        <row r="246">
          <cell r="F246">
            <v>1</v>
          </cell>
          <cell r="O246">
            <v>4</v>
          </cell>
          <cell r="CI246">
            <v>1</v>
          </cell>
          <cell r="CJ246">
            <v>4</v>
          </cell>
          <cell r="DI246">
            <v>1</v>
          </cell>
          <cell r="DJ246">
            <v>0</v>
          </cell>
        </row>
        <row r="247">
          <cell r="F247">
            <v>1</v>
          </cell>
          <cell r="O247">
            <v>4</v>
          </cell>
          <cell r="CI247">
            <v>1</v>
          </cell>
          <cell r="CJ247">
            <v>4</v>
          </cell>
          <cell r="DI247">
            <v>1</v>
          </cell>
          <cell r="DJ247">
            <v>0</v>
          </cell>
        </row>
        <row r="248">
          <cell r="F248">
            <v>1</v>
          </cell>
          <cell r="O248">
            <v>4</v>
          </cell>
          <cell r="CI248">
            <v>1</v>
          </cell>
          <cell r="CJ248">
            <v>4</v>
          </cell>
          <cell r="DI248">
            <v>1</v>
          </cell>
          <cell r="DJ248">
            <v>0</v>
          </cell>
        </row>
        <row r="249">
          <cell r="F249">
            <v>1</v>
          </cell>
          <cell r="O249">
            <v>4</v>
          </cell>
          <cell r="CI249">
            <v>1</v>
          </cell>
          <cell r="CJ249">
            <v>4</v>
          </cell>
          <cell r="DI249">
            <v>1</v>
          </cell>
          <cell r="DJ249">
            <v>0</v>
          </cell>
        </row>
        <row r="250">
          <cell r="F250">
            <v>1</v>
          </cell>
          <cell r="O250">
            <v>4</v>
          </cell>
          <cell r="CI250">
            <v>1</v>
          </cell>
          <cell r="CJ250">
            <v>2</v>
          </cell>
          <cell r="DI250">
            <v>1</v>
          </cell>
          <cell r="DJ250">
            <v>0</v>
          </cell>
        </row>
        <row r="251">
          <cell r="F251">
            <v>1</v>
          </cell>
          <cell r="O251">
            <v>2</v>
          </cell>
          <cell r="CI251">
            <v>1</v>
          </cell>
          <cell r="CJ251">
            <v>2</v>
          </cell>
          <cell r="DI251">
            <v>1</v>
          </cell>
          <cell r="DJ251">
            <v>2</v>
          </cell>
        </row>
        <row r="252">
          <cell r="F252">
            <v>1</v>
          </cell>
          <cell r="O252">
            <v>4</v>
          </cell>
          <cell r="CI252">
            <v>1</v>
          </cell>
          <cell r="CJ252">
            <v>4</v>
          </cell>
          <cell r="DI252">
            <v>1</v>
          </cell>
          <cell r="DJ252">
            <v>0</v>
          </cell>
        </row>
        <row r="253">
          <cell r="F253">
            <v>1</v>
          </cell>
          <cell r="O253">
            <v>2</v>
          </cell>
          <cell r="CI253">
            <v>1</v>
          </cell>
          <cell r="CJ253">
            <v>2</v>
          </cell>
          <cell r="DI253">
            <v>1</v>
          </cell>
          <cell r="DJ253">
            <v>2</v>
          </cell>
        </row>
        <row r="254">
          <cell r="F254">
            <v>1</v>
          </cell>
          <cell r="O254">
            <v>4</v>
          </cell>
          <cell r="CI254">
            <v>1</v>
          </cell>
          <cell r="CJ254">
            <v>4</v>
          </cell>
          <cell r="DI254">
            <v>1</v>
          </cell>
          <cell r="DJ254">
            <v>0</v>
          </cell>
        </row>
        <row r="255">
          <cell r="F255">
            <v>1</v>
          </cell>
          <cell r="O255">
            <v>4</v>
          </cell>
          <cell r="CI255">
            <v>1</v>
          </cell>
          <cell r="CJ255">
            <v>4</v>
          </cell>
          <cell r="DI255">
            <v>1</v>
          </cell>
          <cell r="DJ255">
            <v>0</v>
          </cell>
        </row>
        <row r="256">
          <cell r="F256">
            <v>1</v>
          </cell>
          <cell r="O256">
            <v>4</v>
          </cell>
          <cell r="CI256">
            <v>1</v>
          </cell>
          <cell r="CJ256">
            <v>4</v>
          </cell>
          <cell r="DI256">
            <v>1</v>
          </cell>
          <cell r="DJ256">
            <v>0</v>
          </cell>
        </row>
        <row r="257">
          <cell r="F257">
            <v>1</v>
          </cell>
          <cell r="O257">
            <v>2</v>
          </cell>
          <cell r="CI257">
            <v>1</v>
          </cell>
          <cell r="CJ257">
            <v>2</v>
          </cell>
          <cell r="DI257">
            <v>1</v>
          </cell>
          <cell r="DJ257">
            <v>2</v>
          </cell>
        </row>
        <row r="258">
          <cell r="F258">
            <v>1</v>
          </cell>
          <cell r="O258">
            <v>0</v>
          </cell>
          <cell r="CI258">
            <v>1</v>
          </cell>
          <cell r="CJ258">
            <v>0</v>
          </cell>
          <cell r="DI258">
            <v>1</v>
          </cell>
          <cell r="DJ258">
            <v>4</v>
          </cell>
        </row>
        <row r="259">
          <cell r="F259">
            <v>1</v>
          </cell>
          <cell r="O259">
            <v>4</v>
          </cell>
          <cell r="CI259">
            <v>0</v>
          </cell>
          <cell r="CJ259">
            <v>0</v>
          </cell>
          <cell r="DI259">
            <v>1</v>
          </cell>
          <cell r="DJ259">
            <v>0</v>
          </cell>
        </row>
        <row r="260">
          <cell r="F260">
            <v>1</v>
          </cell>
          <cell r="O260">
            <v>4</v>
          </cell>
          <cell r="CI260">
            <v>1</v>
          </cell>
          <cell r="CJ260">
            <v>4</v>
          </cell>
          <cell r="DI260">
            <v>1</v>
          </cell>
          <cell r="DJ260">
            <v>0</v>
          </cell>
        </row>
        <row r="261">
          <cell r="F261">
            <v>1</v>
          </cell>
          <cell r="O261">
            <v>4</v>
          </cell>
          <cell r="CI261">
            <v>1</v>
          </cell>
          <cell r="CJ261">
            <v>4</v>
          </cell>
          <cell r="DI261">
            <v>1</v>
          </cell>
          <cell r="DJ261">
            <v>0</v>
          </cell>
        </row>
        <row r="262">
          <cell r="F262">
            <v>1</v>
          </cell>
          <cell r="O262">
            <v>0</v>
          </cell>
          <cell r="CI262">
            <v>1</v>
          </cell>
          <cell r="CJ262">
            <v>0</v>
          </cell>
          <cell r="DI262">
            <v>1</v>
          </cell>
          <cell r="DJ262">
            <v>2</v>
          </cell>
        </row>
        <row r="263">
          <cell r="F263">
            <v>1</v>
          </cell>
          <cell r="O263">
            <v>4</v>
          </cell>
          <cell r="CI263">
            <v>1</v>
          </cell>
          <cell r="CJ263">
            <v>4</v>
          </cell>
          <cell r="DI263">
            <v>1</v>
          </cell>
          <cell r="DJ263">
            <v>0</v>
          </cell>
        </row>
        <row r="264">
          <cell r="F264">
            <v>1</v>
          </cell>
          <cell r="O264">
            <v>4</v>
          </cell>
          <cell r="CI264">
            <v>1</v>
          </cell>
          <cell r="CJ264">
            <v>4</v>
          </cell>
          <cell r="DI264">
            <v>1</v>
          </cell>
          <cell r="DJ264">
            <v>0</v>
          </cell>
        </row>
        <row r="265">
          <cell r="F265">
            <v>1</v>
          </cell>
          <cell r="O265">
            <v>1</v>
          </cell>
          <cell r="CI265">
            <v>0</v>
          </cell>
          <cell r="CJ265">
            <v>0</v>
          </cell>
          <cell r="DI265">
            <v>1</v>
          </cell>
          <cell r="DJ265">
            <v>3</v>
          </cell>
        </row>
        <row r="266">
          <cell r="F266">
            <v>1</v>
          </cell>
          <cell r="O266">
            <v>2</v>
          </cell>
          <cell r="CI266">
            <v>1</v>
          </cell>
          <cell r="CJ266">
            <v>2</v>
          </cell>
          <cell r="DI266">
            <v>1</v>
          </cell>
          <cell r="DJ266">
            <v>2</v>
          </cell>
        </row>
        <row r="267">
          <cell r="F267">
            <v>1</v>
          </cell>
          <cell r="O267">
            <v>0</v>
          </cell>
          <cell r="CI267">
            <v>1</v>
          </cell>
          <cell r="CJ267">
            <v>0</v>
          </cell>
          <cell r="DI267">
            <v>1</v>
          </cell>
          <cell r="DJ267">
            <v>4</v>
          </cell>
        </row>
        <row r="268">
          <cell r="F268">
            <v>1</v>
          </cell>
          <cell r="O268">
            <v>4</v>
          </cell>
          <cell r="CI268">
            <v>1</v>
          </cell>
          <cell r="CJ268">
            <v>4</v>
          </cell>
          <cell r="DI268">
            <v>1</v>
          </cell>
          <cell r="DJ268">
            <v>0</v>
          </cell>
        </row>
        <row r="269">
          <cell r="F269">
            <v>1</v>
          </cell>
          <cell r="O269">
            <v>4</v>
          </cell>
          <cell r="CI269">
            <v>1</v>
          </cell>
          <cell r="CJ269">
            <v>4</v>
          </cell>
          <cell r="DI269">
            <v>1</v>
          </cell>
          <cell r="DJ269">
            <v>0</v>
          </cell>
        </row>
        <row r="270">
          <cell r="F270">
            <v>1</v>
          </cell>
          <cell r="O270">
            <v>4</v>
          </cell>
          <cell r="CI270">
            <v>1</v>
          </cell>
          <cell r="CJ270">
            <v>4</v>
          </cell>
          <cell r="DI270">
            <v>1</v>
          </cell>
          <cell r="DJ270">
            <v>0</v>
          </cell>
        </row>
        <row r="271">
          <cell r="F271">
            <v>1</v>
          </cell>
          <cell r="O271">
            <v>4</v>
          </cell>
          <cell r="CI271">
            <v>1</v>
          </cell>
          <cell r="CJ271">
            <v>4</v>
          </cell>
          <cell r="DI271">
            <v>1</v>
          </cell>
          <cell r="DJ271">
            <v>0</v>
          </cell>
        </row>
        <row r="272">
          <cell r="F272">
            <v>1</v>
          </cell>
          <cell r="O272">
            <v>4</v>
          </cell>
          <cell r="CI272">
            <v>1</v>
          </cell>
          <cell r="CJ272">
            <v>4</v>
          </cell>
          <cell r="DI272">
            <v>1</v>
          </cell>
          <cell r="DJ272">
            <v>0</v>
          </cell>
        </row>
        <row r="273">
          <cell r="F273">
            <v>1</v>
          </cell>
          <cell r="O273">
            <v>4</v>
          </cell>
          <cell r="CI273">
            <v>1</v>
          </cell>
          <cell r="CJ273">
            <v>0</v>
          </cell>
          <cell r="DI273">
            <v>1</v>
          </cell>
          <cell r="DJ273">
            <v>0</v>
          </cell>
        </row>
        <row r="274">
          <cell r="F274">
            <v>1</v>
          </cell>
          <cell r="O274">
            <v>4</v>
          </cell>
          <cell r="CI274">
            <v>1</v>
          </cell>
          <cell r="CJ274">
            <v>4</v>
          </cell>
          <cell r="DI274">
            <v>1</v>
          </cell>
          <cell r="DJ274">
            <v>0</v>
          </cell>
        </row>
        <row r="275">
          <cell r="F275">
            <v>1</v>
          </cell>
          <cell r="O275">
            <v>2</v>
          </cell>
          <cell r="CI275">
            <v>1</v>
          </cell>
          <cell r="CJ275">
            <v>2</v>
          </cell>
          <cell r="DI275">
            <v>1</v>
          </cell>
          <cell r="DJ275">
            <v>1</v>
          </cell>
        </row>
        <row r="276">
          <cell r="F276">
            <v>1</v>
          </cell>
          <cell r="O276">
            <v>4</v>
          </cell>
          <cell r="CI276">
            <v>1</v>
          </cell>
          <cell r="CJ276">
            <v>4</v>
          </cell>
          <cell r="DI276">
            <v>1</v>
          </cell>
          <cell r="DJ276">
            <v>0</v>
          </cell>
        </row>
        <row r="277">
          <cell r="F277">
            <v>1</v>
          </cell>
          <cell r="O277">
            <v>4</v>
          </cell>
          <cell r="CI277">
            <v>1</v>
          </cell>
          <cell r="CJ277">
            <v>4</v>
          </cell>
          <cell r="DI277">
            <v>1</v>
          </cell>
          <cell r="DJ277">
            <v>0</v>
          </cell>
        </row>
        <row r="278">
          <cell r="F278">
            <v>1</v>
          </cell>
          <cell r="O278">
            <v>3</v>
          </cell>
          <cell r="CI278">
            <v>1</v>
          </cell>
          <cell r="CJ278">
            <v>3</v>
          </cell>
          <cell r="DI278">
            <v>1</v>
          </cell>
          <cell r="DJ278">
            <v>1</v>
          </cell>
        </row>
        <row r="279">
          <cell r="F279">
            <v>1</v>
          </cell>
          <cell r="O279">
            <v>4</v>
          </cell>
          <cell r="CI279">
            <v>1</v>
          </cell>
          <cell r="CJ279">
            <v>4</v>
          </cell>
          <cell r="DI279">
            <v>1</v>
          </cell>
          <cell r="DJ279">
            <v>0</v>
          </cell>
        </row>
        <row r="280">
          <cell r="F280">
            <v>1</v>
          </cell>
          <cell r="O280">
            <v>3</v>
          </cell>
          <cell r="CI280">
            <v>1</v>
          </cell>
          <cell r="CJ280">
            <v>3</v>
          </cell>
          <cell r="DI280">
            <v>1</v>
          </cell>
          <cell r="DJ280">
            <v>1</v>
          </cell>
        </row>
        <row r="281">
          <cell r="F281">
            <v>1</v>
          </cell>
          <cell r="O281">
            <v>4</v>
          </cell>
          <cell r="CI281">
            <v>1</v>
          </cell>
          <cell r="CJ281">
            <v>4</v>
          </cell>
          <cell r="DI281">
            <v>1</v>
          </cell>
          <cell r="DJ281">
            <v>0</v>
          </cell>
        </row>
        <row r="282">
          <cell r="F282">
            <v>1</v>
          </cell>
          <cell r="O282">
            <v>4</v>
          </cell>
          <cell r="CI282">
            <v>1</v>
          </cell>
          <cell r="CJ282">
            <v>4</v>
          </cell>
          <cell r="DI282">
            <v>1</v>
          </cell>
          <cell r="DJ282">
            <v>0</v>
          </cell>
        </row>
        <row r="283">
          <cell r="F283">
            <v>1</v>
          </cell>
          <cell r="O283">
            <v>0</v>
          </cell>
          <cell r="CI283">
            <v>1</v>
          </cell>
          <cell r="CJ283">
            <v>0</v>
          </cell>
          <cell r="DI283">
            <v>1</v>
          </cell>
          <cell r="DJ283">
            <v>1</v>
          </cell>
        </row>
        <row r="284">
          <cell r="F284">
            <v>1</v>
          </cell>
          <cell r="O284">
            <v>4</v>
          </cell>
          <cell r="CI284">
            <v>1</v>
          </cell>
          <cell r="CJ284">
            <v>4</v>
          </cell>
          <cell r="DI284">
            <v>1</v>
          </cell>
          <cell r="DJ284">
            <v>0</v>
          </cell>
        </row>
        <row r="285">
          <cell r="F285">
            <v>1</v>
          </cell>
          <cell r="O285">
            <v>4</v>
          </cell>
          <cell r="CI285">
            <v>1</v>
          </cell>
          <cell r="CJ285">
            <v>2</v>
          </cell>
          <cell r="DI285">
            <v>1</v>
          </cell>
          <cell r="DJ285">
            <v>0</v>
          </cell>
        </row>
        <row r="286">
          <cell r="F286">
            <v>1</v>
          </cell>
          <cell r="O286">
            <v>4</v>
          </cell>
          <cell r="CI286">
            <v>1</v>
          </cell>
          <cell r="CJ286">
            <v>4</v>
          </cell>
          <cell r="DI286">
            <v>1</v>
          </cell>
          <cell r="DJ286">
            <v>0</v>
          </cell>
        </row>
        <row r="287">
          <cell r="F287">
            <v>1</v>
          </cell>
          <cell r="O287">
            <v>1</v>
          </cell>
          <cell r="CI287">
            <v>0</v>
          </cell>
          <cell r="CJ287">
            <v>2</v>
          </cell>
          <cell r="DI287">
            <v>0</v>
          </cell>
          <cell r="DJ287">
            <v>3</v>
          </cell>
        </row>
        <row r="288">
          <cell r="F288">
            <v>1</v>
          </cell>
          <cell r="O288">
            <v>0</v>
          </cell>
          <cell r="CI288">
            <v>1</v>
          </cell>
          <cell r="CJ288">
            <v>0</v>
          </cell>
          <cell r="DI288">
            <v>1</v>
          </cell>
          <cell r="DJ288">
            <v>0</v>
          </cell>
        </row>
        <row r="289">
          <cell r="F289">
            <v>1</v>
          </cell>
          <cell r="O289">
            <v>4</v>
          </cell>
          <cell r="CI289">
            <v>1</v>
          </cell>
          <cell r="CJ289">
            <v>4</v>
          </cell>
          <cell r="DI289">
            <v>1</v>
          </cell>
          <cell r="DJ289">
            <v>0</v>
          </cell>
        </row>
        <row r="290">
          <cell r="F290">
            <v>1</v>
          </cell>
          <cell r="O290">
            <v>4</v>
          </cell>
          <cell r="CI290">
            <v>1</v>
          </cell>
          <cell r="CJ290">
            <v>4</v>
          </cell>
          <cell r="DI290">
            <v>1</v>
          </cell>
          <cell r="DJ290">
            <v>0</v>
          </cell>
        </row>
        <row r="291">
          <cell r="F291">
            <v>1</v>
          </cell>
          <cell r="O291">
            <v>1</v>
          </cell>
          <cell r="CI291">
            <v>1</v>
          </cell>
          <cell r="CJ291">
            <v>3</v>
          </cell>
          <cell r="DI291">
            <v>0</v>
          </cell>
          <cell r="DJ291">
            <v>3</v>
          </cell>
        </row>
        <row r="292">
          <cell r="F292">
            <v>1</v>
          </cell>
          <cell r="O292">
            <v>4</v>
          </cell>
          <cell r="CI292">
            <v>1</v>
          </cell>
          <cell r="CJ292">
            <v>4</v>
          </cell>
          <cell r="DI292">
            <v>1</v>
          </cell>
          <cell r="DJ292">
            <v>0</v>
          </cell>
        </row>
        <row r="293">
          <cell r="F293">
            <v>1</v>
          </cell>
          <cell r="O293">
            <v>0</v>
          </cell>
          <cell r="CI293">
            <v>1</v>
          </cell>
          <cell r="CJ293">
            <v>0</v>
          </cell>
          <cell r="DI293">
            <v>1</v>
          </cell>
          <cell r="DJ293">
            <v>4</v>
          </cell>
        </row>
        <row r="294">
          <cell r="F294">
            <v>1</v>
          </cell>
          <cell r="O294">
            <v>2</v>
          </cell>
          <cell r="CI294">
            <v>1</v>
          </cell>
          <cell r="CJ294">
            <v>2</v>
          </cell>
          <cell r="DI294">
            <v>1</v>
          </cell>
          <cell r="DJ294">
            <v>0</v>
          </cell>
        </row>
        <row r="295">
          <cell r="F295">
            <v>1</v>
          </cell>
          <cell r="O295">
            <v>2</v>
          </cell>
          <cell r="CI295">
            <v>1</v>
          </cell>
          <cell r="CJ295">
            <v>0</v>
          </cell>
          <cell r="DI295">
            <v>1</v>
          </cell>
          <cell r="DJ295">
            <v>0</v>
          </cell>
        </row>
        <row r="296">
          <cell r="F296">
            <v>1</v>
          </cell>
          <cell r="O296">
            <v>4</v>
          </cell>
          <cell r="CI296">
            <v>1</v>
          </cell>
          <cell r="CJ296">
            <v>4</v>
          </cell>
          <cell r="DI296">
            <v>1</v>
          </cell>
          <cell r="DJ296">
            <v>0</v>
          </cell>
        </row>
        <row r="297">
          <cell r="F297">
            <v>1</v>
          </cell>
          <cell r="O297">
            <v>4</v>
          </cell>
          <cell r="CI297">
            <v>1</v>
          </cell>
          <cell r="CJ297">
            <v>4</v>
          </cell>
          <cell r="DI297">
            <v>1</v>
          </cell>
          <cell r="DJ297">
            <v>0</v>
          </cell>
        </row>
        <row r="298">
          <cell r="F298">
            <v>1</v>
          </cell>
          <cell r="O298">
            <v>4</v>
          </cell>
          <cell r="CI298">
            <v>1</v>
          </cell>
          <cell r="CJ298">
            <v>4</v>
          </cell>
          <cell r="DI298">
            <v>1</v>
          </cell>
          <cell r="DJ298">
            <v>0</v>
          </cell>
        </row>
        <row r="299">
          <cell r="F299">
            <v>1</v>
          </cell>
          <cell r="O299">
            <v>4</v>
          </cell>
          <cell r="CI299">
            <v>1</v>
          </cell>
          <cell r="CJ299">
            <v>4</v>
          </cell>
          <cell r="DI299">
            <v>1</v>
          </cell>
          <cell r="DJ299">
            <v>0</v>
          </cell>
        </row>
        <row r="300">
          <cell r="F300">
            <v>1</v>
          </cell>
          <cell r="O300">
            <v>2</v>
          </cell>
          <cell r="CI300">
            <v>1</v>
          </cell>
          <cell r="CJ300">
            <v>2</v>
          </cell>
          <cell r="DI300">
            <v>1</v>
          </cell>
          <cell r="DJ300">
            <v>2</v>
          </cell>
        </row>
        <row r="301">
          <cell r="F301">
            <v>1</v>
          </cell>
          <cell r="O301">
            <v>4</v>
          </cell>
          <cell r="CI301">
            <v>1</v>
          </cell>
          <cell r="CJ301">
            <v>4</v>
          </cell>
          <cell r="DI301">
            <v>1</v>
          </cell>
          <cell r="DJ301">
            <v>0</v>
          </cell>
        </row>
        <row r="302">
          <cell r="F302">
            <v>1</v>
          </cell>
          <cell r="O302">
            <v>4</v>
          </cell>
          <cell r="CI302">
            <v>1</v>
          </cell>
          <cell r="CJ302">
            <v>4</v>
          </cell>
          <cell r="DI302">
            <v>1</v>
          </cell>
          <cell r="DJ302">
            <v>0</v>
          </cell>
        </row>
        <row r="303">
          <cell r="F303">
            <v>1</v>
          </cell>
          <cell r="O303">
            <v>4</v>
          </cell>
          <cell r="CI303">
            <v>1</v>
          </cell>
          <cell r="CJ303">
            <v>4</v>
          </cell>
          <cell r="DI303">
            <v>1</v>
          </cell>
          <cell r="DJ303">
            <v>0</v>
          </cell>
        </row>
        <row r="304">
          <cell r="F304">
            <v>1</v>
          </cell>
          <cell r="O304">
            <v>1</v>
          </cell>
          <cell r="CI304">
            <v>1</v>
          </cell>
          <cell r="CJ304">
            <v>1</v>
          </cell>
          <cell r="DI304">
            <v>1</v>
          </cell>
          <cell r="DJ304">
            <v>1</v>
          </cell>
        </row>
        <row r="305">
          <cell r="F305">
            <v>1</v>
          </cell>
          <cell r="O305">
            <v>4</v>
          </cell>
          <cell r="CI305">
            <v>1</v>
          </cell>
          <cell r="CJ305">
            <v>4</v>
          </cell>
          <cell r="DI305">
            <v>1</v>
          </cell>
          <cell r="DJ305">
            <v>0</v>
          </cell>
        </row>
        <row r="306">
          <cell r="F306">
            <v>1</v>
          </cell>
          <cell r="O306">
            <v>4</v>
          </cell>
          <cell r="CI306">
            <v>1</v>
          </cell>
          <cell r="CJ306">
            <v>4</v>
          </cell>
          <cell r="DI306">
            <v>1</v>
          </cell>
          <cell r="DJ306">
            <v>0</v>
          </cell>
        </row>
        <row r="307">
          <cell r="F307">
            <v>1</v>
          </cell>
          <cell r="O307">
            <v>0</v>
          </cell>
          <cell r="CI307">
            <v>1</v>
          </cell>
          <cell r="CJ307">
            <v>0</v>
          </cell>
          <cell r="DI307">
            <v>1</v>
          </cell>
          <cell r="DJ307">
            <v>4</v>
          </cell>
        </row>
        <row r="308">
          <cell r="F308">
            <v>1</v>
          </cell>
          <cell r="O308">
            <v>4</v>
          </cell>
          <cell r="CI308">
            <v>1</v>
          </cell>
          <cell r="CJ308">
            <v>4</v>
          </cell>
          <cell r="DI308">
            <v>1</v>
          </cell>
          <cell r="DJ308">
            <v>0</v>
          </cell>
        </row>
        <row r="309">
          <cell r="F309">
            <v>1</v>
          </cell>
          <cell r="O309">
            <v>4</v>
          </cell>
          <cell r="CI309">
            <v>1</v>
          </cell>
          <cell r="CJ309">
            <v>4</v>
          </cell>
          <cell r="DI309">
            <v>1</v>
          </cell>
          <cell r="DJ309">
            <v>0</v>
          </cell>
        </row>
        <row r="310">
          <cell r="F310">
            <v>1</v>
          </cell>
          <cell r="O310">
            <v>4</v>
          </cell>
          <cell r="CI310">
            <v>1</v>
          </cell>
          <cell r="CJ310">
            <v>4</v>
          </cell>
          <cell r="DI310">
            <v>1</v>
          </cell>
          <cell r="DJ310">
            <v>0</v>
          </cell>
        </row>
        <row r="311">
          <cell r="F311">
            <v>1</v>
          </cell>
          <cell r="O311">
            <v>0</v>
          </cell>
          <cell r="CI311">
            <v>1</v>
          </cell>
          <cell r="CJ311">
            <v>0</v>
          </cell>
          <cell r="DI311">
            <v>1</v>
          </cell>
          <cell r="DJ311">
            <v>4</v>
          </cell>
        </row>
        <row r="312">
          <cell r="F312">
            <v>1</v>
          </cell>
          <cell r="O312">
            <v>4</v>
          </cell>
          <cell r="CI312">
            <v>1</v>
          </cell>
          <cell r="CJ312">
            <v>4</v>
          </cell>
          <cell r="DI312">
            <v>1</v>
          </cell>
          <cell r="DJ312">
            <v>0</v>
          </cell>
        </row>
        <row r="313">
          <cell r="F313">
            <v>1</v>
          </cell>
          <cell r="O313">
            <v>2</v>
          </cell>
          <cell r="CI313">
            <v>1</v>
          </cell>
          <cell r="CJ313">
            <v>3</v>
          </cell>
          <cell r="DI313">
            <v>0</v>
          </cell>
          <cell r="DJ313">
            <v>2</v>
          </cell>
        </row>
        <row r="314">
          <cell r="F314">
            <v>1</v>
          </cell>
          <cell r="O314">
            <v>2</v>
          </cell>
          <cell r="CI314">
            <v>1</v>
          </cell>
          <cell r="CJ314">
            <v>2</v>
          </cell>
          <cell r="DI314">
            <v>1</v>
          </cell>
          <cell r="DJ314">
            <v>2</v>
          </cell>
        </row>
        <row r="315">
          <cell r="F315">
            <v>1</v>
          </cell>
          <cell r="O315">
            <v>4</v>
          </cell>
          <cell r="CI315">
            <v>1</v>
          </cell>
          <cell r="CJ315">
            <v>4</v>
          </cell>
          <cell r="DI315">
            <v>1</v>
          </cell>
          <cell r="DJ315">
            <v>0</v>
          </cell>
        </row>
        <row r="316">
          <cell r="F316">
            <v>1</v>
          </cell>
          <cell r="O316">
            <v>4</v>
          </cell>
          <cell r="CI316">
            <v>1</v>
          </cell>
          <cell r="CJ316">
            <v>4</v>
          </cell>
          <cell r="DI316">
            <v>1</v>
          </cell>
          <cell r="DJ316">
            <v>0</v>
          </cell>
        </row>
        <row r="317">
          <cell r="F317">
            <v>1</v>
          </cell>
          <cell r="O317">
            <v>4</v>
          </cell>
          <cell r="CI317">
            <v>1</v>
          </cell>
          <cell r="CJ317">
            <v>4</v>
          </cell>
          <cell r="DI317">
            <v>1</v>
          </cell>
          <cell r="DJ317">
            <v>0</v>
          </cell>
        </row>
        <row r="318">
          <cell r="F318">
            <v>1</v>
          </cell>
          <cell r="O318">
            <v>4</v>
          </cell>
          <cell r="CI318">
            <v>1</v>
          </cell>
          <cell r="CJ318">
            <v>4</v>
          </cell>
          <cell r="DI318">
            <v>1</v>
          </cell>
          <cell r="DJ318">
            <v>0</v>
          </cell>
        </row>
        <row r="319">
          <cell r="F319">
            <v>1</v>
          </cell>
          <cell r="O319">
            <v>0</v>
          </cell>
          <cell r="CI319">
            <v>1</v>
          </cell>
          <cell r="CJ319">
            <v>0</v>
          </cell>
          <cell r="DI319">
            <v>1</v>
          </cell>
          <cell r="DJ319">
            <v>0</v>
          </cell>
        </row>
        <row r="320">
          <cell r="F320">
            <v>1</v>
          </cell>
          <cell r="O320">
            <v>4</v>
          </cell>
          <cell r="CI320">
            <v>1</v>
          </cell>
          <cell r="CJ320">
            <v>4</v>
          </cell>
          <cell r="DI320">
            <v>1</v>
          </cell>
          <cell r="DJ320">
            <v>0</v>
          </cell>
        </row>
        <row r="321">
          <cell r="F321">
            <v>1</v>
          </cell>
          <cell r="O321">
            <v>1</v>
          </cell>
          <cell r="CI321">
            <v>1</v>
          </cell>
          <cell r="CJ321">
            <v>1</v>
          </cell>
          <cell r="DI321">
            <v>1</v>
          </cell>
          <cell r="DJ321">
            <v>3</v>
          </cell>
        </row>
        <row r="322">
          <cell r="F322">
            <v>1</v>
          </cell>
          <cell r="O322">
            <v>0</v>
          </cell>
          <cell r="CI322">
            <v>1</v>
          </cell>
          <cell r="CJ322">
            <v>0</v>
          </cell>
          <cell r="DI322">
            <v>1</v>
          </cell>
          <cell r="DJ322">
            <v>4</v>
          </cell>
        </row>
        <row r="323">
          <cell r="F323">
            <v>1</v>
          </cell>
          <cell r="O323">
            <v>0</v>
          </cell>
          <cell r="CI323">
            <v>1</v>
          </cell>
          <cell r="CJ323">
            <v>0</v>
          </cell>
          <cell r="DI323">
            <v>1</v>
          </cell>
          <cell r="DJ323">
            <v>3</v>
          </cell>
        </row>
        <row r="324">
          <cell r="F324">
            <v>1</v>
          </cell>
          <cell r="O324">
            <v>4</v>
          </cell>
          <cell r="CI324">
            <v>1</v>
          </cell>
          <cell r="CJ324">
            <v>4</v>
          </cell>
          <cell r="DI324">
            <v>1</v>
          </cell>
          <cell r="DJ324">
            <v>0</v>
          </cell>
        </row>
        <row r="325">
          <cell r="F325">
            <v>1</v>
          </cell>
          <cell r="O325">
            <v>4</v>
          </cell>
          <cell r="CI325">
            <v>1</v>
          </cell>
          <cell r="CJ325">
            <v>0</v>
          </cell>
          <cell r="DI325">
            <v>1</v>
          </cell>
          <cell r="DJ325">
            <v>0</v>
          </cell>
        </row>
        <row r="326">
          <cell r="F326">
            <v>1</v>
          </cell>
          <cell r="O326">
            <v>4</v>
          </cell>
          <cell r="CI326">
            <v>1</v>
          </cell>
          <cell r="CJ326">
            <v>4</v>
          </cell>
          <cell r="DI326">
            <v>1</v>
          </cell>
          <cell r="DJ326">
            <v>0</v>
          </cell>
        </row>
        <row r="327">
          <cell r="F327">
            <v>1</v>
          </cell>
          <cell r="O327">
            <v>0</v>
          </cell>
          <cell r="CI327">
            <v>1</v>
          </cell>
          <cell r="CJ327">
            <v>0</v>
          </cell>
          <cell r="DI327">
            <v>1</v>
          </cell>
          <cell r="DJ327">
            <v>4</v>
          </cell>
        </row>
        <row r="328">
          <cell r="F328">
            <v>1</v>
          </cell>
          <cell r="O328">
            <v>4</v>
          </cell>
          <cell r="CI328">
            <v>1</v>
          </cell>
          <cell r="CJ328">
            <v>4</v>
          </cell>
          <cell r="DI328">
            <v>1</v>
          </cell>
          <cell r="DJ328">
            <v>0</v>
          </cell>
        </row>
        <row r="329">
          <cell r="F329">
            <v>1</v>
          </cell>
          <cell r="O329">
            <v>0</v>
          </cell>
          <cell r="CI329">
            <v>1</v>
          </cell>
          <cell r="CJ329">
            <v>0</v>
          </cell>
          <cell r="DI329">
            <v>1</v>
          </cell>
          <cell r="DJ329">
            <v>4</v>
          </cell>
        </row>
        <row r="330">
          <cell r="F330">
            <v>1</v>
          </cell>
          <cell r="O330">
            <v>4</v>
          </cell>
          <cell r="CI330">
            <v>1</v>
          </cell>
          <cell r="CJ330">
            <v>4</v>
          </cell>
          <cell r="DI330">
            <v>1</v>
          </cell>
          <cell r="DJ330">
            <v>0</v>
          </cell>
        </row>
        <row r="331">
          <cell r="F331">
            <v>1</v>
          </cell>
          <cell r="O331">
            <v>4</v>
          </cell>
          <cell r="CI331">
            <v>1</v>
          </cell>
          <cell r="CJ331">
            <v>4</v>
          </cell>
          <cell r="DI331">
            <v>1</v>
          </cell>
          <cell r="DJ331">
            <v>0</v>
          </cell>
        </row>
        <row r="332">
          <cell r="F332">
            <v>1</v>
          </cell>
          <cell r="O332">
            <v>4</v>
          </cell>
          <cell r="CI332">
            <v>1</v>
          </cell>
          <cell r="CJ332">
            <v>4</v>
          </cell>
          <cell r="DI332">
            <v>1</v>
          </cell>
          <cell r="DJ332">
            <v>0</v>
          </cell>
        </row>
        <row r="333">
          <cell r="F333">
            <v>1</v>
          </cell>
          <cell r="O333">
            <v>4</v>
          </cell>
          <cell r="CI333">
            <v>1</v>
          </cell>
          <cell r="CJ333">
            <v>4</v>
          </cell>
          <cell r="DI333">
            <v>1</v>
          </cell>
          <cell r="DJ333">
            <v>0</v>
          </cell>
        </row>
        <row r="334">
          <cell r="F334">
            <v>1</v>
          </cell>
          <cell r="O334">
            <v>1</v>
          </cell>
          <cell r="CI334">
            <v>0</v>
          </cell>
          <cell r="CJ334">
            <v>2</v>
          </cell>
          <cell r="DI334">
            <v>0</v>
          </cell>
          <cell r="DJ334">
            <v>3</v>
          </cell>
        </row>
        <row r="335">
          <cell r="F335">
            <v>1</v>
          </cell>
          <cell r="O335">
            <v>0</v>
          </cell>
          <cell r="CI335">
            <v>1</v>
          </cell>
          <cell r="CJ335">
            <v>0</v>
          </cell>
          <cell r="DI335">
            <v>1</v>
          </cell>
          <cell r="DJ335">
            <v>4</v>
          </cell>
        </row>
        <row r="336">
          <cell r="F336">
            <v>1</v>
          </cell>
          <cell r="O336">
            <v>4</v>
          </cell>
          <cell r="CI336">
            <v>1</v>
          </cell>
          <cell r="CJ336">
            <v>4</v>
          </cell>
          <cell r="DI336">
            <v>1</v>
          </cell>
          <cell r="DJ336">
            <v>0</v>
          </cell>
        </row>
        <row r="337">
          <cell r="F337">
            <v>1</v>
          </cell>
          <cell r="O337">
            <v>1</v>
          </cell>
          <cell r="CI337">
            <v>1</v>
          </cell>
          <cell r="CJ337">
            <v>1</v>
          </cell>
          <cell r="DI337">
            <v>1</v>
          </cell>
          <cell r="DJ337">
            <v>3</v>
          </cell>
        </row>
        <row r="338">
          <cell r="F338">
            <v>1</v>
          </cell>
          <cell r="O338">
            <v>4</v>
          </cell>
          <cell r="CI338">
            <v>1</v>
          </cell>
          <cell r="CJ338">
            <v>4</v>
          </cell>
          <cell r="DI338">
            <v>1</v>
          </cell>
          <cell r="DJ338">
            <v>0</v>
          </cell>
        </row>
        <row r="339">
          <cell r="F339">
            <v>1</v>
          </cell>
          <cell r="O339">
            <v>3</v>
          </cell>
          <cell r="CI339">
            <v>1</v>
          </cell>
          <cell r="CJ339">
            <v>3</v>
          </cell>
          <cell r="DI339">
            <v>1</v>
          </cell>
          <cell r="DJ339">
            <v>1</v>
          </cell>
        </row>
        <row r="340">
          <cell r="F340">
            <v>1</v>
          </cell>
          <cell r="O340">
            <v>4</v>
          </cell>
          <cell r="CI340">
            <v>1</v>
          </cell>
          <cell r="CJ340">
            <v>4</v>
          </cell>
          <cell r="DI340">
            <v>1</v>
          </cell>
          <cell r="DJ340">
            <v>0</v>
          </cell>
        </row>
        <row r="341">
          <cell r="F341">
            <v>1</v>
          </cell>
          <cell r="O341">
            <v>4</v>
          </cell>
          <cell r="CI341">
            <v>1</v>
          </cell>
          <cell r="CJ341">
            <v>4</v>
          </cell>
          <cell r="DI341">
            <v>1</v>
          </cell>
          <cell r="DJ341">
            <v>0</v>
          </cell>
        </row>
        <row r="342">
          <cell r="F342">
            <v>1</v>
          </cell>
          <cell r="O342">
            <v>4</v>
          </cell>
          <cell r="CI342">
            <v>1</v>
          </cell>
          <cell r="CJ342">
            <v>4</v>
          </cell>
          <cell r="DI342">
            <v>1</v>
          </cell>
          <cell r="DJ342">
            <v>0</v>
          </cell>
        </row>
        <row r="343">
          <cell r="F343">
            <v>1</v>
          </cell>
          <cell r="O343">
            <v>4</v>
          </cell>
          <cell r="CI343">
            <v>1</v>
          </cell>
          <cell r="CJ343">
            <v>4</v>
          </cell>
          <cell r="DI343">
            <v>1</v>
          </cell>
          <cell r="DJ343">
            <v>0</v>
          </cell>
        </row>
        <row r="344">
          <cell r="F344">
            <v>1</v>
          </cell>
          <cell r="O344">
            <v>4</v>
          </cell>
          <cell r="CI344">
            <v>1</v>
          </cell>
          <cell r="CJ344">
            <v>4</v>
          </cell>
          <cell r="DI344">
            <v>1</v>
          </cell>
          <cell r="DJ344">
            <v>0</v>
          </cell>
        </row>
        <row r="345">
          <cell r="F345">
            <v>1</v>
          </cell>
          <cell r="O345">
            <v>1</v>
          </cell>
          <cell r="CI345">
            <v>1</v>
          </cell>
          <cell r="CJ345">
            <v>1</v>
          </cell>
          <cell r="DI345">
            <v>1</v>
          </cell>
          <cell r="DJ345">
            <v>3</v>
          </cell>
        </row>
        <row r="346">
          <cell r="F346">
            <v>1</v>
          </cell>
          <cell r="O346">
            <v>0</v>
          </cell>
          <cell r="CI346">
            <v>1</v>
          </cell>
          <cell r="CJ346">
            <v>0</v>
          </cell>
          <cell r="DI346">
            <v>1</v>
          </cell>
          <cell r="DJ346">
            <v>4</v>
          </cell>
        </row>
        <row r="347">
          <cell r="F347">
            <v>1</v>
          </cell>
          <cell r="O347">
            <v>4</v>
          </cell>
          <cell r="CI347">
            <v>1</v>
          </cell>
          <cell r="CJ347">
            <v>4</v>
          </cell>
          <cell r="DI347">
            <v>1</v>
          </cell>
          <cell r="DJ347">
            <v>0</v>
          </cell>
        </row>
        <row r="348">
          <cell r="F348">
            <v>1</v>
          </cell>
          <cell r="O348">
            <v>4</v>
          </cell>
          <cell r="CI348">
            <v>1</v>
          </cell>
          <cell r="CJ348">
            <v>4</v>
          </cell>
          <cell r="DI348">
            <v>1</v>
          </cell>
          <cell r="DJ348">
            <v>0</v>
          </cell>
        </row>
        <row r="349">
          <cell r="F349">
            <v>1</v>
          </cell>
          <cell r="O349">
            <v>4</v>
          </cell>
          <cell r="CI349">
            <v>1</v>
          </cell>
          <cell r="CJ349">
            <v>4</v>
          </cell>
          <cell r="DI349">
            <v>1</v>
          </cell>
          <cell r="DJ349">
            <v>0</v>
          </cell>
        </row>
        <row r="350">
          <cell r="F350">
            <v>1</v>
          </cell>
          <cell r="O350">
            <v>1</v>
          </cell>
          <cell r="CI350">
            <v>1</v>
          </cell>
          <cell r="CJ350">
            <v>4</v>
          </cell>
          <cell r="DI350">
            <v>0</v>
          </cell>
          <cell r="DJ350">
            <v>4</v>
          </cell>
        </row>
        <row r="351">
          <cell r="F351">
            <v>1</v>
          </cell>
          <cell r="O351">
            <v>4</v>
          </cell>
          <cell r="CI351">
            <v>1</v>
          </cell>
          <cell r="CJ351">
            <v>4</v>
          </cell>
          <cell r="DI351">
            <v>1</v>
          </cell>
          <cell r="DJ351">
            <v>0</v>
          </cell>
        </row>
        <row r="352">
          <cell r="F352">
            <v>1</v>
          </cell>
          <cell r="O352">
            <v>4</v>
          </cell>
          <cell r="CI352">
            <v>1</v>
          </cell>
          <cell r="CJ352">
            <v>4</v>
          </cell>
          <cell r="DI352">
            <v>1</v>
          </cell>
          <cell r="DJ352">
            <v>0</v>
          </cell>
        </row>
        <row r="353">
          <cell r="F353">
            <v>1</v>
          </cell>
          <cell r="O353">
            <v>4</v>
          </cell>
          <cell r="CI353">
            <v>1</v>
          </cell>
          <cell r="CJ353">
            <v>4</v>
          </cell>
          <cell r="DI353">
            <v>1</v>
          </cell>
          <cell r="DJ353">
            <v>0</v>
          </cell>
        </row>
        <row r="354">
          <cell r="F354">
            <v>1</v>
          </cell>
          <cell r="O354">
            <v>4</v>
          </cell>
          <cell r="CI354">
            <v>1</v>
          </cell>
          <cell r="CJ354">
            <v>4</v>
          </cell>
          <cell r="DI354">
            <v>1</v>
          </cell>
          <cell r="DJ354">
            <v>0</v>
          </cell>
        </row>
        <row r="355">
          <cell r="F355">
            <v>1</v>
          </cell>
          <cell r="O355">
            <v>0</v>
          </cell>
          <cell r="CI355">
            <v>1</v>
          </cell>
          <cell r="CJ355">
            <v>0</v>
          </cell>
          <cell r="DI355">
            <v>1</v>
          </cell>
          <cell r="DJ355">
            <v>2</v>
          </cell>
        </row>
        <row r="356">
          <cell r="F356">
            <v>1</v>
          </cell>
          <cell r="O356">
            <v>4</v>
          </cell>
          <cell r="CI356">
            <v>1</v>
          </cell>
          <cell r="CJ356">
            <v>4</v>
          </cell>
          <cell r="DI356">
            <v>1</v>
          </cell>
          <cell r="DJ356">
            <v>0</v>
          </cell>
        </row>
        <row r="357">
          <cell r="F357">
            <v>1</v>
          </cell>
          <cell r="O357">
            <v>0</v>
          </cell>
          <cell r="CI357">
            <v>1</v>
          </cell>
          <cell r="CJ357">
            <v>0</v>
          </cell>
          <cell r="DI357">
            <v>1</v>
          </cell>
          <cell r="DJ357">
            <v>4</v>
          </cell>
        </row>
        <row r="358">
          <cell r="F358">
            <v>1</v>
          </cell>
          <cell r="O358">
            <v>4</v>
          </cell>
          <cell r="CI358">
            <v>1</v>
          </cell>
          <cell r="CJ358">
            <v>4</v>
          </cell>
          <cell r="DI358">
            <v>1</v>
          </cell>
          <cell r="DJ358">
            <v>0</v>
          </cell>
        </row>
        <row r="359">
          <cell r="F359">
            <v>1</v>
          </cell>
          <cell r="O359">
            <v>4</v>
          </cell>
          <cell r="CI359">
            <v>1</v>
          </cell>
          <cell r="CJ359">
            <v>4</v>
          </cell>
          <cell r="DI359">
            <v>1</v>
          </cell>
          <cell r="DJ359">
            <v>0</v>
          </cell>
        </row>
        <row r="360">
          <cell r="F360">
            <v>1</v>
          </cell>
          <cell r="O360">
            <v>4</v>
          </cell>
          <cell r="CI360">
            <v>1</v>
          </cell>
          <cell r="CJ360">
            <v>4</v>
          </cell>
          <cell r="DI360">
            <v>1</v>
          </cell>
          <cell r="DJ360">
            <v>0</v>
          </cell>
        </row>
        <row r="361">
          <cell r="F361">
            <v>1</v>
          </cell>
          <cell r="O361">
            <v>4</v>
          </cell>
          <cell r="CI361">
            <v>1</v>
          </cell>
          <cell r="CJ361">
            <v>4</v>
          </cell>
          <cell r="DI361">
            <v>1</v>
          </cell>
          <cell r="DJ361">
            <v>0</v>
          </cell>
        </row>
        <row r="362">
          <cell r="F362">
            <v>1</v>
          </cell>
          <cell r="O362">
            <v>0</v>
          </cell>
          <cell r="CI362">
            <v>1</v>
          </cell>
          <cell r="CJ362">
            <v>0</v>
          </cell>
          <cell r="DI362">
            <v>1</v>
          </cell>
          <cell r="DJ362">
            <v>3</v>
          </cell>
        </row>
        <row r="363">
          <cell r="F363">
            <v>1</v>
          </cell>
          <cell r="O363">
            <v>4</v>
          </cell>
          <cell r="CI363">
            <v>1</v>
          </cell>
          <cell r="CJ363">
            <v>2</v>
          </cell>
          <cell r="DI363">
            <v>1</v>
          </cell>
          <cell r="DJ363">
            <v>0</v>
          </cell>
        </row>
        <row r="364">
          <cell r="F364">
            <v>1</v>
          </cell>
          <cell r="O364">
            <v>4</v>
          </cell>
          <cell r="CI364">
            <v>1</v>
          </cell>
          <cell r="CJ364">
            <v>4</v>
          </cell>
          <cell r="DI364">
            <v>1</v>
          </cell>
          <cell r="DJ364">
            <v>0</v>
          </cell>
        </row>
        <row r="365">
          <cell r="F365">
            <v>1</v>
          </cell>
          <cell r="O365">
            <v>4</v>
          </cell>
          <cell r="CI365">
            <v>1</v>
          </cell>
          <cell r="CJ365">
            <v>4</v>
          </cell>
          <cell r="DI365">
            <v>1</v>
          </cell>
          <cell r="DJ365">
            <v>0</v>
          </cell>
        </row>
        <row r="366">
          <cell r="F366">
            <v>1</v>
          </cell>
          <cell r="O366">
            <v>0</v>
          </cell>
          <cell r="CI366">
            <v>1</v>
          </cell>
          <cell r="CJ366">
            <v>0</v>
          </cell>
          <cell r="DI366">
            <v>1</v>
          </cell>
          <cell r="DJ366">
            <v>4</v>
          </cell>
        </row>
        <row r="367">
          <cell r="F367">
            <v>1</v>
          </cell>
          <cell r="O367">
            <v>0</v>
          </cell>
          <cell r="CI367">
            <v>1</v>
          </cell>
          <cell r="CJ367">
            <v>0</v>
          </cell>
          <cell r="DI367">
            <v>1</v>
          </cell>
          <cell r="DJ367">
            <v>4</v>
          </cell>
        </row>
        <row r="368">
          <cell r="F368">
            <v>1</v>
          </cell>
          <cell r="O368">
            <v>4</v>
          </cell>
          <cell r="CI368">
            <v>1</v>
          </cell>
          <cell r="CJ368">
            <v>4</v>
          </cell>
          <cell r="DI368">
            <v>1</v>
          </cell>
          <cell r="DJ368">
            <v>0</v>
          </cell>
        </row>
        <row r="369">
          <cell r="F369">
            <v>1</v>
          </cell>
          <cell r="O369">
            <v>4</v>
          </cell>
          <cell r="CI369">
            <v>1</v>
          </cell>
          <cell r="CJ369">
            <v>4</v>
          </cell>
          <cell r="DI369">
            <v>1</v>
          </cell>
          <cell r="DJ369">
            <v>0</v>
          </cell>
        </row>
        <row r="370">
          <cell r="F370">
            <v>1</v>
          </cell>
          <cell r="O370">
            <v>4</v>
          </cell>
          <cell r="CI370">
            <v>1</v>
          </cell>
          <cell r="CJ370">
            <v>4</v>
          </cell>
          <cell r="DI370">
            <v>1</v>
          </cell>
          <cell r="DJ370">
            <v>0</v>
          </cell>
        </row>
        <row r="371">
          <cell r="F371">
            <v>1</v>
          </cell>
          <cell r="O371">
            <v>0</v>
          </cell>
          <cell r="CI371">
            <v>1</v>
          </cell>
          <cell r="CJ371">
            <v>0</v>
          </cell>
          <cell r="DI371">
            <v>1</v>
          </cell>
          <cell r="DJ371">
            <v>3</v>
          </cell>
        </row>
        <row r="372">
          <cell r="F372">
            <v>1</v>
          </cell>
          <cell r="O372">
            <v>3</v>
          </cell>
          <cell r="CI372">
            <v>1</v>
          </cell>
          <cell r="CJ372">
            <v>3</v>
          </cell>
          <cell r="DI372">
            <v>1</v>
          </cell>
          <cell r="DJ372">
            <v>1</v>
          </cell>
        </row>
        <row r="373">
          <cell r="F373">
            <v>1</v>
          </cell>
          <cell r="O373">
            <v>1</v>
          </cell>
          <cell r="CI373">
            <v>1</v>
          </cell>
          <cell r="CJ373">
            <v>1</v>
          </cell>
          <cell r="DI373">
            <v>1</v>
          </cell>
          <cell r="DJ373">
            <v>3</v>
          </cell>
        </row>
        <row r="374">
          <cell r="F374">
            <v>1</v>
          </cell>
          <cell r="O374">
            <v>0</v>
          </cell>
          <cell r="CI374">
            <v>1</v>
          </cell>
          <cell r="CJ374">
            <v>0</v>
          </cell>
          <cell r="DI374">
            <v>1</v>
          </cell>
          <cell r="DJ374">
            <v>2</v>
          </cell>
        </row>
        <row r="375">
          <cell r="F375">
            <v>1</v>
          </cell>
          <cell r="O375">
            <v>0</v>
          </cell>
          <cell r="CI375">
            <v>1</v>
          </cell>
          <cell r="CJ375">
            <v>0</v>
          </cell>
          <cell r="DI375">
            <v>1</v>
          </cell>
          <cell r="DJ375">
            <v>4</v>
          </cell>
        </row>
        <row r="376">
          <cell r="F376">
            <v>1</v>
          </cell>
          <cell r="O376">
            <v>2</v>
          </cell>
          <cell r="CI376">
            <v>1</v>
          </cell>
          <cell r="CJ376">
            <v>2</v>
          </cell>
          <cell r="DI376">
            <v>1</v>
          </cell>
          <cell r="DJ376">
            <v>2</v>
          </cell>
        </row>
        <row r="377">
          <cell r="F377">
            <v>1</v>
          </cell>
          <cell r="O377">
            <v>3</v>
          </cell>
          <cell r="CI377">
            <v>1</v>
          </cell>
          <cell r="CJ377">
            <v>3</v>
          </cell>
          <cell r="DI377">
            <v>1</v>
          </cell>
          <cell r="DJ377">
            <v>1</v>
          </cell>
        </row>
        <row r="378">
          <cell r="F378">
            <v>1</v>
          </cell>
          <cell r="O378">
            <v>0</v>
          </cell>
          <cell r="CI378">
            <v>1</v>
          </cell>
          <cell r="CJ378">
            <v>0</v>
          </cell>
          <cell r="DI378">
            <v>1</v>
          </cell>
          <cell r="DJ378">
            <v>2</v>
          </cell>
        </row>
        <row r="379">
          <cell r="F379">
            <v>1</v>
          </cell>
          <cell r="O379">
            <v>4</v>
          </cell>
          <cell r="CI379">
            <v>1</v>
          </cell>
          <cell r="CJ379">
            <v>4</v>
          </cell>
          <cell r="DI379">
            <v>1</v>
          </cell>
          <cell r="DJ379">
            <v>0</v>
          </cell>
        </row>
        <row r="380">
          <cell r="F380">
            <v>1</v>
          </cell>
          <cell r="O380">
            <v>2</v>
          </cell>
          <cell r="CI380">
            <v>1</v>
          </cell>
          <cell r="CJ380">
            <v>2</v>
          </cell>
          <cell r="DI380">
            <v>1</v>
          </cell>
          <cell r="DJ380">
            <v>0</v>
          </cell>
        </row>
        <row r="381">
          <cell r="F381">
            <v>1</v>
          </cell>
          <cell r="O381">
            <v>4</v>
          </cell>
          <cell r="CI381">
            <v>1</v>
          </cell>
          <cell r="CJ381">
            <v>4</v>
          </cell>
          <cell r="DI381">
            <v>1</v>
          </cell>
          <cell r="DJ381">
            <v>0</v>
          </cell>
        </row>
        <row r="382">
          <cell r="F382">
            <v>1</v>
          </cell>
          <cell r="O382">
            <v>4</v>
          </cell>
          <cell r="CI382">
            <v>1</v>
          </cell>
          <cell r="CJ382">
            <v>4</v>
          </cell>
          <cell r="DI382">
            <v>1</v>
          </cell>
          <cell r="DJ382">
            <v>0</v>
          </cell>
        </row>
        <row r="383">
          <cell r="F383">
            <v>1</v>
          </cell>
          <cell r="O383">
            <v>4</v>
          </cell>
          <cell r="CI383">
            <v>1</v>
          </cell>
          <cell r="CJ383">
            <v>4</v>
          </cell>
          <cell r="DI383">
            <v>1</v>
          </cell>
          <cell r="DJ383">
            <v>0</v>
          </cell>
        </row>
        <row r="384">
          <cell r="F384">
            <v>1</v>
          </cell>
          <cell r="O384">
            <v>3</v>
          </cell>
          <cell r="CI384">
            <v>1</v>
          </cell>
          <cell r="CJ384">
            <v>3</v>
          </cell>
          <cell r="DI384">
            <v>1</v>
          </cell>
          <cell r="DJ384">
            <v>1</v>
          </cell>
        </row>
        <row r="385">
          <cell r="F385">
            <v>1</v>
          </cell>
          <cell r="O385">
            <v>4</v>
          </cell>
          <cell r="CI385">
            <v>1</v>
          </cell>
          <cell r="CJ385">
            <v>4</v>
          </cell>
          <cell r="DI385">
            <v>1</v>
          </cell>
          <cell r="DJ385">
            <v>0</v>
          </cell>
        </row>
        <row r="386">
          <cell r="F386">
            <v>1</v>
          </cell>
          <cell r="O386">
            <v>3</v>
          </cell>
          <cell r="CI386">
            <v>1</v>
          </cell>
          <cell r="CJ386">
            <v>2</v>
          </cell>
          <cell r="DI386">
            <v>1</v>
          </cell>
          <cell r="DJ386">
            <v>2</v>
          </cell>
        </row>
        <row r="387">
          <cell r="F387">
            <v>1</v>
          </cell>
          <cell r="O387">
            <v>4</v>
          </cell>
          <cell r="CI387">
            <v>1</v>
          </cell>
          <cell r="CJ387">
            <v>4</v>
          </cell>
          <cell r="DI387">
            <v>1</v>
          </cell>
          <cell r="DJ387">
            <v>0</v>
          </cell>
        </row>
        <row r="388">
          <cell r="F388">
            <v>1</v>
          </cell>
          <cell r="O388">
            <v>4</v>
          </cell>
          <cell r="CI388">
            <v>1</v>
          </cell>
          <cell r="CJ388">
            <v>4</v>
          </cell>
          <cell r="DI388">
            <v>1</v>
          </cell>
          <cell r="DJ388">
            <v>0</v>
          </cell>
        </row>
        <row r="389">
          <cell r="F389">
            <v>1</v>
          </cell>
          <cell r="O389">
            <v>4</v>
          </cell>
          <cell r="CI389">
            <v>1</v>
          </cell>
          <cell r="CJ389">
            <v>4</v>
          </cell>
          <cell r="DI389">
            <v>1</v>
          </cell>
          <cell r="DJ389">
            <v>0</v>
          </cell>
        </row>
        <row r="390">
          <cell r="F390">
            <v>1</v>
          </cell>
          <cell r="O390">
            <v>4</v>
          </cell>
          <cell r="CI390">
            <v>1</v>
          </cell>
          <cell r="CJ390">
            <v>4</v>
          </cell>
          <cell r="DI390">
            <v>1</v>
          </cell>
          <cell r="DJ390">
            <v>0</v>
          </cell>
        </row>
        <row r="391">
          <cell r="F391">
            <v>1</v>
          </cell>
          <cell r="O391">
            <v>2</v>
          </cell>
          <cell r="CI391">
            <v>1</v>
          </cell>
          <cell r="CJ391">
            <v>2</v>
          </cell>
          <cell r="DI391">
            <v>1</v>
          </cell>
          <cell r="DJ391">
            <v>2</v>
          </cell>
        </row>
        <row r="392">
          <cell r="F392">
            <v>1</v>
          </cell>
          <cell r="O392">
            <v>4</v>
          </cell>
          <cell r="CI392">
            <v>1</v>
          </cell>
          <cell r="CJ392">
            <v>4</v>
          </cell>
          <cell r="DI392">
            <v>1</v>
          </cell>
          <cell r="DJ392">
            <v>0</v>
          </cell>
        </row>
        <row r="393">
          <cell r="F393">
            <v>1</v>
          </cell>
          <cell r="O393">
            <v>4</v>
          </cell>
          <cell r="CI393">
            <v>1</v>
          </cell>
          <cell r="CJ393">
            <v>4</v>
          </cell>
          <cell r="DI393">
            <v>1</v>
          </cell>
          <cell r="DJ393">
            <v>0</v>
          </cell>
        </row>
        <row r="394">
          <cell r="F394">
            <v>1</v>
          </cell>
          <cell r="O394">
            <v>4</v>
          </cell>
          <cell r="CI394">
            <v>1</v>
          </cell>
          <cell r="CJ394">
            <v>4</v>
          </cell>
          <cell r="DI394">
            <v>1</v>
          </cell>
          <cell r="DJ394">
            <v>0</v>
          </cell>
        </row>
        <row r="395">
          <cell r="F395">
            <v>1</v>
          </cell>
          <cell r="O395">
            <v>4</v>
          </cell>
          <cell r="CI395">
            <v>1</v>
          </cell>
          <cell r="CJ395">
            <v>4</v>
          </cell>
          <cell r="DI395">
            <v>1</v>
          </cell>
          <cell r="DJ395">
            <v>0</v>
          </cell>
        </row>
        <row r="396">
          <cell r="F396">
            <v>1</v>
          </cell>
          <cell r="O396">
            <v>2</v>
          </cell>
          <cell r="CI396">
            <v>1</v>
          </cell>
          <cell r="CJ396">
            <v>4</v>
          </cell>
          <cell r="DI396">
            <v>0</v>
          </cell>
          <cell r="DJ396">
            <v>2</v>
          </cell>
        </row>
        <row r="397">
          <cell r="F397">
            <v>1</v>
          </cell>
          <cell r="O397">
            <v>4</v>
          </cell>
          <cell r="CI397">
            <v>1</v>
          </cell>
          <cell r="CJ397">
            <v>2</v>
          </cell>
          <cell r="DI397">
            <v>1</v>
          </cell>
          <cell r="DJ397">
            <v>0</v>
          </cell>
        </row>
        <row r="398">
          <cell r="F398">
            <v>1</v>
          </cell>
          <cell r="O398">
            <v>4</v>
          </cell>
          <cell r="CI398">
            <v>1</v>
          </cell>
          <cell r="CJ398">
            <v>4</v>
          </cell>
          <cell r="DI398">
            <v>1</v>
          </cell>
          <cell r="DJ398">
            <v>0</v>
          </cell>
        </row>
        <row r="399">
          <cell r="F399">
            <v>1</v>
          </cell>
          <cell r="O399">
            <v>0</v>
          </cell>
          <cell r="CI399">
            <v>1</v>
          </cell>
          <cell r="CJ399">
            <v>0</v>
          </cell>
          <cell r="DI399">
            <v>1</v>
          </cell>
          <cell r="DJ399">
            <v>1</v>
          </cell>
        </row>
        <row r="400">
          <cell r="F400">
            <v>1</v>
          </cell>
          <cell r="O400">
            <v>4</v>
          </cell>
          <cell r="CI400">
            <v>1</v>
          </cell>
          <cell r="CJ400">
            <v>4</v>
          </cell>
          <cell r="DI400">
            <v>1</v>
          </cell>
          <cell r="DJ400">
            <v>0</v>
          </cell>
        </row>
        <row r="401">
          <cell r="F401">
            <v>1</v>
          </cell>
          <cell r="O401">
            <v>2</v>
          </cell>
          <cell r="CI401">
            <v>1</v>
          </cell>
          <cell r="CJ401">
            <v>2</v>
          </cell>
          <cell r="DI401">
            <v>1</v>
          </cell>
          <cell r="DJ401">
            <v>2</v>
          </cell>
        </row>
        <row r="402">
          <cell r="F402">
            <v>1</v>
          </cell>
          <cell r="O402">
            <v>4</v>
          </cell>
          <cell r="CI402">
            <v>1</v>
          </cell>
          <cell r="CJ402">
            <v>4</v>
          </cell>
          <cell r="DI402">
            <v>1</v>
          </cell>
          <cell r="DJ402">
            <v>0</v>
          </cell>
        </row>
        <row r="403">
          <cell r="F403">
            <v>1</v>
          </cell>
          <cell r="O403">
            <v>0</v>
          </cell>
          <cell r="CI403">
            <v>1</v>
          </cell>
          <cell r="CJ403">
            <v>0</v>
          </cell>
          <cell r="DI403">
            <v>1</v>
          </cell>
          <cell r="DJ403">
            <v>3</v>
          </cell>
        </row>
        <row r="404">
          <cell r="F404">
            <v>1</v>
          </cell>
          <cell r="O404">
            <v>4</v>
          </cell>
          <cell r="CI404">
            <v>1</v>
          </cell>
          <cell r="CJ404">
            <v>4</v>
          </cell>
          <cell r="DI404">
            <v>1</v>
          </cell>
          <cell r="DJ404">
            <v>0</v>
          </cell>
        </row>
        <row r="405">
          <cell r="F405">
            <v>1</v>
          </cell>
          <cell r="O405">
            <v>4</v>
          </cell>
          <cell r="CI405">
            <v>1</v>
          </cell>
          <cell r="CJ405">
            <v>4</v>
          </cell>
          <cell r="DI405">
            <v>1</v>
          </cell>
          <cell r="DJ405">
            <v>0</v>
          </cell>
        </row>
        <row r="406">
          <cell r="F406">
            <v>1</v>
          </cell>
          <cell r="O406">
            <v>4</v>
          </cell>
          <cell r="CI406">
            <v>1</v>
          </cell>
          <cell r="CJ406">
            <v>4</v>
          </cell>
          <cell r="DI406">
            <v>1</v>
          </cell>
          <cell r="DJ406">
            <v>0</v>
          </cell>
        </row>
      </sheetData>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Key"/>
      <sheetName val="HEW Raw Data"/>
      <sheetName val="Schools_HEW questions_summary"/>
      <sheetName val="Cadmus Parent Survey"/>
      <sheetName val="Child Parent Survey Summary"/>
      <sheetName val="Installation Rates"/>
      <sheetName val="Raw Cadmus Survey Data"/>
      <sheetName val="Sheet2"/>
      <sheetName val="Sheet3"/>
      <sheetName val="Sheet1"/>
      <sheetName val="Pivot"/>
      <sheetName val="AMo Customers by School"/>
      <sheetName val="AMo Customers by School Final"/>
      <sheetName val="Whistle Pivot Raw Data "/>
      <sheetName val="Whistle Equipment"/>
    </sheetNames>
    <sheetDataSet>
      <sheetData sheetId="0" refreshError="1"/>
      <sheetData sheetId="1" refreshError="1"/>
      <sheetData sheetId="2" refreshError="1"/>
      <sheetData sheetId="3" refreshError="1"/>
      <sheetData sheetId="4" refreshError="1"/>
      <sheetData sheetId="5" refreshError="1"/>
      <sheetData sheetId="6" refreshError="1">
        <row r="1">
          <cell r="F1" t="str">
            <v>V10</v>
          </cell>
          <cell r="O1" t="str">
            <v>LED QTY</v>
          </cell>
          <cell r="CI1" t="str">
            <v>LED Validity</v>
          </cell>
          <cell r="CJ1" t="str">
            <v>Greater than 4 =4</v>
          </cell>
          <cell r="DI1" t="str">
            <v>Valid</v>
          </cell>
          <cell r="DJ1" t="str">
            <v>New</v>
          </cell>
        </row>
        <row r="2">
          <cell r="F2" t="str">
            <v>Finished</v>
          </cell>
          <cell r="O2" t="str">
            <v>LED QTY</v>
          </cell>
          <cell r="CI2">
            <v>0</v>
          </cell>
          <cell r="CJ2">
            <v>0</v>
          </cell>
          <cell r="DI2" t="str">
            <v>LED</v>
          </cell>
          <cell r="DJ2" t="str">
            <v>LED</v>
          </cell>
        </row>
        <row r="3">
          <cell r="F3">
            <v>1</v>
          </cell>
          <cell r="O3">
            <v>4</v>
          </cell>
          <cell r="CI3">
            <v>1</v>
          </cell>
          <cell r="CJ3">
            <v>4</v>
          </cell>
          <cell r="DI3">
            <v>1</v>
          </cell>
          <cell r="DJ3">
            <v>0</v>
          </cell>
        </row>
        <row r="4">
          <cell r="F4">
            <v>1</v>
          </cell>
          <cell r="O4">
            <v>0</v>
          </cell>
          <cell r="CI4">
            <v>1</v>
          </cell>
          <cell r="CJ4">
            <v>0</v>
          </cell>
          <cell r="DI4">
            <v>1</v>
          </cell>
          <cell r="DJ4">
            <v>2</v>
          </cell>
        </row>
        <row r="5">
          <cell r="F5">
            <v>1</v>
          </cell>
          <cell r="O5">
            <v>4</v>
          </cell>
          <cell r="CI5">
            <v>1</v>
          </cell>
          <cell r="CJ5">
            <v>4</v>
          </cell>
          <cell r="DI5">
            <v>1</v>
          </cell>
          <cell r="DJ5">
            <v>0</v>
          </cell>
        </row>
        <row r="6">
          <cell r="F6">
            <v>1</v>
          </cell>
          <cell r="O6">
            <v>4</v>
          </cell>
          <cell r="CI6">
            <v>1</v>
          </cell>
          <cell r="CJ6">
            <v>4</v>
          </cell>
          <cell r="DI6">
            <v>1</v>
          </cell>
          <cell r="DJ6">
            <v>0</v>
          </cell>
        </row>
        <row r="7">
          <cell r="F7">
            <v>1</v>
          </cell>
          <cell r="O7">
            <v>4</v>
          </cell>
          <cell r="CI7">
            <v>1</v>
          </cell>
          <cell r="CJ7">
            <v>4</v>
          </cell>
          <cell r="DI7">
            <v>1</v>
          </cell>
          <cell r="DJ7">
            <v>0</v>
          </cell>
        </row>
        <row r="8">
          <cell r="F8">
            <v>1</v>
          </cell>
          <cell r="O8">
            <v>4</v>
          </cell>
          <cell r="CI8">
            <v>1</v>
          </cell>
          <cell r="CJ8">
            <v>4</v>
          </cell>
          <cell r="DI8">
            <v>1</v>
          </cell>
          <cell r="DJ8">
            <v>0</v>
          </cell>
        </row>
        <row r="9">
          <cell r="F9">
            <v>1</v>
          </cell>
          <cell r="O9">
            <v>4</v>
          </cell>
          <cell r="CI9">
            <v>1</v>
          </cell>
          <cell r="CJ9">
            <v>4</v>
          </cell>
          <cell r="DI9">
            <v>1</v>
          </cell>
          <cell r="DJ9">
            <v>0</v>
          </cell>
        </row>
        <row r="10">
          <cell r="F10">
            <v>1</v>
          </cell>
          <cell r="O10">
            <v>4</v>
          </cell>
          <cell r="CI10">
            <v>1</v>
          </cell>
          <cell r="CJ10">
            <v>4</v>
          </cell>
          <cell r="DI10">
            <v>1</v>
          </cell>
          <cell r="DJ10">
            <v>0</v>
          </cell>
        </row>
        <row r="11">
          <cell r="F11">
            <v>1</v>
          </cell>
          <cell r="O11">
            <v>0</v>
          </cell>
          <cell r="CI11">
            <v>1</v>
          </cell>
          <cell r="CJ11">
            <v>0</v>
          </cell>
          <cell r="DI11">
            <v>1</v>
          </cell>
          <cell r="DJ11">
            <v>4</v>
          </cell>
        </row>
        <row r="12">
          <cell r="F12">
            <v>1</v>
          </cell>
          <cell r="O12">
            <v>4</v>
          </cell>
          <cell r="CI12">
            <v>1</v>
          </cell>
          <cell r="CJ12">
            <v>4</v>
          </cell>
          <cell r="DI12">
            <v>1</v>
          </cell>
          <cell r="DJ12">
            <v>0</v>
          </cell>
        </row>
        <row r="13">
          <cell r="F13">
            <v>1</v>
          </cell>
          <cell r="O13">
            <v>4</v>
          </cell>
          <cell r="CI13">
            <v>1</v>
          </cell>
          <cell r="CJ13">
            <v>4</v>
          </cell>
          <cell r="DI13">
            <v>1</v>
          </cell>
          <cell r="DJ13">
            <v>0</v>
          </cell>
        </row>
        <row r="14">
          <cell r="F14">
            <v>1</v>
          </cell>
          <cell r="O14">
            <v>4</v>
          </cell>
          <cell r="CI14">
            <v>1</v>
          </cell>
          <cell r="CJ14">
            <v>4</v>
          </cell>
          <cell r="DI14">
            <v>1</v>
          </cell>
          <cell r="DJ14">
            <v>0</v>
          </cell>
        </row>
        <row r="15">
          <cell r="F15">
            <v>1</v>
          </cell>
          <cell r="O15">
            <v>4</v>
          </cell>
          <cell r="CI15">
            <v>1</v>
          </cell>
          <cell r="CJ15">
            <v>4</v>
          </cell>
          <cell r="DI15">
            <v>1</v>
          </cell>
          <cell r="DJ15">
            <v>0</v>
          </cell>
        </row>
        <row r="16">
          <cell r="F16">
            <v>1</v>
          </cell>
          <cell r="O16">
            <v>4</v>
          </cell>
          <cell r="CI16">
            <v>1</v>
          </cell>
          <cell r="CJ16">
            <v>4</v>
          </cell>
          <cell r="DI16">
            <v>1</v>
          </cell>
          <cell r="DJ16">
            <v>0</v>
          </cell>
        </row>
        <row r="17">
          <cell r="F17">
            <v>1</v>
          </cell>
          <cell r="O17">
            <v>4</v>
          </cell>
          <cell r="CI17">
            <v>1</v>
          </cell>
          <cell r="CJ17">
            <v>4</v>
          </cell>
          <cell r="DI17">
            <v>1</v>
          </cell>
          <cell r="DJ17">
            <v>0</v>
          </cell>
        </row>
        <row r="18">
          <cell r="F18">
            <v>1</v>
          </cell>
          <cell r="O18">
            <v>0</v>
          </cell>
          <cell r="CI18">
            <v>1</v>
          </cell>
          <cell r="CJ18">
            <v>0</v>
          </cell>
          <cell r="DI18">
            <v>1</v>
          </cell>
          <cell r="DJ18">
            <v>4</v>
          </cell>
        </row>
        <row r="19">
          <cell r="F19">
            <v>1</v>
          </cell>
          <cell r="O19">
            <v>4</v>
          </cell>
          <cell r="CI19">
            <v>1</v>
          </cell>
          <cell r="CJ19">
            <v>4</v>
          </cell>
          <cell r="DI19">
            <v>1</v>
          </cell>
          <cell r="DJ19">
            <v>0</v>
          </cell>
        </row>
        <row r="20">
          <cell r="F20">
            <v>1</v>
          </cell>
          <cell r="O20">
            <v>4</v>
          </cell>
          <cell r="CI20">
            <v>1</v>
          </cell>
          <cell r="CJ20">
            <v>4</v>
          </cell>
          <cell r="DI20">
            <v>1</v>
          </cell>
          <cell r="DJ20">
            <v>0</v>
          </cell>
        </row>
        <row r="21">
          <cell r="F21">
            <v>1</v>
          </cell>
          <cell r="O21">
            <v>4</v>
          </cell>
          <cell r="CI21">
            <v>1</v>
          </cell>
          <cell r="CJ21">
            <v>4</v>
          </cell>
          <cell r="DI21">
            <v>1</v>
          </cell>
          <cell r="DJ21">
            <v>0</v>
          </cell>
        </row>
        <row r="22">
          <cell r="F22">
            <v>1</v>
          </cell>
          <cell r="O22">
            <v>4</v>
          </cell>
          <cell r="CI22">
            <v>1</v>
          </cell>
          <cell r="CJ22">
            <v>4</v>
          </cell>
          <cell r="DI22">
            <v>1</v>
          </cell>
          <cell r="DJ22">
            <v>0</v>
          </cell>
        </row>
        <row r="23">
          <cell r="F23">
            <v>1</v>
          </cell>
          <cell r="O23">
            <v>4</v>
          </cell>
          <cell r="CI23">
            <v>1</v>
          </cell>
          <cell r="CJ23">
            <v>4</v>
          </cell>
          <cell r="DI23">
            <v>1</v>
          </cell>
          <cell r="DJ23">
            <v>0</v>
          </cell>
        </row>
        <row r="24">
          <cell r="F24">
            <v>1</v>
          </cell>
          <cell r="O24">
            <v>1</v>
          </cell>
          <cell r="CI24">
            <v>1</v>
          </cell>
          <cell r="CJ24">
            <v>1</v>
          </cell>
          <cell r="DI24">
            <v>1</v>
          </cell>
          <cell r="DJ24">
            <v>3</v>
          </cell>
        </row>
        <row r="25">
          <cell r="F25">
            <v>1</v>
          </cell>
          <cell r="O25">
            <v>1</v>
          </cell>
          <cell r="CI25">
            <v>1</v>
          </cell>
          <cell r="CJ25">
            <v>1</v>
          </cell>
          <cell r="DI25">
            <v>1</v>
          </cell>
          <cell r="DJ25">
            <v>3</v>
          </cell>
        </row>
        <row r="26">
          <cell r="F26">
            <v>1</v>
          </cell>
          <cell r="O26">
            <v>2</v>
          </cell>
          <cell r="CI26">
            <v>1</v>
          </cell>
          <cell r="CJ26">
            <v>2</v>
          </cell>
          <cell r="DI26">
            <v>1</v>
          </cell>
          <cell r="DJ26">
            <v>2</v>
          </cell>
        </row>
        <row r="27">
          <cell r="F27">
            <v>1</v>
          </cell>
          <cell r="O27">
            <v>4</v>
          </cell>
          <cell r="CI27">
            <v>1</v>
          </cell>
          <cell r="CJ27">
            <v>0</v>
          </cell>
          <cell r="DI27">
            <v>1</v>
          </cell>
          <cell r="DJ27">
            <v>0</v>
          </cell>
        </row>
        <row r="28">
          <cell r="F28">
            <v>1</v>
          </cell>
          <cell r="O28">
            <v>4</v>
          </cell>
          <cell r="CI28">
            <v>1</v>
          </cell>
          <cell r="CJ28">
            <v>1</v>
          </cell>
          <cell r="DI28">
            <v>1</v>
          </cell>
          <cell r="DJ28">
            <v>0</v>
          </cell>
        </row>
        <row r="29">
          <cell r="F29">
            <v>1</v>
          </cell>
          <cell r="O29">
            <v>4</v>
          </cell>
          <cell r="CI29">
            <v>1</v>
          </cell>
          <cell r="CJ29">
            <v>4</v>
          </cell>
          <cell r="DI29">
            <v>1</v>
          </cell>
          <cell r="DJ29">
            <v>0</v>
          </cell>
        </row>
        <row r="30">
          <cell r="F30">
            <v>1</v>
          </cell>
          <cell r="O30">
            <v>4</v>
          </cell>
          <cell r="CI30">
            <v>1</v>
          </cell>
          <cell r="CJ30">
            <v>4</v>
          </cell>
          <cell r="DI30">
            <v>1</v>
          </cell>
          <cell r="DJ30">
            <v>0</v>
          </cell>
        </row>
        <row r="31">
          <cell r="F31">
            <v>1</v>
          </cell>
          <cell r="O31">
            <v>1</v>
          </cell>
          <cell r="CI31">
            <v>1</v>
          </cell>
          <cell r="CJ31">
            <v>1</v>
          </cell>
          <cell r="DI31">
            <v>1</v>
          </cell>
          <cell r="DJ31">
            <v>3</v>
          </cell>
        </row>
        <row r="32">
          <cell r="F32">
            <v>1</v>
          </cell>
          <cell r="O32">
            <v>4</v>
          </cell>
          <cell r="CI32">
            <v>1</v>
          </cell>
          <cell r="CJ32">
            <v>4</v>
          </cell>
          <cell r="DI32">
            <v>1</v>
          </cell>
          <cell r="DJ32">
            <v>0</v>
          </cell>
        </row>
        <row r="33">
          <cell r="F33">
            <v>1</v>
          </cell>
          <cell r="O33">
            <v>0</v>
          </cell>
          <cell r="CI33">
            <v>1</v>
          </cell>
          <cell r="CJ33">
            <v>0</v>
          </cell>
          <cell r="DI33">
            <v>1</v>
          </cell>
          <cell r="DJ33">
            <v>4</v>
          </cell>
        </row>
        <row r="34">
          <cell r="F34">
            <v>1</v>
          </cell>
          <cell r="O34">
            <v>4</v>
          </cell>
          <cell r="CI34">
            <v>1</v>
          </cell>
          <cell r="CJ34">
            <v>4</v>
          </cell>
          <cell r="DI34">
            <v>1</v>
          </cell>
          <cell r="DJ34">
            <v>0</v>
          </cell>
        </row>
        <row r="35">
          <cell r="F35">
            <v>1</v>
          </cell>
          <cell r="O35">
            <v>0</v>
          </cell>
          <cell r="CI35">
            <v>1</v>
          </cell>
          <cell r="CJ35">
            <v>0</v>
          </cell>
          <cell r="DI35">
            <v>1</v>
          </cell>
          <cell r="DJ35">
            <v>2</v>
          </cell>
        </row>
        <row r="36">
          <cell r="F36">
            <v>1</v>
          </cell>
          <cell r="O36">
            <v>4</v>
          </cell>
          <cell r="CI36">
            <v>1</v>
          </cell>
          <cell r="CJ36">
            <v>4</v>
          </cell>
          <cell r="DI36">
            <v>1</v>
          </cell>
          <cell r="DJ36">
            <v>0</v>
          </cell>
        </row>
        <row r="37">
          <cell r="F37">
            <v>1</v>
          </cell>
          <cell r="O37">
            <v>0</v>
          </cell>
          <cell r="CI37">
            <v>1</v>
          </cell>
          <cell r="CJ37">
            <v>0</v>
          </cell>
          <cell r="DI37">
            <v>1</v>
          </cell>
          <cell r="DJ37">
            <v>4</v>
          </cell>
        </row>
        <row r="38">
          <cell r="F38">
            <v>1</v>
          </cell>
          <cell r="O38">
            <v>4</v>
          </cell>
          <cell r="CI38">
            <v>1</v>
          </cell>
          <cell r="CJ38">
            <v>4</v>
          </cell>
          <cell r="DI38">
            <v>1</v>
          </cell>
          <cell r="DJ38">
            <v>0</v>
          </cell>
        </row>
        <row r="39">
          <cell r="F39">
            <v>1</v>
          </cell>
          <cell r="O39">
            <v>0</v>
          </cell>
          <cell r="CI39">
            <v>1</v>
          </cell>
          <cell r="CJ39">
            <v>0</v>
          </cell>
          <cell r="DI39">
            <v>1</v>
          </cell>
          <cell r="DJ39">
            <v>4</v>
          </cell>
        </row>
        <row r="40">
          <cell r="F40">
            <v>1</v>
          </cell>
          <cell r="O40">
            <v>2</v>
          </cell>
          <cell r="CI40">
            <v>1</v>
          </cell>
          <cell r="CJ40">
            <v>2</v>
          </cell>
          <cell r="DI40">
            <v>1</v>
          </cell>
          <cell r="DJ40">
            <v>2</v>
          </cell>
        </row>
        <row r="41">
          <cell r="F41">
            <v>1</v>
          </cell>
          <cell r="O41">
            <v>4</v>
          </cell>
          <cell r="CI41">
            <v>1</v>
          </cell>
          <cell r="CJ41">
            <v>4</v>
          </cell>
          <cell r="DI41">
            <v>1</v>
          </cell>
          <cell r="DJ41">
            <v>0</v>
          </cell>
        </row>
        <row r="42">
          <cell r="F42">
            <v>1</v>
          </cell>
          <cell r="O42">
            <v>4</v>
          </cell>
          <cell r="CI42">
            <v>1</v>
          </cell>
          <cell r="CJ42">
            <v>4</v>
          </cell>
          <cell r="DI42">
            <v>1</v>
          </cell>
          <cell r="DJ42">
            <v>0</v>
          </cell>
        </row>
        <row r="43">
          <cell r="F43">
            <v>1</v>
          </cell>
          <cell r="O43">
            <v>4</v>
          </cell>
          <cell r="CI43">
            <v>1</v>
          </cell>
          <cell r="CJ43">
            <v>4</v>
          </cell>
          <cell r="DI43">
            <v>1</v>
          </cell>
          <cell r="DJ43">
            <v>0</v>
          </cell>
        </row>
        <row r="44">
          <cell r="F44">
            <v>1</v>
          </cell>
          <cell r="O44">
            <v>4</v>
          </cell>
          <cell r="CI44">
            <v>1</v>
          </cell>
          <cell r="CJ44">
            <v>4</v>
          </cell>
          <cell r="DI44">
            <v>1</v>
          </cell>
          <cell r="DJ44">
            <v>0</v>
          </cell>
        </row>
        <row r="45">
          <cell r="F45">
            <v>1</v>
          </cell>
          <cell r="O45">
            <v>3</v>
          </cell>
          <cell r="CI45">
            <v>1</v>
          </cell>
          <cell r="CJ45">
            <v>3</v>
          </cell>
          <cell r="DI45">
            <v>1</v>
          </cell>
          <cell r="DJ45">
            <v>1</v>
          </cell>
        </row>
        <row r="46">
          <cell r="F46">
            <v>1</v>
          </cell>
          <cell r="O46">
            <v>4</v>
          </cell>
          <cell r="CI46">
            <v>1</v>
          </cell>
          <cell r="CJ46">
            <v>4</v>
          </cell>
          <cell r="DI46">
            <v>1</v>
          </cell>
          <cell r="DJ46">
            <v>0</v>
          </cell>
        </row>
        <row r="47">
          <cell r="F47">
            <v>1</v>
          </cell>
          <cell r="O47">
            <v>4</v>
          </cell>
          <cell r="CI47">
            <v>1</v>
          </cell>
          <cell r="CJ47">
            <v>4</v>
          </cell>
          <cell r="DI47">
            <v>1</v>
          </cell>
          <cell r="DJ47">
            <v>0</v>
          </cell>
        </row>
        <row r="48">
          <cell r="F48">
            <v>1</v>
          </cell>
          <cell r="O48">
            <v>4</v>
          </cell>
          <cell r="CI48">
            <v>1</v>
          </cell>
          <cell r="CJ48">
            <v>4</v>
          </cell>
          <cell r="DI48">
            <v>1</v>
          </cell>
          <cell r="DJ48">
            <v>0</v>
          </cell>
        </row>
        <row r="49">
          <cell r="F49">
            <v>1</v>
          </cell>
          <cell r="O49">
            <v>4</v>
          </cell>
          <cell r="CI49">
            <v>1</v>
          </cell>
          <cell r="CJ49">
            <v>4</v>
          </cell>
          <cell r="DI49">
            <v>1</v>
          </cell>
          <cell r="DJ49">
            <v>0</v>
          </cell>
        </row>
        <row r="50">
          <cell r="F50">
            <v>1</v>
          </cell>
          <cell r="O50">
            <v>4</v>
          </cell>
          <cell r="CI50">
            <v>1</v>
          </cell>
          <cell r="CJ50">
            <v>4</v>
          </cell>
          <cell r="DI50">
            <v>1</v>
          </cell>
          <cell r="DJ50">
            <v>0</v>
          </cell>
        </row>
        <row r="51">
          <cell r="F51">
            <v>1</v>
          </cell>
          <cell r="O51">
            <v>4</v>
          </cell>
          <cell r="CI51">
            <v>1</v>
          </cell>
          <cell r="CJ51">
            <v>4</v>
          </cell>
          <cell r="DI51">
            <v>1</v>
          </cell>
          <cell r="DJ51">
            <v>0</v>
          </cell>
        </row>
        <row r="52">
          <cell r="F52">
            <v>1</v>
          </cell>
          <cell r="O52">
            <v>0</v>
          </cell>
          <cell r="CI52">
            <v>1</v>
          </cell>
          <cell r="CJ52">
            <v>0</v>
          </cell>
          <cell r="DI52">
            <v>1</v>
          </cell>
          <cell r="DJ52">
            <v>4</v>
          </cell>
        </row>
        <row r="53">
          <cell r="F53">
            <v>1</v>
          </cell>
          <cell r="O53">
            <v>4</v>
          </cell>
          <cell r="CI53">
            <v>1</v>
          </cell>
          <cell r="CJ53">
            <v>4</v>
          </cell>
          <cell r="DI53">
            <v>1</v>
          </cell>
          <cell r="DJ53">
            <v>0</v>
          </cell>
        </row>
        <row r="54">
          <cell r="F54">
            <v>1</v>
          </cell>
          <cell r="O54">
            <v>4</v>
          </cell>
          <cell r="CI54">
            <v>1</v>
          </cell>
          <cell r="CJ54">
            <v>4</v>
          </cell>
          <cell r="DI54">
            <v>1</v>
          </cell>
          <cell r="DJ54">
            <v>0</v>
          </cell>
        </row>
        <row r="55">
          <cell r="F55">
            <v>1</v>
          </cell>
          <cell r="O55">
            <v>2</v>
          </cell>
          <cell r="CI55">
            <v>1</v>
          </cell>
          <cell r="CJ55">
            <v>2</v>
          </cell>
          <cell r="DI55">
            <v>1</v>
          </cell>
          <cell r="DJ55">
            <v>2</v>
          </cell>
        </row>
        <row r="56">
          <cell r="F56">
            <v>1</v>
          </cell>
          <cell r="O56">
            <v>4</v>
          </cell>
          <cell r="CI56">
            <v>1</v>
          </cell>
          <cell r="CJ56">
            <v>4</v>
          </cell>
          <cell r="DI56">
            <v>1</v>
          </cell>
          <cell r="DJ56">
            <v>0</v>
          </cell>
        </row>
        <row r="57">
          <cell r="F57">
            <v>1</v>
          </cell>
          <cell r="O57">
            <v>4</v>
          </cell>
          <cell r="CI57">
            <v>1</v>
          </cell>
          <cell r="CJ57">
            <v>4</v>
          </cell>
          <cell r="DI57">
            <v>1</v>
          </cell>
          <cell r="DJ57">
            <v>0</v>
          </cell>
        </row>
        <row r="58">
          <cell r="F58">
            <v>1</v>
          </cell>
          <cell r="O58">
            <v>0</v>
          </cell>
          <cell r="CI58">
            <v>1</v>
          </cell>
          <cell r="CJ58">
            <v>0</v>
          </cell>
          <cell r="DI58">
            <v>1</v>
          </cell>
          <cell r="DJ58">
            <v>4</v>
          </cell>
        </row>
        <row r="59">
          <cell r="F59">
            <v>1</v>
          </cell>
          <cell r="O59">
            <v>2</v>
          </cell>
          <cell r="CI59">
            <v>1</v>
          </cell>
          <cell r="CJ59">
            <v>2</v>
          </cell>
          <cell r="DI59">
            <v>1</v>
          </cell>
          <cell r="DJ59">
            <v>2</v>
          </cell>
        </row>
        <row r="60">
          <cell r="F60">
            <v>1</v>
          </cell>
          <cell r="O60">
            <v>4</v>
          </cell>
          <cell r="CI60">
            <v>1</v>
          </cell>
          <cell r="CJ60">
            <v>4</v>
          </cell>
          <cell r="DI60">
            <v>1</v>
          </cell>
          <cell r="DJ60">
            <v>0</v>
          </cell>
        </row>
        <row r="61">
          <cell r="F61">
            <v>1</v>
          </cell>
          <cell r="O61">
            <v>2</v>
          </cell>
          <cell r="CI61">
            <v>1</v>
          </cell>
          <cell r="CJ61">
            <v>2</v>
          </cell>
          <cell r="DI61">
            <v>1</v>
          </cell>
          <cell r="DJ61">
            <v>2</v>
          </cell>
        </row>
        <row r="62">
          <cell r="F62">
            <v>1</v>
          </cell>
          <cell r="O62">
            <v>4</v>
          </cell>
          <cell r="CI62">
            <v>1</v>
          </cell>
          <cell r="CJ62">
            <v>4</v>
          </cell>
          <cell r="DI62">
            <v>1</v>
          </cell>
          <cell r="DJ62">
            <v>0</v>
          </cell>
        </row>
        <row r="63">
          <cell r="F63">
            <v>1</v>
          </cell>
          <cell r="O63">
            <v>3</v>
          </cell>
          <cell r="CI63">
            <v>1</v>
          </cell>
          <cell r="CJ63">
            <v>3</v>
          </cell>
          <cell r="DI63">
            <v>1</v>
          </cell>
          <cell r="DJ63">
            <v>1</v>
          </cell>
        </row>
        <row r="64">
          <cell r="F64">
            <v>1</v>
          </cell>
          <cell r="O64">
            <v>4</v>
          </cell>
          <cell r="CI64">
            <v>1</v>
          </cell>
          <cell r="CJ64">
            <v>4</v>
          </cell>
          <cell r="DI64">
            <v>1</v>
          </cell>
          <cell r="DJ64">
            <v>0</v>
          </cell>
        </row>
        <row r="65">
          <cell r="F65">
            <v>1</v>
          </cell>
          <cell r="O65">
            <v>4</v>
          </cell>
          <cell r="CI65">
            <v>1</v>
          </cell>
          <cell r="CJ65">
            <v>4</v>
          </cell>
          <cell r="DI65">
            <v>1</v>
          </cell>
          <cell r="DJ65">
            <v>0</v>
          </cell>
        </row>
        <row r="66">
          <cell r="F66">
            <v>1</v>
          </cell>
          <cell r="O66">
            <v>4</v>
          </cell>
          <cell r="CI66">
            <v>1</v>
          </cell>
          <cell r="CJ66">
            <v>4</v>
          </cell>
          <cell r="DI66">
            <v>1</v>
          </cell>
          <cell r="DJ66">
            <v>0</v>
          </cell>
        </row>
        <row r="67">
          <cell r="F67">
            <v>1</v>
          </cell>
          <cell r="O67">
            <v>4</v>
          </cell>
          <cell r="CI67">
            <v>1</v>
          </cell>
          <cell r="CJ67">
            <v>4</v>
          </cell>
          <cell r="DI67">
            <v>1</v>
          </cell>
          <cell r="DJ67">
            <v>0</v>
          </cell>
        </row>
        <row r="68">
          <cell r="F68">
            <v>1</v>
          </cell>
          <cell r="O68">
            <v>0</v>
          </cell>
          <cell r="CI68">
            <v>1</v>
          </cell>
          <cell r="CJ68">
            <v>0</v>
          </cell>
          <cell r="DI68">
            <v>1</v>
          </cell>
          <cell r="DJ68">
            <v>4</v>
          </cell>
        </row>
        <row r="69">
          <cell r="F69">
            <v>1</v>
          </cell>
          <cell r="O69">
            <v>4</v>
          </cell>
          <cell r="CI69">
            <v>1</v>
          </cell>
          <cell r="CJ69">
            <v>4</v>
          </cell>
          <cell r="DI69">
            <v>1</v>
          </cell>
          <cell r="DJ69">
            <v>0</v>
          </cell>
        </row>
        <row r="70">
          <cell r="F70">
            <v>1</v>
          </cell>
          <cell r="O70">
            <v>0</v>
          </cell>
          <cell r="CI70">
            <v>1</v>
          </cell>
          <cell r="CJ70">
            <v>0</v>
          </cell>
          <cell r="DI70">
            <v>1</v>
          </cell>
          <cell r="DJ70">
            <v>4</v>
          </cell>
        </row>
        <row r="71">
          <cell r="F71">
            <v>1</v>
          </cell>
          <cell r="O71">
            <v>2</v>
          </cell>
          <cell r="CI71">
            <v>1</v>
          </cell>
          <cell r="CJ71">
            <v>2</v>
          </cell>
          <cell r="DI71">
            <v>1</v>
          </cell>
          <cell r="DJ71">
            <v>2</v>
          </cell>
        </row>
        <row r="72">
          <cell r="F72">
            <v>1</v>
          </cell>
          <cell r="O72">
            <v>0</v>
          </cell>
          <cell r="CI72">
            <v>1</v>
          </cell>
          <cell r="CJ72">
            <v>0</v>
          </cell>
          <cell r="DI72">
            <v>1</v>
          </cell>
          <cell r="DJ72">
            <v>0</v>
          </cell>
        </row>
        <row r="73">
          <cell r="F73">
            <v>1</v>
          </cell>
          <cell r="O73">
            <v>2</v>
          </cell>
          <cell r="CI73">
            <v>1</v>
          </cell>
          <cell r="CJ73">
            <v>2</v>
          </cell>
          <cell r="DI73">
            <v>1</v>
          </cell>
          <cell r="DJ73">
            <v>2</v>
          </cell>
        </row>
        <row r="74">
          <cell r="F74">
            <v>1</v>
          </cell>
          <cell r="O74">
            <v>4</v>
          </cell>
          <cell r="CI74">
            <v>1</v>
          </cell>
          <cell r="CJ74">
            <v>4</v>
          </cell>
          <cell r="DI74">
            <v>1</v>
          </cell>
          <cell r="DJ74">
            <v>0</v>
          </cell>
        </row>
        <row r="75">
          <cell r="F75">
            <v>1</v>
          </cell>
          <cell r="O75">
            <v>0</v>
          </cell>
          <cell r="CI75">
            <v>1</v>
          </cell>
          <cell r="CJ75">
            <v>0</v>
          </cell>
          <cell r="DI75">
            <v>1</v>
          </cell>
          <cell r="DJ75">
            <v>4</v>
          </cell>
        </row>
        <row r="76">
          <cell r="F76">
            <v>1</v>
          </cell>
          <cell r="O76">
            <v>4</v>
          </cell>
          <cell r="CI76">
            <v>1</v>
          </cell>
          <cell r="CJ76">
            <v>4</v>
          </cell>
          <cell r="DI76">
            <v>1</v>
          </cell>
          <cell r="DJ76">
            <v>0</v>
          </cell>
        </row>
        <row r="77">
          <cell r="F77">
            <v>1</v>
          </cell>
          <cell r="O77">
            <v>4</v>
          </cell>
          <cell r="CI77">
            <v>1</v>
          </cell>
          <cell r="CJ77">
            <v>4</v>
          </cell>
          <cell r="DI77">
            <v>1</v>
          </cell>
          <cell r="DJ77">
            <v>0</v>
          </cell>
        </row>
        <row r="78">
          <cell r="F78">
            <v>1</v>
          </cell>
          <cell r="O78">
            <v>4</v>
          </cell>
          <cell r="CI78">
            <v>1</v>
          </cell>
          <cell r="CJ78">
            <v>4</v>
          </cell>
          <cell r="DI78">
            <v>1</v>
          </cell>
          <cell r="DJ78">
            <v>0</v>
          </cell>
        </row>
        <row r="79">
          <cell r="F79">
            <v>1</v>
          </cell>
          <cell r="O79">
            <v>4</v>
          </cell>
          <cell r="CI79">
            <v>1</v>
          </cell>
          <cell r="CJ79">
            <v>4</v>
          </cell>
          <cell r="DI79">
            <v>1</v>
          </cell>
          <cell r="DJ79">
            <v>0</v>
          </cell>
        </row>
        <row r="80">
          <cell r="F80">
            <v>1</v>
          </cell>
          <cell r="O80">
            <v>4</v>
          </cell>
          <cell r="CI80">
            <v>1</v>
          </cell>
          <cell r="CJ80">
            <v>4</v>
          </cell>
          <cell r="DI80">
            <v>1</v>
          </cell>
          <cell r="DJ80">
            <v>0</v>
          </cell>
        </row>
        <row r="81">
          <cell r="F81">
            <v>1</v>
          </cell>
          <cell r="O81">
            <v>0</v>
          </cell>
          <cell r="CI81">
            <v>1</v>
          </cell>
          <cell r="CJ81">
            <v>0</v>
          </cell>
          <cell r="DI81">
            <v>1</v>
          </cell>
          <cell r="DJ81">
            <v>4</v>
          </cell>
        </row>
        <row r="82">
          <cell r="F82">
            <v>1</v>
          </cell>
          <cell r="O82">
            <v>4</v>
          </cell>
          <cell r="CI82">
            <v>1</v>
          </cell>
          <cell r="CJ82">
            <v>4</v>
          </cell>
          <cell r="DI82">
            <v>1</v>
          </cell>
          <cell r="DJ82">
            <v>0</v>
          </cell>
        </row>
        <row r="83">
          <cell r="F83">
            <v>1</v>
          </cell>
          <cell r="O83">
            <v>0</v>
          </cell>
          <cell r="CI83">
            <v>1</v>
          </cell>
          <cell r="CJ83">
            <v>0</v>
          </cell>
          <cell r="DI83">
            <v>1</v>
          </cell>
          <cell r="DJ83">
            <v>2</v>
          </cell>
        </row>
        <row r="84">
          <cell r="F84">
            <v>1</v>
          </cell>
          <cell r="O84">
            <v>4</v>
          </cell>
          <cell r="CI84">
            <v>1</v>
          </cell>
          <cell r="CJ84">
            <v>4</v>
          </cell>
          <cell r="DI84">
            <v>1</v>
          </cell>
          <cell r="DJ84">
            <v>0</v>
          </cell>
        </row>
        <row r="85">
          <cell r="F85">
            <v>1</v>
          </cell>
          <cell r="O85">
            <v>0</v>
          </cell>
          <cell r="CI85">
            <v>1</v>
          </cell>
          <cell r="CJ85">
            <v>0</v>
          </cell>
          <cell r="DI85">
            <v>1</v>
          </cell>
          <cell r="DJ85">
            <v>4</v>
          </cell>
        </row>
        <row r="86">
          <cell r="F86">
            <v>1</v>
          </cell>
          <cell r="O86">
            <v>4</v>
          </cell>
          <cell r="CI86">
            <v>1</v>
          </cell>
          <cell r="CJ86">
            <v>4</v>
          </cell>
          <cell r="DI86">
            <v>1</v>
          </cell>
          <cell r="DJ86">
            <v>0</v>
          </cell>
        </row>
        <row r="87">
          <cell r="F87">
            <v>1</v>
          </cell>
          <cell r="O87">
            <v>0</v>
          </cell>
          <cell r="CI87">
            <v>1</v>
          </cell>
          <cell r="CJ87">
            <v>0</v>
          </cell>
          <cell r="DI87">
            <v>1</v>
          </cell>
          <cell r="DJ87">
            <v>4</v>
          </cell>
        </row>
        <row r="88">
          <cell r="F88">
            <v>1</v>
          </cell>
          <cell r="O88">
            <v>1</v>
          </cell>
          <cell r="CI88">
            <v>1</v>
          </cell>
          <cell r="CJ88">
            <v>1</v>
          </cell>
          <cell r="DI88">
            <v>1</v>
          </cell>
          <cell r="DJ88">
            <v>3</v>
          </cell>
        </row>
        <row r="89">
          <cell r="F89">
            <v>1</v>
          </cell>
          <cell r="O89">
            <v>4</v>
          </cell>
          <cell r="CI89">
            <v>1</v>
          </cell>
          <cell r="CJ89">
            <v>4</v>
          </cell>
          <cell r="DI89">
            <v>1</v>
          </cell>
          <cell r="DJ89">
            <v>0</v>
          </cell>
        </row>
        <row r="90">
          <cell r="F90">
            <v>1</v>
          </cell>
          <cell r="O90">
            <v>4</v>
          </cell>
          <cell r="CI90">
            <v>1</v>
          </cell>
          <cell r="CJ90">
            <v>4</v>
          </cell>
          <cell r="DI90">
            <v>1</v>
          </cell>
          <cell r="DJ90">
            <v>0</v>
          </cell>
        </row>
        <row r="91">
          <cell r="F91">
            <v>1</v>
          </cell>
          <cell r="O91">
            <v>0</v>
          </cell>
          <cell r="CI91">
            <v>1</v>
          </cell>
          <cell r="CJ91">
            <v>0</v>
          </cell>
          <cell r="DI91">
            <v>1</v>
          </cell>
          <cell r="DJ91">
            <v>2</v>
          </cell>
        </row>
        <row r="92">
          <cell r="F92">
            <v>1</v>
          </cell>
          <cell r="O92">
            <v>4</v>
          </cell>
          <cell r="CI92">
            <v>1</v>
          </cell>
          <cell r="CJ92">
            <v>4</v>
          </cell>
          <cell r="DI92">
            <v>1</v>
          </cell>
          <cell r="DJ92">
            <v>0</v>
          </cell>
        </row>
        <row r="93">
          <cell r="F93">
            <v>1</v>
          </cell>
          <cell r="O93">
            <v>0</v>
          </cell>
          <cell r="CI93">
            <v>1</v>
          </cell>
          <cell r="CJ93">
            <v>0</v>
          </cell>
          <cell r="DI93">
            <v>1</v>
          </cell>
          <cell r="DJ93">
            <v>4</v>
          </cell>
        </row>
        <row r="94">
          <cell r="F94">
            <v>1</v>
          </cell>
          <cell r="O94">
            <v>0</v>
          </cell>
          <cell r="CI94">
            <v>1</v>
          </cell>
          <cell r="CJ94">
            <v>0</v>
          </cell>
          <cell r="DI94">
            <v>1</v>
          </cell>
          <cell r="DJ94">
            <v>4</v>
          </cell>
        </row>
        <row r="95">
          <cell r="F95">
            <v>1</v>
          </cell>
          <cell r="O95">
            <v>4</v>
          </cell>
          <cell r="CI95">
            <v>1</v>
          </cell>
          <cell r="CJ95">
            <v>4</v>
          </cell>
          <cell r="DI95">
            <v>1</v>
          </cell>
          <cell r="DJ95">
            <v>0</v>
          </cell>
        </row>
        <row r="96">
          <cell r="F96">
            <v>1</v>
          </cell>
          <cell r="O96">
            <v>0</v>
          </cell>
          <cell r="CI96">
            <v>1</v>
          </cell>
          <cell r="CJ96">
            <v>0</v>
          </cell>
          <cell r="DI96">
            <v>1</v>
          </cell>
          <cell r="DJ96">
            <v>3</v>
          </cell>
        </row>
        <row r="97">
          <cell r="F97">
            <v>1</v>
          </cell>
          <cell r="O97">
            <v>4</v>
          </cell>
          <cell r="CI97">
            <v>1</v>
          </cell>
          <cell r="CJ97">
            <v>4</v>
          </cell>
          <cell r="DI97">
            <v>1</v>
          </cell>
          <cell r="DJ97">
            <v>0</v>
          </cell>
        </row>
        <row r="98">
          <cell r="F98">
            <v>1</v>
          </cell>
          <cell r="O98">
            <v>0</v>
          </cell>
          <cell r="CI98">
            <v>1</v>
          </cell>
          <cell r="CJ98">
            <v>0</v>
          </cell>
          <cell r="DI98">
            <v>1</v>
          </cell>
          <cell r="DJ98">
            <v>4</v>
          </cell>
        </row>
        <row r="99">
          <cell r="F99">
            <v>1</v>
          </cell>
          <cell r="O99">
            <v>4</v>
          </cell>
          <cell r="CI99">
            <v>1</v>
          </cell>
          <cell r="CJ99">
            <v>4</v>
          </cell>
          <cell r="DI99">
            <v>1</v>
          </cell>
          <cell r="DJ99">
            <v>0</v>
          </cell>
        </row>
        <row r="100">
          <cell r="F100">
            <v>1</v>
          </cell>
          <cell r="O100">
            <v>4</v>
          </cell>
          <cell r="CI100">
            <v>1</v>
          </cell>
          <cell r="CJ100">
            <v>4</v>
          </cell>
          <cell r="DI100">
            <v>1</v>
          </cell>
          <cell r="DJ100">
            <v>0</v>
          </cell>
        </row>
        <row r="101">
          <cell r="F101">
            <v>1</v>
          </cell>
          <cell r="O101">
            <v>0</v>
          </cell>
          <cell r="CI101">
            <v>1</v>
          </cell>
          <cell r="CJ101">
            <v>0</v>
          </cell>
          <cell r="DI101">
            <v>1</v>
          </cell>
          <cell r="DJ101">
            <v>0</v>
          </cell>
        </row>
        <row r="102">
          <cell r="F102">
            <v>1</v>
          </cell>
          <cell r="O102">
            <v>0</v>
          </cell>
          <cell r="CI102">
            <v>1</v>
          </cell>
          <cell r="CJ102">
            <v>0</v>
          </cell>
          <cell r="DI102">
            <v>0</v>
          </cell>
          <cell r="DJ102">
            <v>1</v>
          </cell>
        </row>
        <row r="103">
          <cell r="F103">
            <v>1</v>
          </cell>
          <cell r="O103">
            <v>4</v>
          </cell>
          <cell r="CI103">
            <v>1</v>
          </cell>
          <cell r="CJ103">
            <v>4</v>
          </cell>
          <cell r="DI103">
            <v>1</v>
          </cell>
          <cell r="DJ103">
            <v>0</v>
          </cell>
        </row>
        <row r="104">
          <cell r="F104">
            <v>1</v>
          </cell>
          <cell r="O104">
            <v>0</v>
          </cell>
          <cell r="CI104">
            <v>1</v>
          </cell>
          <cell r="CJ104">
            <v>0</v>
          </cell>
          <cell r="DI104">
            <v>1</v>
          </cell>
          <cell r="DJ104">
            <v>4</v>
          </cell>
        </row>
        <row r="105">
          <cell r="F105">
            <v>1</v>
          </cell>
          <cell r="O105">
            <v>1</v>
          </cell>
          <cell r="CI105">
            <v>1</v>
          </cell>
          <cell r="CJ105">
            <v>3</v>
          </cell>
          <cell r="DI105">
            <v>0</v>
          </cell>
          <cell r="DJ105">
            <v>3</v>
          </cell>
        </row>
        <row r="106">
          <cell r="F106">
            <v>1</v>
          </cell>
          <cell r="O106">
            <v>0</v>
          </cell>
          <cell r="CI106">
            <v>1</v>
          </cell>
          <cell r="CJ106">
            <v>0</v>
          </cell>
          <cell r="DI106">
            <v>1</v>
          </cell>
          <cell r="DJ106">
            <v>4</v>
          </cell>
        </row>
        <row r="107">
          <cell r="F107">
            <v>1</v>
          </cell>
          <cell r="O107">
            <v>0</v>
          </cell>
          <cell r="CI107">
            <v>1</v>
          </cell>
          <cell r="CJ107">
            <v>0</v>
          </cell>
          <cell r="DI107">
            <v>1</v>
          </cell>
          <cell r="DJ107">
            <v>4</v>
          </cell>
        </row>
        <row r="108">
          <cell r="F108">
            <v>1</v>
          </cell>
          <cell r="O108">
            <v>0</v>
          </cell>
          <cell r="CI108">
            <v>1</v>
          </cell>
          <cell r="CJ108">
            <v>0</v>
          </cell>
          <cell r="DI108">
            <v>1</v>
          </cell>
          <cell r="DJ108">
            <v>2</v>
          </cell>
        </row>
        <row r="109">
          <cell r="F109">
            <v>1</v>
          </cell>
          <cell r="O109">
            <v>4</v>
          </cell>
          <cell r="CI109">
            <v>1</v>
          </cell>
          <cell r="CJ109">
            <v>4</v>
          </cell>
          <cell r="DI109">
            <v>1</v>
          </cell>
          <cell r="DJ109">
            <v>0</v>
          </cell>
        </row>
        <row r="110">
          <cell r="F110">
            <v>1</v>
          </cell>
          <cell r="O110">
            <v>3</v>
          </cell>
          <cell r="CI110">
            <v>1</v>
          </cell>
          <cell r="CJ110">
            <v>3</v>
          </cell>
          <cell r="DI110">
            <v>0</v>
          </cell>
          <cell r="DJ110">
            <v>3</v>
          </cell>
        </row>
        <row r="111">
          <cell r="F111">
            <v>1</v>
          </cell>
          <cell r="O111">
            <v>1</v>
          </cell>
          <cell r="CI111">
            <v>1</v>
          </cell>
          <cell r="CJ111">
            <v>1</v>
          </cell>
          <cell r="DI111">
            <v>1</v>
          </cell>
          <cell r="DJ111">
            <v>3</v>
          </cell>
        </row>
        <row r="112">
          <cell r="F112">
            <v>1</v>
          </cell>
          <cell r="O112">
            <v>4</v>
          </cell>
          <cell r="CI112">
            <v>1</v>
          </cell>
          <cell r="CJ112">
            <v>4</v>
          </cell>
          <cell r="DI112">
            <v>1</v>
          </cell>
          <cell r="DJ112">
            <v>0</v>
          </cell>
        </row>
        <row r="113">
          <cell r="F113">
            <v>1</v>
          </cell>
          <cell r="O113">
            <v>4</v>
          </cell>
          <cell r="CI113">
            <v>1</v>
          </cell>
          <cell r="CJ113">
            <v>4</v>
          </cell>
          <cell r="DI113">
            <v>1</v>
          </cell>
          <cell r="DJ113">
            <v>0</v>
          </cell>
        </row>
        <row r="114">
          <cell r="F114">
            <v>1</v>
          </cell>
          <cell r="O114">
            <v>4</v>
          </cell>
          <cell r="CI114">
            <v>1</v>
          </cell>
          <cell r="CJ114">
            <v>4</v>
          </cell>
          <cell r="DI114">
            <v>1</v>
          </cell>
          <cell r="DJ114">
            <v>0</v>
          </cell>
        </row>
        <row r="115">
          <cell r="F115">
            <v>1</v>
          </cell>
          <cell r="O115">
            <v>4</v>
          </cell>
          <cell r="CI115">
            <v>1</v>
          </cell>
          <cell r="CJ115">
            <v>4</v>
          </cell>
          <cell r="DI115">
            <v>1</v>
          </cell>
          <cell r="DJ115">
            <v>0</v>
          </cell>
        </row>
        <row r="116">
          <cell r="F116">
            <v>1</v>
          </cell>
          <cell r="O116">
            <v>4</v>
          </cell>
          <cell r="CI116">
            <v>1</v>
          </cell>
          <cell r="CJ116">
            <v>4</v>
          </cell>
          <cell r="DI116">
            <v>1</v>
          </cell>
          <cell r="DJ116">
            <v>0</v>
          </cell>
        </row>
        <row r="117">
          <cell r="F117">
            <v>1</v>
          </cell>
          <cell r="O117">
            <v>0</v>
          </cell>
          <cell r="CI117">
            <v>1</v>
          </cell>
          <cell r="CJ117">
            <v>0</v>
          </cell>
          <cell r="DI117">
            <v>1</v>
          </cell>
          <cell r="DJ117">
            <v>4</v>
          </cell>
        </row>
        <row r="118">
          <cell r="F118">
            <v>1</v>
          </cell>
          <cell r="O118">
            <v>4</v>
          </cell>
          <cell r="CI118">
            <v>1</v>
          </cell>
          <cell r="CJ118">
            <v>4</v>
          </cell>
          <cell r="DI118">
            <v>1</v>
          </cell>
          <cell r="DJ118">
            <v>0</v>
          </cell>
        </row>
        <row r="119">
          <cell r="F119">
            <v>1</v>
          </cell>
          <cell r="O119">
            <v>2</v>
          </cell>
          <cell r="CI119">
            <v>1</v>
          </cell>
          <cell r="CJ119">
            <v>2</v>
          </cell>
          <cell r="DI119">
            <v>1</v>
          </cell>
          <cell r="DJ119">
            <v>2</v>
          </cell>
        </row>
        <row r="120">
          <cell r="F120">
            <v>1</v>
          </cell>
          <cell r="O120">
            <v>3</v>
          </cell>
          <cell r="CI120">
            <v>1</v>
          </cell>
          <cell r="CJ120">
            <v>3</v>
          </cell>
          <cell r="DI120">
            <v>1</v>
          </cell>
          <cell r="DJ120">
            <v>1</v>
          </cell>
        </row>
        <row r="121">
          <cell r="F121">
            <v>1</v>
          </cell>
          <cell r="O121">
            <v>0</v>
          </cell>
          <cell r="CI121">
            <v>1</v>
          </cell>
          <cell r="CJ121">
            <v>0</v>
          </cell>
          <cell r="DI121">
            <v>1</v>
          </cell>
          <cell r="DJ121">
            <v>4</v>
          </cell>
        </row>
        <row r="122">
          <cell r="F122">
            <v>1</v>
          </cell>
          <cell r="O122">
            <v>0</v>
          </cell>
          <cell r="CI122">
            <v>1</v>
          </cell>
          <cell r="CJ122">
            <v>0</v>
          </cell>
          <cell r="DI122">
            <v>1</v>
          </cell>
          <cell r="DJ122">
            <v>4</v>
          </cell>
        </row>
        <row r="123">
          <cell r="F123">
            <v>1</v>
          </cell>
          <cell r="O123">
            <v>4</v>
          </cell>
          <cell r="CI123">
            <v>1</v>
          </cell>
          <cell r="CJ123">
            <v>4</v>
          </cell>
          <cell r="DI123">
            <v>1</v>
          </cell>
          <cell r="DJ123">
            <v>0</v>
          </cell>
        </row>
        <row r="124">
          <cell r="F124">
            <v>1</v>
          </cell>
          <cell r="O124">
            <v>0</v>
          </cell>
          <cell r="CI124">
            <v>1</v>
          </cell>
          <cell r="CJ124">
            <v>0</v>
          </cell>
          <cell r="DI124">
            <v>1</v>
          </cell>
          <cell r="DJ124">
            <v>4</v>
          </cell>
        </row>
        <row r="125">
          <cell r="F125">
            <v>1</v>
          </cell>
          <cell r="O125">
            <v>4</v>
          </cell>
          <cell r="CI125">
            <v>1</v>
          </cell>
          <cell r="CJ125">
            <v>4</v>
          </cell>
          <cell r="DI125">
            <v>1</v>
          </cell>
          <cell r="DJ125">
            <v>0</v>
          </cell>
        </row>
        <row r="126">
          <cell r="F126">
            <v>1</v>
          </cell>
          <cell r="O126">
            <v>4</v>
          </cell>
          <cell r="CI126">
            <v>1</v>
          </cell>
          <cell r="CJ126">
            <v>1</v>
          </cell>
          <cell r="DI126">
            <v>1</v>
          </cell>
          <cell r="DJ126">
            <v>0</v>
          </cell>
        </row>
        <row r="127">
          <cell r="F127">
            <v>1</v>
          </cell>
          <cell r="O127">
            <v>4</v>
          </cell>
          <cell r="CI127">
            <v>1</v>
          </cell>
          <cell r="CJ127">
            <v>4</v>
          </cell>
          <cell r="DI127">
            <v>1</v>
          </cell>
          <cell r="DJ127">
            <v>0</v>
          </cell>
        </row>
        <row r="128">
          <cell r="F128">
            <v>1</v>
          </cell>
          <cell r="O128">
            <v>4</v>
          </cell>
          <cell r="CI128">
            <v>1</v>
          </cell>
          <cell r="CJ128">
            <v>4</v>
          </cell>
          <cell r="DI128">
            <v>1</v>
          </cell>
          <cell r="DJ128">
            <v>0</v>
          </cell>
        </row>
        <row r="129">
          <cell r="F129">
            <v>1</v>
          </cell>
          <cell r="O129">
            <v>4</v>
          </cell>
          <cell r="CI129">
            <v>1</v>
          </cell>
          <cell r="CJ129">
            <v>0</v>
          </cell>
          <cell r="DI129">
            <v>1</v>
          </cell>
          <cell r="DJ129">
            <v>0</v>
          </cell>
        </row>
        <row r="130">
          <cell r="F130">
            <v>1</v>
          </cell>
          <cell r="O130">
            <v>4</v>
          </cell>
          <cell r="CI130">
            <v>1</v>
          </cell>
          <cell r="CJ130">
            <v>4</v>
          </cell>
          <cell r="DI130">
            <v>1</v>
          </cell>
          <cell r="DJ130">
            <v>0</v>
          </cell>
        </row>
        <row r="131">
          <cell r="F131">
            <v>1</v>
          </cell>
          <cell r="O131">
            <v>4</v>
          </cell>
          <cell r="CI131">
            <v>1</v>
          </cell>
          <cell r="CJ131">
            <v>4</v>
          </cell>
          <cell r="DI131">
            <v>1</v>
          </cell>
          <cell r="DJ131">
            <v>0</v>
          </cell>
        </row>
        <row r="132">
          <cell r="F132">
            <v>1</v>
          </cell>
          <cell r="O132">
            <v>1</v>
          </cell>
          <cell r="CI132">
            <v>0</v>
          </cell>
          <cell r="CJ132">
            <v>4</v>
          </cell>
          <cell r="DI132">
            <v>0</v>
          </cell>
          <cell r="DJ132">
            <v>4</v>
          </cell>
        </row>
        <row r="133">
          <cell r="F133">
            <v>1</v>
          </cell>
          <cell r="O133">
            <v>4</v>
          </cell>
          <cell r="CI133">
            <v>1</v>
          </cell>
          <cell r="CJ133">
            <v>4</v>
          </cell>
          <cell r="DI133">
            <v>1</v>
          </cell>
          <cell r="DJ133">
            <v>0</v>
          </cell>
        </row>
        <row r="134">
          <cell r="F134">
            <v>1</v>
          </cell>
          <cell r="O134">
            <v>0</v>
          </cell>
          <cell r="CI134">
            <v>1</v>
          </cell>
          <cell r="CJ134">
            <v>0</v>
          </cell>
          <cell r="DI134">
            <v>1</v>
          </cell>
          <cell r="DJ134">
            <v>4</v>
          </cell>
        </row>
        <row r="135">
          <cell r="F135">
            <v>1</v>
          </cell>
          <cell r="O135">
            <v>4</v>
          </cell>
          <cell r="CI135">
            <v>1</v>
          </cell>
          <cell r="CJ135">
            <v>4</v>
          </cell>
          <cell r="DI135">
            <v>1</v>
          </cell>
          <cell r="DJ135">
            <v>0</v>
          </cell>
        </row>
        <row r="136">
          <cell r="F136">
            <v>1</v>
          </cell>
          <cell r="O136">
            <v>4</v>
          </cell>
          <cell r="CI136">
            <v>1</v>
          </cell>
          <cell r="CJ136">
            <v>4</v>
          </cell>
          <cell r="DI136">
            <v>1</v>
          </cell>
          <cell r="DJ136">
            <v>0</v>
          </cell>
        </row>
        <row r="137">
          <cell r="F137">
            <v>1</v>
          </cell>
          <cell r="O137">
            <v>4</v>
          </cell>
          <cell r="CI137">
            <v>1</v>
          </cell>
          <cell r="CJ137">
            <v>4</v>
          </cell>
          <cell r="DI137">
            <v>1</v>
          </cell>
          <cell r="DJ137">
            <v>0</v>
          </cell>
        </row>
        <row r="138">
          <cell r="F138">
            <v>1</v>
          </cell>
          <cell r="O138">
            <v>0</v>
          </cell>
          <cell r="CI138">
            <v>1</v>
          </cell>
          <cell r="CJ138">
            <v>0</v>
          </cell>
          <cell r="DI138">
            <v>1</v>
          </cell>
          <cell r="DJ138">
            <v>4</v>
          </cell>
        </row>
        <row r="139">
          <cell r="F139">
            <v>1</v>
          </cell>
          <cell r="O139">
            <v>4</v>
          </cell>
          <cell r="CI139">
            <v>1</v>
          </cell>
          <cell r="CJ139">
            <v>4</v>
          </cell>
          <cell r="DI139">
            <v>1</v>
          </cell>
          <cell r="DJ139">
            <v>0</v>
          </cell>
        </row>
        <row r="140">
          <cell r="F140">
            <v>1</v>
          </cell>
          <cell r="O140">
            <v>2</v>
          </cell>
          <cell r="CI140">
            <v>1</v>
          </cell>
          <cell r="CJ140">
            <v>2</v>
          </cell>
          <cell r="DI140">
            <v>1</v>
          </cell>
          <cell r="DJ140">
            <v>2</v>
          </cell>
        </row>
        <row r="141">
          <cell r="F141">
            <v>1</v>
          </cell>
          <cell r="O141">
            <v>2</v>
          </cell>
          <cell r="CI141">
            <v>1</v>
          </cell>
          <cell r="CJ141">
            <v>2</v>
          </cell>
          <cell r="DI141">
            <v>1</v>
          </cell>
          <cell r="DJ141">
            <v>2</v>
          </cell>
        </row>
        <row r="142">
          <cell r="F142">
            <v>1</v>
          </cell>
          <cell r="O142">
            <v>1</v>
          </cell>
          <cell r="CI142">
            <v>1</v>
          </cell>
          <cell r="CJ142">
            <v>1</v>
          </cell>
          <cell r="DI142">
            <v>1</v>
          </cell>
          <cell r="DJ142">
            <v>2</v>
          </cell>
        </row>
        <row r="143">
          <cell r="F143">
            <v>1</v>
          </cell>
          <cell r="O143">
            <v>4</v>
          </cell>
          <cell r="CI143">
            <v>1</v>
          </cell>
          <cell r="CJ143">
            <v>4</v>
          </cell>
          <cell r="DI143">
            <v>1</v>
          </cell>
          <cell r="DJ143">
            <v>0</v>
          </cell>
        </row>
        <row r="144">
          <cell r="F144">
            <v>1</v>
          </cell>
          <cell r="O144">
            <v>4</v>
          </cell>
          <cell r="CI144">
            <v>1</v>
          </cell>
          <cell r="CJ144">
            <v>4</v>
          </cell>
          <cell r="DI144">
            <v>1</v>
          </cell>
          <cell r="DJ144">
            <v>0</v>
          </cell>
        </row>
        <row r="145">
          <cell r="F145">
            <v>1</v>
          </cell>
          <cell r="O145">
            <v>0</v>
          </cell>
          <cell r="CI145">
            <v>1</v>
          </cell>
          <cell r="CJ145">
            <v>0</v>
          </cell>
          <cell r="DI145">
            <v>1</v>
          </cell>
          <cell r="DJ145">
            <v>2</v>
          </cell>
        </row>
        <row r="146">
          <cell r="F146">
            <v>1</v>
          </cell>
          <cell r="O146">
            <v>4</v>
          </cell>
          <cell r="CI146">
            <v>1</v>
          </cell>
          <cell r="CJ146">
            <v>4</v>
          </cell>
          <cell r="DI146">
            <v>1</v>
          </cell>
          <cell r="DJ146">
            <v>0</v>
          </cell>
        </row>
        <row r="147">
          <cell r="F147">
            <v>1</v>
          </cell>
          <cell r="O147">
            <v>0</v>
          </cell>
          <cell r="CI147">
            <v>1</v>
          </cell>
          <cell r="CJ147">
            <v>0</v>
          </cell>
          <cell r="DI147">
            <v>1</v>
          </cell>
          <cell r="DJ147">
            <v>4</v>
          </cell>
        </row>
        <row r="148">
          <cell r="F148">
            <v>1</v>
          </cell>
          <cell r="O148">
            <v>0</v>
          </cell>
          <cell r="CI148">
            <v>1</v>
          </cell>
          <cell r="CJ148">
            <v>0</v>
          </cell>
          <cell r="DI148">
            <v>1</v>
          </cell>
          <cell r="DJ148">
            <v>4</v>
          </cell>
        </row>
        <row r="149">
          <cell r="F149">
            <v>1</v>
          </cell>
          <cell r="O149">
            <v>0</v>
          </cell>
          <cell r="CI149">
            <v>1</v>
          </cell>
          <cell r="CJ149">
            <v>0</v>
          </cell>
          <cell r="DI149">
            <v>1</v>
          </cell>
          <cell r="DJ149">
            <v>3</v>
          </cell>
        </row>
        <row r="150">
          <cell r="F150">
            <v>1</v>
          </cell>
          <cell r="O150">
            <v>0</v>
          </cell>
          <cell r="CI150">
            <v>1</v>
          </cell>
          <cell r="CJ150">
            <v>0</v>
          </cell>
          <cell r="DI150">
            <v>1</v>
          </cell>
          <cell r="DJ150">
            <v>4</v>
          </cell>
        </row>
        <row r="151">
          <cell r="F151">
            <v>1</v>
          </cell>
          <cell r="O151">
            <v>4</v>
          </cell>
          <cell r="CI151">
            <v>1</v>
          </cell>
          <cell r="CJ151">
            <v>4</v>
          </cell>
          <cell r="DI151">
            <v>1</v>
          </cell>
          <cell r="DJ151">
            <v>0</v>
          </cell>
        </row>
        <row r="152">
          <cell r="F152">
            <v>1</v>
          </cell>
          <cell r="O152">
            <v>4</v>
          </cell>
          <cell r="CI152">
            <v>1</v>
          </cell>
          <cell r="CJ152">
            <v>4</v>
          </cell>
          <cell r="DI152">
            <v>1</v>
          </cell>
          <cell r="DJ152">
            <v>0</v>
          </cell>
        </row>
        <row r="153">
          <cell r="F153">
            <v>1</v>
          </cell>
          <cell r="O153">
            <v>4</v>
          </cell>
          <cell r="CI153">
            <v>1</v>
          </cell>
          <cell r="CJ153">
            <v>4</v>
          </cell>
          <cell r="DI153">
            <v>1</v>
          </cell>
          <cell r="DJ153">
            <v>0</v>
          </cell>
        </row>
        <row r="154">
          <cell r="F154">
            <v>1</v>
          </cell>
          <cell r="O154">
            <v>4</v>
          </cell>
          <cell r="CI154">
            <v>1</v>
          </cell>
          <cell r="CJ154">
            <v>4</v>
          </cell>
          <cell r="DI154">
            <v>1</v>
          </cell>
          <cell r="DJ154">
            <v>0</v>
          </cell>
        </row>
        <row r="155">
          <cell r="F155">
            <v>1</v>
          </cell>
          <cell r="O155">
            <v>4</v>
          </cell>
          <cell r="CI155">
            <v>1</v>
          </cell>
          <cell r="CJ155">
            <v>4</v>
          </cell>
          <cell r="DI155">
            <v>1</v>
          </cell>
          <cell r="DJ155">
            <v>0</v>
          </cell>
        </row>
        <row r="156">
          <cell r="F156">
            <v>1</v>
          </cell>
          <cell r="O156">
            <v>4</v>
          </cell>
          <cell r="CI156">
            <v>1</v>
          </cell>
          <cell r="CJ156">
            <v>4</v>
          </cell>
          <cell r="DI156">
            <v>1</v>
          </cell>
          <cell r="DJ156">
            <v>0</v>
          </cell>
        </row>
        <row r="157">
          <cell r="F157">
            <v>1</v>
          </cell>
          <cell r="O157">
            <v>4</v>
          </cell>
          <cell r="CI157">
            <v>1</v>
          </cell>
          <cell r="CJ157">
            <v>4</v>
          </cell>
          <cell r="DI157">
            <v>1</v>
          </cell>
          <cell r="DJ157">
            <v>0</v>
          </cell>
        </row>
        <row r="158">
          <cell r="F158">
            <v>1</v>
          </cell>
          <cell r="O158">
            <v>0</v>
          </cell>
          <cell r="CI158">
            <v>1</v>
          </cell>
          <cell r="CJ158">
            <v>0</v>
          </cell>
          <cell r="DI158">
            <v>1</v>
          </cell>
          <cell r="DJ158">
            <v>4</v>
          </cell>
        </row>
        <row r="159">
          <cell r="F159">
            <v>1</v>
          </cell>
          <cell r="O159">
            <v>0</v>
          </cell>
          <cell r="CI159">
            <v>1</v>
          </cell>
          <cell r="CJ159">
            <v>0</v>
          </cell>
          <cell r="DI159">
            <v>1</v>
          </cell>
          <cell r="DJ159">
            <v>4</v>
          </cell>
        </row>
        <row r="160">
          <cell r="F160">
            <v>1</v>
          </cell>
          <cell r="O160">
            <v>0</v>
          </cell>
          <cell r="CI160">
            <v>1</v>
          </cell>
          <cell r="CJ160">
            <v>0</v>
          </cell>
          <cell r="DI160">
            <v>1</v>
          </cell>
          <cell r="DJ160">
            <v>0</v>
          </cell>
        </row>
        <row r="161">
          <cell r="F161">
            <v>1</v>
          </cell>
          <cell r="O161">
            <v>4</v>
          </cell>
          <cell r="CI161">
            <v>1</v>
          </cell>
          <cell r="CJ161">
            <v>4</v>
          </cell>
          <cell r="DI161">
            <v>1</v>
          </cell>
          <cell r="DJ161">
            <v>0</v>
          </cell>
        </row>
        <row r="162">
          <cell r="F162">
            <v>1</v>
          </cell>
          <cell r="O162">
            <v>0</v>
          </cell>
          <cell r="CI162">
            <v>1</v>
          </cell>
          <cell r="CJ162">
            <v>0</v>
          </cell>
          <cell r="DI162">
            <v>0</v>
          </cell>
          <cell r="DJ162">
            <v>4</v>
          </cell>
        </row>
        <row r="163">
          <cell r="F163">
            <v>1</v>
          </cell>
          <cell r="O163">
            <v>4</v>
          </cell>
          <cell r="CI163">
            <v>1</v>
          </cell>
          <cell r="CJ163">
            <v>4</v>
          </cell>
          <cell r="DI163">
            <v>1</v>
          </cell>
          <cell r="DJ163">
            <v>0</v>
          </cell>
        </row>
        <row r="164">
          <cell r="F164">
            <v>1</v>
          </cell>
          <cell r="O164">
            <v>1</v>
          </cell>
          <cell r="CI164">
            <v>1</v>
          </cell>
          <cell r="CJ164">
            <v>4</v>
          </cell>
          <cell r="DI164">
            <v>0</v>
          </cell>
          <cell r="DJ164">
            <v>4</v>
          </cell>
        </row>
        <row r="165">
          <cell r="F165">
            <v>1</v>
          </cell>
          <cell r="O165">
            <v>4</v>
          </cell>
          <cell r="CI165">
            <v>1</v>
          </cell>
          <cell r="CJ165">
            <v>4</v>
          </cell>
          <cell r="DI165">
            <v>1</v>
          </cell>
          <cell r="DJ165">
            <v>0</v>
          </cell>
        </row>
        <row r="166">
          <cell r="F166">
            <v>1</v>
          </cell>
          <cell r="O166">
            <v>0</v>
          </cell>
          <cell r="CI166">
            <v>1</v>
          </cell>
          <cell r="CJ166">
            <v>0</v>
          </cell>
          <cell r="DI166">
            <v>1</v>
          </cell>
          <cell r="DJ166">
            <v>4</v>
          </cell>
        </row>
        <row r="167">
          <cell r="F167">
            <v>1</v>
          </cell>
          <cell r="O167">
            <v>4</v>
          </cell>
          <cell r="CI167">
            <v>1</v>
          </cell>
          <cell r="CJ167">
            <v>4</v>
          </cell>
          <cell r="DI167">
            <v>1</v>
          </cell>
          <cell r="DJ167">
            <v>0</v>
          </cell>
        </row>
        <row r="168">
          <cell r="F168">
            <v>1</v>
          </cell>
          <cell r="O168">
            <v>4</v>
          </cell>
          <cell r="CI168">
            <v>1</v>
          </cell>
          <cell r="CJ168">
            <v>4</v>
          </cell>
          <cell r="DI168">
            <v>1</v>
          </cell>
          <cell r="DJ168">
            <v>0</v>
          </cell>
        </row>
        <row r="169">
          <cell r="F169">
            <v>1</v>
          </cell>
          <cell r="O169">
            <v>2</v>
          </cell>
          <cell r="CI169">
            <v>1</v>
          </cell>
          <cell r="CJ169">
            <v>2</v>
          </cell>
          <cell r="DI169">
            <v>1</v>
          </cell>
          <cell r="DJ169">
            <v>0</v>
          </cell>
        </row>
        <row r="170">
          <cell r="F170">
            <v>1</v>
          </cell>
          <cell r="O170">
            <v>4</v>
          </cell>
          <cell r="CI170">
            <v>1</v>
          </cell>
          <cell r="CJ170">
            <v>4</v>
          </cell>
          <cell r="DI170">
            <v>1</v>
          </cell>
          <cell r="DJ170">
            <v>0</v>
          </cell>
        </row>
        <row r="171">
          <cell r="F171">
            <v>1</v>
          </cell>
          <cell r="O171">
            <v>4</v>
          </cell>
          <cell r="CI171">
            <v>1</v>
          </cell>
          <cell r="CJ171">
            <v>4</v>
          </cell>
          <cell r="DI171">
            <v>1</v>
          </cell>
          <cell r="DJ171">
            <v>0</v>
          </cell>
        </row>
        <row r="172">
          <cell r="F172">
            <v>1</v>
          </cell>
          <cell r="O172">
            <v>4</v>
          </cell>
          <cell r="CI172">
            <v>1</v>
          </cell>
          <cell r="CJ172">
            <v>4</v>
          </cell>
          <cell r="DI172">
            <v>1</v>
          </cell>
          <cell r="DJ172">
            <v>0</v>
          </cell>
        </row>
        <row r="173">
          <cell r="F173">
            <v>1</v>
          </cell>
          <cell r="O173">
            <v>4</v>
          </cell>
          <cell r="CI173">
            <v>1</v>
          </cell>
          <cell r="CJ173">
            <v>4</v>
          </cell>
          <cell r="DI173">
            <v>1</v>
          </cell>
          <cell r="DJ173">
            <v>0</v>
          </cell>
        </row>
        <row r="174">
          <cell r="F174">
            <v>1</v>
          </cell>
          <cell r="O174">
            <v>0</v>
          </cell>
          <cell r="CI174">
            <v>1</v>
          </cell>
          <cell r="CJ174">
            <v>0</v>
          </cell>
          <cell r="DI174">
            <v>1</v>
          </cell>
          <cell r="DJ174">
            <v>4</v>
          </cell>
        </row>
        <row r="175">
          <cell r="F175">
            <v>1</v>
          </cell>
          <cell r="O175">
            <v>1</v>
          </cell>
          <cell r="CI175">
            <v>1</v>
          </cell>
          <cell r="CJ175">
            <v>1</v>
          </cell>
          <cell r="DI175">
            <v>1</v>
          </cell>
          <cell r="DJ175">
            <v>1</v>
          </cell>
        </row>
        <row r="176">
          <cell r="F176">
            <v>1</v>
          </cell>
          <cell r="O176">
            <v>0</v>
          </cell>
          <cell r="CI176">
            <v>1</v>
          </cell>
          <cell r="CJ176">
            <v>0</v>
          </cell>
          <cell r="DI176">
            <v>1</v>
          </cell>
          <cell r="DJ176">
            <v>4</v>
          </cell>
        </row>
        <row r="177">
          <cell r="F177">
            <v>1</v>
          </cell>
          <cell r="O177">
            <v>4</v>
          </cell>
          <cell r="CI177">
            <v>1</v>
          </cell>
          <cell r="CJ177">
            <v>4</v>
          </cell>
          <cell r="DI177">
            <v>1</v>
          </cell>
          <cell r="DJ177">
            <v>0</v>
          </cell>
        </row>
        <row r="178">
          <cell r="F178">
            <v>1</v>
          </cell>
          <cell r="O178">
            <v>0</v>
          </cell>
          <cell r="CI178">
            <v>1</v>
          </cell>
          <cell r="CJ178">
            <v>0</v>
          </cell>
          <cell r="DI178">
            <v>1</v>
          </cell>
          <cell r="DJ178">
            <v>4</v>
          </cell>
        </row>
        <row r="179">
          <cell r="F179">
            <v>1</v>
          </cell>
          <cell r="O179">
            <v>0</v>
          </cell>
          <cell r="CI179">
            <v>1</v>
          </cell>
          <cell r="CJ179">
            <v>0</v>
          </cell>
          <cell r="DI179">
            <v>1</v>
          </cell>
          <cell r="DJ179">
            <v>4</v>
          </cell>
        </row>
        <row r="180">
          <cell r="F180">
            <v>1</v>
          </cell>
          <cell r="O180">
            <v>4</v>
          </cell>
          <cell r="CI180">
            <v>1</v>
          </cell>
          <cell r="CJ180">
            <v>4</v>
          </cell>
          <cell r="DI180">
            <v>1</v>
          </cell>
          <cell r="DJ180">
            <v>0</v>
          </cell>
        </row>
        <row r="181">
          <cell r="F181">
            <v>1</v>
          </cell>
          <cell r="O181">
            <v>4</v>
          </cell>
          <cell r="CI181">
            <v>1</v>
          </cell>
          <cell r="CJ181">
            <v>4</v>
          </cell>
          <cell r="DI181">
            <v>1</v>
          </cell>
          <cell r="DJ181">
            <v>0</v>
          </cell>
        </row>
        <row r="182">
          <cell r="F182">
            <v>1</v>
          </cell>
          <cell r="O182">
            <v>4</v>
          </cell>
          <cell r="CI182">
            <v>1</v>
          </cell>
          <cell r="CJ182">
            <v>4</v>
          </cell>
          <cell r="DI182">
            <v>1</v>
          </cell>
          <cell r="DJ182">
            <v>0</v>
          </cell>
        </row>
        <row r="183">
          <cell r="F183">
            <v>1</v>
          </cell>
          <cell r="O183">
            <v>0</v>
          </cell>
          <cell r="CI183">
            <v>1</v>
          </cell>
          <cell r="CJ183">
            <v>0</v>
          </cell>
          <cell r="DI183">
            <v>1</v>
          </cell>
          <cell r="DJ183">
            <v>2</v>
          </cell>
        </row>
        <row r="184">
          <cell r="F184">
            <v>1</v>
          </cell>
          <cell r="O184">
            <v>4</v>
          </cell>
          <cell r="CI184">
            <v>1</v>
          </cell>
          <cell r="CJ184">
            <v>1</v>
          </cell>
          <cell r="DI184">
            <v>1</v>
          </cell>
          <cell r="DJ184">
            <v>0</v>
          </cell>
        </row>
        <row r="185">
          <cell r="F185">
            <v>1</v>
          </cell>
          <cell r="O185">
            <v>4</v>
          </cell>
          <cell r="CI185">
            <v>1</v>
          </cell>
          <cell r="CJ185">
            <v>4</v>
          </cell>
          <cell r="DI185">
            <v>1</v>
          </cell>
          <cell r="DJ185">
            <v>0</v>
          </cell>
        </row>
        <row r="186">
          <cell r="F186">
            <v>1</v>
          </cell>
          <cell r="O186">
            <v>4</v>
          </cell>
          <cell r="CI186">
            <v>1</v>
          </cell>
          <cell r="CJ186">
            <v>4</v>
          </cell>
          <cell r="DI186">
            <v>1</v>
          </cell>
          <cell r="DJ186">
            <v>0</v>
          </cell>
        </row>
        <row r="187">
          <cell r="F187">
            <v>1</v>
          </cell>
          <cell r="O187">
            <v>0</v>
          </cell>
          <cell r="CI187">
            <v>1</v>
          </cell>
          <cell r="CJ187">
            <v>0</v>
          </cell>
          <cell r="DI187">
            <v>1</v>
          </cell>
          <cell r="DJ187">
            <v>4</v>
          </cell>
        </row>
        <row r="188">
          <cell r="F188">
            <v>1</v>
          </cell>
          <cell r="O188">
            <v>1</v>
          </cell>
          <cell r="CI188">
            <v>1</v>
          </cell>
          <cell r="CJ188">
            <v>0</v>
          </cell>
          <cell r="DI188">
            <v>1</v>
          </cell>
          <cell r="DJ188">
            <v>0</v>
          </cell>
        </row>
        <row r="189">
          <cell r="F189">
            <v>1</v>
          </cell>
          <cell r="O189">
            <v>4</v>
          </cell>
          <cell r="CI189">
            <v>1</v>
          </cell>
          <cell r="CJ189">
            <v>4</v>
          </cell>
          <cell r="DI189">
            <v>1</v>
          </cell>
          <cell r="DJ189">
            <v>0</v>
          </cell>
        </row>
        <row r="190">
          <cell r="F190">
            <v>1</v>
          </cell>
          <cell r="O190">
            <v>0</v>
          </cell>
          <cell r="CI190">
            <v>1</v>
          </cell>
          <cell r="CJ190">
            <v>0</v>
          </cell>
          <cell r="DI190">
            <v>1</v>
          </cell>
          <cell r="DJ190">
            <v>4</v>
          </cell>
        </row>
        <row r="191">
          <cell r="F191">
            <v>1</v>
          </cell>
          <cell r="O191">
            <v>4</v>
          </cell>
          <cell r="CI191">
            <v>1</v>
          </cell>
          <cell r="CJ191">
            <v>4</v>
          </cell>
          <cell r="DI191">
            <v>1</v>
          </cell>
          <cell r="DJ191">
            <v>0</v>
          </cell>
        </row>
        <row r="192">
          <cell r="F192">
            <v>1</v>
          </cell>
          <cell r="O192">
            <v>4</v>
          </cell>
          <cell r="CI192">
            <v>1</v>
          </cell>
          <cell r="CJ192">
            <v>4</v>
          </cell>
          <cell r="DI192">
            <v>1</v>
          </cell>
          <cell r="DJ192">
            <v>0</v>
          </cell>
        </row>
        <row r="193">
          <cell r="F193">
            <v>1</v>
          </cell>
          <cell r="O193">
            <v>1</v>
          </cell>
          <cell r="CI193">
            <v>1</v>
          </cell>
          <cell r="CJ193">
            <v>2</v>
          </cell>
          <cell r="DI193">
            <v>1</v>
          </cell>
          <cell r="DJ193">
            <v>2</v>
          </cell>
        </row>
        <row r="194">
          <cell r="F194">
            <v>1</v>
          </cell>
          <cell r="O194">
            <v>4</v>
          </cell>
          <cell r="CI194">
            <v>1</v>
          </cell>
          <cell r="CJ194">
            <v>4</v>
          </cell>
          <cell r="DI194">
            <v>1</v>
          </cell>
          <cell r="DJ194">
            <v>0</v>
          </cell>
        </row>
        <row r="195">
          <cell r="F195">
            <v>1</v>
          </cell>
          <cell r="O195">
            <v>2</v>
          </cell>
          <cell r="CI195">
            <v>1</v>
          </cell>
          <cell r="CJ195">
            <v>2</v>
          </cell>
          <cell r="DI195">
            <v>1</v>
          </cell>
          <cell r="DJ195">
            <v>2</v>
          </cell>
        </row>
        <row r="196">
          <cell r="F196">
            <v>1</v>
          </cell>
          <cell r="O196">
            <v>0</v>
          </cell>
          <cell r="CI196">
            <v>1</v>
          </cell>
          <cell r="CJ196">
            <v>0</v>
          </cell>
          <cell r="DI196">
            <v>1</v>
          </cell>
          <cell r="DJ196">
            <v>4</v>
          </cell>
        </row>
        <row r="197">
          <cell r="F197">
            <v>1</v>
          </cell>
          <cell r="O197">
            <v>4</v>
          </cell>
          <cell r="CI197">
            <v>1</v>
          </cell>
          <cell r="CJ197">
            <v>4</v>
          </cell>
          <cell r="DI197">
            <v>1</v>
          </cell>
          <cell r="DJ197">
            <v>0</v>
          </cell>
        </row>
        <row r="198">
          <cell r="F198">
            <v>1</v>
          </cell>
          <cell r="O198">
            <v>0</v>
          </cell>
          <cell r="CI198">
            <v>1</v>
          </cell>
          <cell r="CJ198">
            <v>0</v>
          </cell>
          <cell r="DI198">
            <v>1</v>
          </cell>
          <cell r="DJ198">
            <v>4</v>
          </cell>
        </row>
        <row r="199">
          <cell r="F199">
            <v>1</v>
          </cell>
          <cell r="O199">
            <v>4</v>
          </cell>
          <cell r="CI199">
            <v>1</v>
          </cell>
          <cell r="CJ199">
            <v>4</v>
          </cell>
          <cell r="DI199">
            <v>1</v>
          </cell>
          <cell r="DJ199">
            <v>0</v>
          </cell>
        </row>
        <row r="200">
          <cell r="F200">
            <v>1</v>
          </cell>
          <cell r="O200">
            <v>3</v>
          </cell>
          <cell r="CI200">
            <v>1</v>
          </cell>
          <cell r="CJ200">
            <v>3</v>
          </cell>
          <cell r="DI200">
            <v>1</v>
          </cell>
          <cell r="DJ200">
            <v>1</v>
          </cell>
        </row>
        <row r="201">
          <cell r="F201">
            <v>1</v>
          </cell>
          <cell r="O201">
            <v>4</v>
          </cell>
          <cell r="CI201">
            <v>1</v>
          </cell>
          <cell r="CJ201">
            <v>4</v>
          </cell>
          <cell r="DI201">
            <v>1</v>
          </cell>
          <cell r="DJ201">
            <v>0</v>
          </cell>
        </row>
        <row r="202">
          <cell r="F202">
            <v>1</v>
          </cell>
          <cell r="O202">
            <v>0</v>
          </cell>
          <cell r="CI202">
            <v>1</v>
          </cell>
          <cell r="CJ202">
            <v>0</v>
          </cell>
          <cell r="DI202">
            <v>1</v>
          </cell>
          <cell r="DJ202">
            <v>2</v>
          </cell>
        </row>
        <row r="203">
          <cell r="F203">
            <v>1</v>
          </cell>
          <cell r="O203">
            <v>4</v>
          </cell>
          <cell r="CI203">
            <v>1</v>
          </cell>
          <cell r="CJ203">
            <v>4</v>
          </cell>
          <cell r="DI203">
            <v>1</v>
          </cell>
          <cell r="DJ203">
            <v>0</v>
          </cell>
        </row>
        <row r="204">
          <cell r="F204">
            <v>1</v>
          </cell>
          <cell r="O204">
            <v>4</v>
          </cell>
          <cell r="CI204">
            <v>1</v>
          </cell>
          <cell r="CJ204">
            <v>4</v>
          </cell>
          <cell r="DI204">
            <v>1</v>
          </cell>
          <cell r="DJ204">
            <v>0</v>
          </cell>
        </row>
        <row r="205">
          <cell r="F205">
            <v>1</v>
          </cell>
          <cell r="O205">
            <v>0</v>
          </cell>
          <cell r="CI205">
            <v>1</v>
          </cell>
          <cell r="CJ205">
            <v>0</v>
          </cell>
          <cell r="DI205">
            <v>1</v>
          </cell>
          <cell r="DJ205">
            <v>4</v>
          </cell>
        </row>
        <row r="206">
          <cell r="F206">
            <v>1</v>
          </cell>
          <cell r="O206">
            <v>0</v>
          </cell>
          <cell r="CI206">
            <v>1</v>
          </cell>
          <cell r="CJ206">
            <v>0</v>
          </cell>
          <cell r="DI206">
            <v>1</v>
          </cell>
          <cell r="DJ206">
            <v>4</v>
          </cell>
        </row>
        <row r="207">
          <cell r="F207">
            <v>1</v>
          </cell>
          <cell r="O207">
            <v>0</v>
          </cell>
          <cell r="CI207">
            <v>1</v>
          </cell>
          <cell r="CJ207">
            <v>0</v>
          </cell>
          <cell r="DI207">
            <v>1</v>
          </cell>
          <cell r="DJ207">
            <v>3</v>
          </cell>
        </row>
        <row r="208">
          <cell r="F208">
            <v>1</v>
          </cell>
          <cell r="O208">
            <v>3</v>
          </cell>
          <cell r="CI208">
            <v>1</v>
          </cell>
          <cell r="CJ208">
            <v>3</v>
          </cell>
          <cell r="DI208">
            <v>1</v>
          </cell>
          <cell r="DJ208">
            <v>1</v>
          </cell>
        </row>
        <row r="209">
          <cell r="F209">
            <v>1</v>
          </cell>
          <cell r="O209">
            <v>4</v>
          </cell>
          <cell r="CI209">
            <v>1</v>
          </cell>
          <cell r="CJ209">
            <v>4</v>
          </cell>
          <cell r="DI209">
            <v>1</v>
          </cell>
          <cell r="DJ209">
            <v>0</v>
          </cell>
        </row>
        <row r="210">
          <cell r="F210">
            <v>1</v>
          </cell>
          <cell r="O210">
            <v>0</v>
          </cell>
          <cell r="CI210">
            <v>1</v>
          </cell>
          <cell r="CJ210">
            <v>0</v>
          </cell>
          <cell r="DI210">
            <v>0</v>
          </cell>
          <cell r="DJ210">
            <v>2</v>
          </cell>
        </row>
        <row r="211">
          <cell r="F211">
            <v>1</v>
          </cell>
          <cell r="O211">
            <v>1</v>
          </cell>
          <cell r="CI211">
            <v>0</v>
          </cell>
          <cell r="CJ211">
            <v>3</v>
          </cell>
          <cell r="DI211">
            <v>0</v>
          </cell>
          <cell r="DJ211">
            <v>3</v>
          </cell>
        </row>
        <row r="212">
          <cell r="F212">
            <v>1</v>
          </cell>
          <cell r="O212">
            <v>0</v>
          </cell>
          <cell r="CI212">
            <v>1</v>
          </cell>
          <cell r="CJ212">
            <v>0</v>
          </cell>
          <cell r="DI212">
            <v>1</v>
          </cell>
          <cell r="DJ212">
            <v>2</v>
          </cell>
        </row>
        <row r="213">
          <cell r="F213">
            <v>1</v>
          </cell>
          <cell r="O213">
            <v>0</v>
          </cell>
          <cell r="CI213">
            <v>1</v>
          </cell>
          <cell r="CJ213">
            <v>0</v>
          </cell>
          <cell r="DI213">
            <v>0</v>
          </cell>
          <cell r="DJ213">
            <v>0</v>
          </cell>
        </row>
        <row r="214">
          <cell r="F214">
            <v>1</v>
          </cell>
          <cell r="O214">
            <v>4</v>
          </cell>
          <cell r="CI214">
            <v>1</v>
          </cell>
          <cell r="CJ214">
            <v>4</v>
          </cell>
          <cell r="DI214">
            <v>1</v>
          </cell>
          <cell r="DJ214">
            <v>0</v>
          </cell>
        </row>
        <row r="215">
          <cell r="F215">
            <v>1</v>
          </cell>
          <cell r="O215">
            <v>1</v>
          </cell>
          <cell r="CI215">
            <v>1</v>
          </cell>
          <cell r="CJ215">
            <v>1</v>
          </cell>
          <cell r="DI215">
            <v>1</v>
          </cell>
          <cell r="DJ215">
            <v>1</v>
          </cell>
        </row>
        <row r="216">
          <cell r="F216">
            <v>1</v>
          </cell>
          <cell r="O216">
            <v>0</v>
          </cell>
          <cell r="CI216">
            <v>1</v>
          </cell>
          <cell r="CJ216">
            <v>0</v>
          </cell>
          <cell r="DI216">
            <v>1</v>
          </cell>
          <cell r="DJ216">
            <v>4</v>
          </cell>
        </row>
        <row r="217">
          <cell r="F217">
            <v>1</v>
          </cell>
          <cell r="O217">
            <v>4</v>
          </cell>
          <cell r="CI217">
            <v>1</v>
          </cell>
          <cell r="CJ217">
            <v>4</v>
          </cell>
          <cell r="DI217">
            <v>1</v>
          </cell>
          <cell r="DJ217">
            <v>0</v>
          </cell>
        </row>
        <row r="218">
          <cell r="F218">
            <v>1</v>
          </cell>
          <cell r="O218">
            <v>4</v>
          </cell>
          <cell r="CI218">
            <v>1</v>
          </cell>
          <cell r="CJ218">
            <v>4</v>
          </cell>
          <cell r="DI218">
            <v>1</v>
          </cell>
          <cell r="DJ218">
            <v>0</v>
          </cell>
        </row>
        <row r="219">
          <cell r="F219">
            <v>1</v>
          </cell>
          <cell r="O219">
            <v>2</v>
          </cell>
          <cell r="CI219">
            <v>1</v>
          </cell>
          <cell r="CJ219">
            <v>2</v>
          </cell>
          <cell r="DI219">
            <v>1</v>
          </cell>
          <cell r="DJ219">
            <v>2</v>
          </cell>
        </row>
        <row r="220">
          <cell r="F220">
            <v>1</v>
          </cell>
          <cell r="O220">
            <v>4</v>
          </cell>
          <cell r="CI220">
            <v>1</v>
          </cell>
          <cell r="CJ220">
            <v>4</v>
          </cell>
          <cell r="DI220">
            <v>1</v>
          </cell>
          <cell r="DJ220">
            <v>0</v>
          </cell>
        </row>
        <row r="221">
          <cell r="F221">
            <v>1</v>
          </cell>
          <cell r="O221">
            <v>0</v>
          </cell>
          <cell r="CI221">
            <v>1</v>
          </cell>
          <cell r="CJ221">
            <v>0</v>
          </cell>
          <cell r="DI221">
            <v>0</v>
          </cell>
          <cell r="DJ221">
            <v>4</v>
          </cell>
        </row>
        <row r="222">
          <cell r="F222">
            <v>1</v>
          </cell>
          <cell r="O222">
            <v>4</v>
          </cell>
          <cell r="CI222">
            <v>1</v>
          </cell>
          <cell r="CJ222">
            <v>4</v>
          </cell>
          <cell r="DI222">
            <v>1</v>
          </cell>
          <cell r="DJ222">
            <v>0</v>
          </cell>
        </row>
        <row r="223">
          <cell r="F223">
            <v>1</v>
          </cell>
          <cell r="O223">
            <v>4</v>
          </cell>
          <cell r="CI223">
            <v>1</v>
          </cell>
          <cell r="CJ223">
            <v>2</v>
          </cell>
          <cell r="DI223">
            <v>1</v>
          </cell>
          <cell r="DJ223">
            <v>0</v>
          </cell>
        </row>
        <row r="224">
          <cell r="F224">
            <v>1</v>
          </cell>
          <cell r="O224">
            <v>0</v>
          </cell>
          <cell r="CI224">
            <v>1</v>
          </cell>
          <cell r="CJ224">
            <v>0</v>
          </cell>
          <cell r="DI224">
            <v>1</v>
          </cell>
          <cell r="DJ224">
            <v>4</v>
          </cell>
        </row>
        <row r="225">
          <cell r="F225">
            <v>1</v>
          </cell>
          <cell r="O225">
            <v>4</v>
          </cell>
          <cell r="CI225">
            <v>1</v>
          </cell>
          <cell r="CJ225">
            <v>4</v>
          </cell>
          <cell r="DI225">
            <v>1</v>
          </cell>
          <cell r="DJ225">
            <v>0</v>
          </cell>
        </row>
        <row r="226">
          <cell r="F226">
            <v>1</v>
          </cell>
          <cell r="O226">
            <v>3</v>
          </cell>
          <cell r="CI226">
            <v>1</v>
          </cell>
          <cell r="CJ226">
            <v>3</v>
          </cell>
          <cell r="DI226">
            <v>1</v>
          </cell>
          <cell r="DJ226">
            <v>1</v>
          </cell>
        </row>
        <row r="227">
          <cell r="F227">
            <v>1</v>
          </cell>
          <cell r="O227">
            <v>1</v>
          </cell>
          <cell r="CI227">
            <v>1</v>
          </cell>
          <cell r="CJ227">
            <v>1</v>
          </cell>
          <cell r="DI227">
            <v>1</v>
          </cell>
          <cell r="DJ227">
            <v>3</v>
          </cell>
        </row>
        <row r="228">
          <cell r="F228">
            <v>1</v>
          </cell>
          <cell r="O228">
            <v>1</v>
          </cell>
          <cell r="CI228">
            <v>1</v>
          </cell>
          <cell r="CJ228">
            <v>1</v>
          </cell>
          <cell r="DI228">
            <v>1</v>
          </cell>
          <cell r="DJ228">
            <v>3</v>
          </cell>
        </row>
        <row r="229">
          <cell r="F229">
            <v>1</v>
          </cell>
          <cell r="O229">
            <v>2</v>
          </cell>
          <cell r="CI229">
            <v>1</v>
          </cell>
          <cell r="CJ229">
            <v>2</v>
          </cell>
          <cell r="DI229">
            <v>1</v>
          </cell>
          <cell r="DJ229">
            <v>2</v>
          </cell>
        </row>
        <row r="230">
          <cell r="F230">
            <v>1</v>
          </cell>
          <cell r="O230">
            <v>4</v>
          </cell>
          <cell r="CI230">
            <v>1</v>
          </cell>
          <cell r="CJ230">
            <v>4</v>
          </cell>
          <cell r="DI230">
            <v>1</v>
          </cell>
          <cell r="DJ230">
            <v>0</v>
          </cell>
        </row>
        <row r="231">
          <cell r="F231">
            <v>1</v>
          </cell>
          <cell r="O231">
            <v>2</v>
          </cell>
          <cell r="CI231">
            <v>1</v>
          </cell>
          <cell r="CJ231">
            <v>2</v>
          </cell>
          <cell r="DI231">
            <v>1</v>
          </cell>
          <cell r="DJ231">
            <v>2</v>
          </cell>
        </row>
        <row r="232">
          <cell r="F232">
            <v>1</v>
          </cell>
          <cell r="O232">
            <v>4</v>
          </cell>
          <cell r="CI232">
            <v>1</v>
          </cell>
          <cell r="CJ232">
            <v>1</v>
          </cell>
          <cell r="DI232">
            <v>1</v>
          </cell>
          <cell r="DJ232">
            <v>0</v>
          </cell>
        </row>
        <row r="233">
          <cell r="F233">
            <v>1</v>
          </cell>
          <cell r="O233">
            <v>2</v>
          </cell>
          <cell r="CI233">
            <v>1</v>
          </cell>
          <cell r="CJ233">
            <v>2</v>
          </cell>
          <cell r="DI233">
            <v>1</v>
          </cell>
          <cell r="DJ233">
            <v>2</v>
          </cell>
        </row>
        <row r="234">
          <cell r="F234">
            <v>1</v>
          </cell>
          <cell r="O234">
            <v>2</v>
          </cell>
          <cell r="CI234">
            <v>1</v>
          </cell>
          <cell r="CJ234">
            <v>2</v>
          </cell>
          <cell r="DI234">
            <v>1</v>
          </cell>
          <cell r="DJ234">
            <v>2</v>
          </cell>
        </row>
        <row r="235">
          <cell r="F235">
            <v>1</v>
          </cell>
          <cell r="O235">
            <v>2</v>
          </cell>
          <cell r="CI235">
            <v>1</v>
          </cell>
          <cell r="CJ235">
            <v>2</v>
          </cell>
          <cell r="DI235">
            <v>1</v>
          </cell>
          <cell r="DJ235">
            <v>2</v>
          </cell>
        </row>
        <row r="236">
          <cell r="F236">
            <v>1</v>
          </cell>
          <cell r="O236">
            <v>3</v>
          </cell>
          <cell r="CI236">
            <v>1</v>
          </cell>
          <cell r="CJ236">
            <v>3</v>
          </cell>
          <cell r="DI236">
            <v>1</v>
          </cell>
          <cell r="DJ236">
            <v>0</v>
          </cell>
        </row>
        <row r="237">
          <cell r="F237">
            <v>1</v>
          </cell>
          <cell r="O237">
            <v>4</v>
          </cell>
          <cell r="CI237">
            <v>1</v>
          </cell>
          <cell r="CJ237">
            <v>3</v>
          </cell>
          <cell r="DI237">
            <v>1</v>
          </cell>
          <cell r="DJ237">
            <v>0</v>
          </cell>
        </row>
        <row r="238">
          <cell r="F238">
            <v>1</v>
          </cell>
          <cell r="O238">
            <v>0</v>
          </cell>
          <cell r="CI238">
            <v>1</v>
          </cell>
          <cell r="CJ238">
            <v>0</v>
          </cell>
          <cell r="DI238">
            <v>1</v>
          </cell>
          <cell r="DJ238">
            <v>4</v>
          </cell>
        </row>
        <row r="239">
          <cell r="F239">
            <v>1</v>
          </cell>
          <cell r="O239">
            <v>0</v>
          </cell>
          <cell r="CI239">
            <v>1</v>
          </cell>
          <cell r="CJ239">
            <v>0</v>
          </cell>
          <cell r="DI239">
            <v>1</v>
          </cell>
          <cell r="DJ239">
            <v>0</v>
          </cell>
        </row>
        <row r="240">
          <cell r="F240">
            <v>1</v>
          </cell>
          <cell r="O240">
            <v>2</v>
          </cell>
          <cell r="CI240">
            <v>1</v>
          </cell>
          <cell r="CJ240">
            <v>2</v>
          </cell>
          <cell r="DI240">
            <v>1</v>
          </cell>
          <cell r="DJ240">
            <v>2</v>
          </cell>
        </row>
        <row r="241">
          <cell r="F241">
            <v>1</v>
          </cell>
          <cell r="O241">
            <v>0</v>
          </cell>
          <cell r="CI241">
            <v>1</v>
          </cell>
          <cell r="CJ241">
            <v>0</v>
          </cell>
          <cell r="DI241">
            <v>1</v>
          </cell>
          <cell r="DJ241">
            <v>2</v>
          </cell>
        </row>
        <row r="242">
          <cell r="F242">
            <v>1</v>
          </cell>
          <cell r="O242">
            <v>4</v>
          </cell>
          <cell r="CI242">
            <v>1</v>
          </cell>
          <cell r="CJ242">
            <v>1</v>
          </cell>
          <cell r="DI242">
            <v>1</v>
          </cell>
          <cell r="DJ242">
            <v>0</v>
          </cell>
        </row>
        <row r="243">
          <cell r="F243">
            <v>1</v>
          </cell>
          <cell r="O243">
            <v>0</v>
          </cell>
          <cell r="CI243">
            <v>1</v>
          </cell>
          <cell r="CJ243">
            <v>0</v>
          </cell>
          <cell r="DI243">
            <v>1</v>
          </cell>
          <cell r="DJ243">
            <v>4</v>
          </cell>
        </row>
        <row r="244">
          <cell r="F244">
            <v>1</v>
          </cell>
          <cell r="O244">
            <v>4</v>
          </cell>
          <cell r="CI244">
            <v>1</v>
          </cell>
          <cell r="CJ244">
            <v>4</v>
          </cell>
          <cell r="DI244">
            <v>1</v>
          </cell>
          <cell r="DJ244">
            <v>0</v>
          </cell>
        </row>
        <row r="245">
          <cell r="F245">
            <v>1</v>
          </cell>
          <cell r="O245">
            <v>4</v>
          </cell>
          <cell r="CI245">
            <v>1</v>
          </cell>
          <cell r="CJ245">
            <v>4</v>
          </cell>
          <cell r="DI245">
            <v>1</v>
          </cell>
          <cell r="DJ245">
            <v>0</v>
          </cell>
        </row>
        <row r="246">
          <cell r="F246">
            <v>1</v>
          </cell>
          <cell r="O246">
            <v>4</v>
          </cell>
          <cell r="CI246">
            <v>1</v>
          </cell>
          <cell r="CJ246">
            <v>4</v>
          </cell>
          <cell r="DI246">
            <v>1</v>
          </cell>
          <cell r="DJ246">
            <v>0</v>
          </cell>
        </row>
        <row r="247">
          <cell r="F247">
            <v>1</v>
          </cell>
          <cell r="O247">
            <v>4</v>
          </cell>
          <cell r="CI247">
            <v>1</v>
          </cell>
          <cell r="CJ247">
            <v>4</v>
          </cell>
          <cell r="DI247">
            <v>1</v>
          </cell>
          <cell r="DJ247">
            <v>0</v>
          </cell>
        </row>
        <row r="248">
          <cell r="F248">
            <v>1</v>
          </cell>
          <cell r="O248">
            <v>4</v>
          </cell>
          <cell r="CI248">
            <v>1</v>
          </cell>
          <cell r="CJ248">
            <v>4</v>
          </cell>
          <cell r="DI248">
            <v>1</v>
          </cell>
          <cell r="DJ248">
            <v>0</v>
          </cell>
        </row>
        <row r="249">
          <cell r="F249">
            <v>1</v>
          </cell>
          <cell r="O249">
            <v>4</v>
          </cell>
          <cell r="CI249">
            <v>1</v>
          </cell>
          <cell r="CJ249">
            <v>4</v>
          </cell>
          <cell r="DI249">
            <v>1</v>
          </cell>
          <cell r="DJ249">
            <v>0</v>
          </cell>
        </row>
        <row r="250">
          <cell r="F250">
            <v>1</v>
          </cell>
          <cell r="O250">
            <v>4</v>
          </cell>
          <cell r="CI250">
            <v>1</v>
          </cell>
          <cell r="CJ250">
            <v>2</v>
          </cell>
          <cell r="DI250">
            <v>1</v>
          </cell>
          <cell r="DJ250">
            <v>0</v>
          </cell>
        </row>
        <row r="251">
          <cell r="F251">
            <v>1</v>
          </cell>
          <cell r="O251">
            <v>2</v>
          </cell>
          <cell r="CI251">
            <v>1</v>
          </cell>
          <cell r="CJ251">
            <v>2</v>
          </cell>
          <cell r="DI251">
            <v>1</v>
          </cell>
          <cell r="DJ251">
            <v>2</v>
          </cell>
        </row>
        <row r="252">
          <cell r="F252">
            <v>1</v>
          </cell>
          <cell r="O252">
            <v>4</v>
          </cell>
          <cell r="CI252">
            <v>1</v>
          </cell>
          <cell r="CJ252">
            <v>4</v>
          </cell>
          <cell r="DI252">
            <v>1</v>
          </cell>
          <cell r="DJ252">
            <v>0</v>
          </cell>
        </row>
        <row r="253">
          <cell r="F253">
            <v>1</v>
          </cell>
          <cell r="O253">
            <v>2</v>
          </cell>
          <cell r="CI253">
            <v>1</v>
          </cell>
          <cell r="CJ253">
            <v>2</v>
          </cell>
          <cell r="DI253">
            <v>1</v>
          </cell>
          <cell r="DJ253">
            <v>2</v>
          </cell>
        </row>
        <row r="254">
          <cell r="F254">
            <v>1</v>
          </cell>
          <cell r="O254">
            <v>4</v>
          </cell>
          <cell r="CI254">
            <v>1</v>
          </cell>
          <cell r="CJ254">
            <v>4</v>
          </cell>
          <cell r="DI254">
            <v>1</v>
          </cell>
          <cell r="DJ254">
            <v>0</v>
          </cell>
        </row>
        <row r="255">
          <cell r="F255">
            <v>1</v>
          </cell>
          <cell r="O255">
            <v>4</v>
          </cell>
          <cell r="CI255">
            <v>1</v>
          </cell>
          <cell r="CJ255">
            <v>4</v>
          </cell>
          <cell r="DI255">
            <v>1</v>
          </cell>
          <cell r="DJ255">
            <v>0</v>
          </cell>
        </row>
        <row r="256">
          <cell r="F256">
            <v>1</v>
          </cell>
          <cell r="O256">
            <v>4</v>
          </cell>
          <cell r="CI256">
            <v>1</v>
          </cell>
          <cell r="CJ256">
            <v>4</v>
          </cell>
          <cell r="DI256">
            <v>1</v>
          </cell>
          <cell r="DJ256">
            <v>0</v>
          </cell>
        </row>
        <row r="257">
          <cell r="F257">
            <v>1</v>
          </cell>
          <cell r="O257">
            <v>2</v>
          </cell>
          <cell r="CI257">
            <v>1</v>
          </cell>
          <cell r="CJ257">
            <v>2</v>
          </cell>
          <cell r="DI257">
            <v>1</v>
          </cell>
          <cell r="DJ257">
            <v>2</v>
          </cell>
        </row>
        <row r="258">
          <cell r="F258">
            <v>1</v>
          </cell>
          <cell r="O258">
            <v>0</v>
          </cell>
          <cell r="CI258">
            <v>1</v>
          </cell>
          <cell r="CJ258">
            <v>0</v>
          </cell>
          <cell r="DI258">
            <v>1</v>
          </cell>
          <cell r="DJ258">
            <v>4</v>
          </cell>
        </row>
        <row r="259">
          <cell r="F259">
            <v>1</v>
          </cell>
          <cell r="O259">
            <v>4</v>
          </cell>
          <cell r="CI259">
            <v>0</v>
          </cell>
          <cell r="CJ259">
            <v>0</v>
          </cell>
          <cell r="DI259">
            <v>1</v>
          </cell>
          <cell r="DJ259">
            <v>0</v>
          </cell>
        </row>
        <row r="260">
          <cell r="F260">
            <v>1</v>
          </cell>
          <cell r="O260">
            <v>4</v>
          </cell>
          <cell r="CI260">
            <v>1</v>
          </cell>
          <cell r="CJ260">
            <v>4</v>
          </cell>
          <cell r="DI260">
            <v>1</v>
          </cell>
          <cell r="DJ260">
            <v>0</v>
          </cell>
        </row>
        <row r="261">
          <cell r="F261">
            <v>1</v>
          </cell>
          <cell r="O261">
            <v>4</v>
          </cell>
          <cell r="CI261">
            <v>1</v>
          </cell>
          <cell r="CJ261">
            <v>4</v>
          </cell>
          <cell r="DI261">
            <v>1</v>
          </cell>
          <cell r="DJ261">
            <v>0</v>
          </cell>
        </row>
        <row r="262">
          <cell r="F262">
            <v>1</v>
          </cell>
          <cell r="O262">
            <v>0</v>
          </cell>
          <cell r="CI262">
            <v>1</v>
          </cell>
          <cell r="CJ262">
            <v>0</v>
          </cell>
          <cell r="DI262">
            <v>1</v>
          </cell>
          <cell r="DJ262">
            <v>2</v>
          </cell>
        </row>
        <row r="263">
          <cell r="F263">
            <v>1</v>
          </cell>
          <cell r="O263">
            <v>4</v>
          </cell>
          <cell r="CI263">
            <v>1</v>
          </cell>
          <cell r="CJ263">
            <v>4</v>
          </cell>
          <cell r="DI263">
            <v>1</v>
          </cell>
          <cell r="DJ263">
            <v>0</v>
          </cell>
        </row>
        <row r="264">
          <cell r="F264">
            <v>1</v>
          </cell>
          <cell r="O264">
            <v>4</v>
          </cell>
          <cell r="CI264">
            <v>1</v>
          </cell>
          <cell r="CJ264">
            <v>4</v>
          </cell>
          <cell r="DI264">
            <v>1</v>
          </cell>
          <cell r="DJ264">
            <v>0</v>
          </cell>
        </row>
        <row r="265">
          <cell r="F265">
            <v>1</v>
          </cell>
          <cell r="O265">
            <v>1</v>
          </cell>
          <cell r="CI265">
            <v>0</v>
          </cell>
          <cell r="CJ265">
            <v>0</v>
          </cell>
          <cell r="DI265">
            <v>1</v>
          </cell>
          <cell r="DJ265">
            <v>3</v>
          </cell>
        </row>
        <row r="266">
          <cell r="F266">
            <v>1</v>
          </cell>
          <cell r="O266">
            <v>2</v>
          </cell>
          <cell r="CI266">
            <v>1</v>
          </cell>
          <cell r="CJ266">
            <v>2</v>
          </cell>
          <cell r="DI266">
            <v>1</v>
          </cell>
          <cell r="DJ266">
            <v>2</v>
          </cell>
        </row>
        <row r="267">
          <cell r="F267">
            <v>1</v>
          </cell>
          <cell r="O267">
            <v>0</v>
          </cell>
          <cell r="CI267">
            <v>1</v>
          </cell>
          <cell r="CJ267">
            <v>0</v>
          </cell>
          <cell r="DI267">
            <v>1</v>
          </cell>
          <cell r="DJ267">
            <v>4</v>
          </cell>
        </row>
        <row r="268">
          <cell r="F268">
            <v>1</v>
          </cell>
          <cell r="O268">
            <v>4</v>
          </cell>
          <cell r="CI268">
            <v>1</v>
          </cell>
          <cell r="CJ268">
            <v>4</v>
          </cell>
          <cell r="DI268">
            <v>1</v>
          </cell>
          <cell r="DJ268">
            <v>0</v>
          </cell>
        </row>
        <row r="269">
          <cell r="F269">
            <v>1</v>
          </cell>
          <cell r="O269">
            <v>4</v>
          </cell>
          <cell r="CI269">
            <v>1</v>
          </cell>
          <cell r="CJ269">
            <v>4</v>
          </cell>
          <cell r="DI269">
            <v>1</v>
          </cell>
          <cell r="DJ269">
            <v>0</v>
          </cell>
        </row>
        <row r="270">
          <cell r="F270">
            <v>1</v>
          </cell>
          <cell r="O270">
            <v>4</v>
          </cell>
          <cell r="CI270">
            <v>1</v>
          </cell>
          <cell r="CJ270">
            <v>4</v>
          </cell>
          <cell r="DI270">
            <v>1</v>
          </cell>
          <cell r="DJ270">
            <v>0</v>
          </cell>
        </row>
        <row r="271">
          <cell r="F271">
            <v>1</v>
          </cell>
          <cell r="O271">
            <v>4</v>
          </cell>
          <cell r="CI271">
            <v>1</v>
          </cell>
          <cell r="CJ271">
            <v>4</v>
          </cell>
          <cell r="DI271">
            <v>1</v>
          </cell>
          <cell r="DJ271">
            <v>0</v>
          </cell>
        </row>
        <row r="272">
          <cell r="F272">
            <v>1</v>
          </cell>
          <cell r="O272">
            <v>4</v>
          </cell>
          <cell r="CI272">
            <v>1</v>
          </cell>
          <cell r="CJ272">
            <v>4</v>
          </cell>
          <cell r="DI272">
            <v>1</v>
          </cell>
          <cell r="DJ272">
            <v>0</v>
          </cell>
        </row>
        <row r="273">
          <cell r="F273">
            <v>1</v>
          </cell>
          <cell r="O273">
            <v>4</v>
          </cell>
          <cell r="CI273">
            <v>1</v>
          </cell>
          <cell r="CJ273">
            <v>0</v>
          </cell>
          <cell r="DI273">
            <v>1</v>
          </cell>
          <cell r="DJ273">
            <v>0</v>
          </cell>
        </row>
        <row r="274">
          <cell r="F274">
            <v>1</v>
          </cell>
          <cell r="O274">
            <v>4</v>
          </cell>
          <cell r="CI274">
            <v>1</v>
          </cell>
          <cell r="CJ274">
            <v>4</v>
          </cell>
          <cell r="DI274">
            <v>1</v>
          </cell>
          <cell r="DJ274">
            <v>0</v>
          </cell>
        </row>
        <row r="275">
          <cell r="F275">
            <v>1</v>
          </cell>
          <cell r="O275">
            <v>2</v>
          </cell>
          <cell r="CI275">
            <v>1</v>
          </cell>
          <cell r="CJ275">
            <v>2</v>
          </cell>
          <cell r="DI275">
            <v>1</v>
          </cell>
          <cell r="DJ275">
            <v>1</v>
          </cell>
        </row>
        <row r="276">
          <cell r="F276">
            <v>1</v>
          </cell>
          <cell r="O276">
            <v>4</v>
          </cell>
          <cell r="CI276">
            <v>1</v>
          </cell>
          <cell r="CJ276">
            <v>4</v>
          </cell>
          <cell r="DI276">
            <v>1</v>
          </cell>
          <cell r="DJ276">
            <v>0</v>
          </cell>
        </row>
        <row r="277">
          <cell r="F277">
            <v>1</v>
          </cell>
          <cell r="O277">
            <v>4</v>
          </cell>
          <cell r="CI277">
            <v>1</v>
          </cell>
          <cell r="CJ277">
            <v>4</v>
          </cell>
          <cell r="DI277">
            <v>1</v>
          </cell>
          <cell r="DJ277">
            <v>0</v>
          </cell>
        </row>
        <row r="278">
          <cell r="F278">
            <v>1</v>
          </cell>
          <cell r="O278">
            <v>3</v>
          </cell>
          <cell r="CI278">
            <v>1</v>
          </cell>
          <cell r="CJ278">
            <v>3</v>
          </cell>
          <cell r="DI278">
            <v>1</v>
          </cell>
          <cell r="DJ278">
            <v>1</v>
          </cell>
        </row>
        <row r="279">
          <cell r="F279">
            <v>1</v>
          </cell>
          <cell r="O279">
            <v>4</v>
          </cell>
          <cell r="CI279">
            <v>1</v>
          </cell>
          <cell r="CJ279">
            <v>4</v>
          </cell>
          <cell r="DI279">
            <v>1</v>
          </cell>
          <cell r="DJ279">
            <v>0</v>
          </cell>
        </row>
        <row r="280">
          <cell r="F280">
            <v>1</v>
          </cell>
          <cell r="O280">
            <v>3</v>
          </cell>
          <cell r="CI280">
            <v>1</v>
          </cell>
          <cell r="CJ280">
            <v>3</v>
          </cell>
          <cell r="DI280">
            <v>1</v>
          </cell>
          <cell r="DJ280">
            <v>1</v>
          </cell>
        </row>
        <row r="281">
          <cell r="F281">
            <v>1</v>
          </cell>
          <cell r="O281">
            <v>4</v>
          </cell>
          <cell r="CI281">
            <v>1</v>
          </cell>
          <cell r="CJ281">
            <v>4</v>
          </cell>
          <cell r="DI281">
            <v>1</v>
          </cell>
          <cell r="DJ281">
            <v>0</v>
          </cell>
        </row>
        <row r="282">
          <cell r="F282">
            <v>1</v>
          </cell>
          <cell r="O282">
            <v>4</v>
          </cell>
          <cell r="CI282">
            <v>1</v>
          </cell>
          <cell r="CJ282">
            <v>4</v>
          </cell>
          <cell r="DI282">
            <v>1</v>
          </cell>
          <cell r="DJ282">
            <v>0</v>
          </cell>
        </row>
        <row r="283">
          <cell r="F283">
            <v>1</v>
          </cell>
          <cell r="O283">
            <v>0</v>
          </cell>
          <cell r="CI283">
            <v>1</v>
          </cell>
          <cell r="CJ283">
            <v>0</v>
          </cell>
          <cell r="DI283">
            <v>1</v>
          </cell>
          <cell r="DJ283">
            <v>1</v>
          </cell>
        </row>
        <row r="284">
          <cell r="F284">
            <v>1</v>
          </cell>
          <cell r="O284">
            <v>4</v>
          </cell>
          <cell r="CI284">
            <v>1</v>
          </cell>
          <cell r="CJ284">
            <v>4</v>
          </cell>
          <cell r="DI284">
            <v>1</v>
          </cell>
          <cell r="DJ284">
            <v>0</v>
          </cell>
        </row>
        <row r="285">
          <cell r="F285">
            <v>1</v>
          </cell>
          <cell r="O285">
            <v>4</v>
          </cell>
          <cell r="CI285">
            <v>1</v>
          </cell>
          <cell r="CJ285">
            <v>2</v>
          </cell>
          <cell r="DI285">
            <v>1</v>
          </cell>
          <cell r="DJ285">
            <v>0</v>
          </cell>
        </row>
        <row r="286">
          <cell r="F286">
            <v>1</v>
          </cell>
          <cell r="O286">
            <v>4</v>
          </cell>
          <cell r="CI286">
            <v>1</v>
          </cell>
          <cell r="CJ286">
            <v>4</v>
          </cell>
          <cell r="DI286">
            <v>1</v>
          </cell>
          <cell r="DJ286">
            <v>0</v>
          </cell>
        </row>
        <row r="287">
          <cell r="F287">
            <v>1</v>
          </cell>
          <cell r="O287">
            <v>1</v>
          </cell>
          <cell r="CI287">
            <v>0</v>
          </cell>
          <cell r="CJ287">
            <v>2</v>
          </cell>
          <cell r="DI287">
            <v>0</v>
          </cell>
          <cell r="DJ287">
            <v>3</v>
          </cell>
        </row>
        <row r="288">
          <cell r="F288">
            <v>1</v>
          </cell>
          <cell r="O288">
            <v>0</v>
          </cell>
          <cell r="CI288">
            <v>1</v>
          </cell>
          <cell r="CJ288">
            <v>0</v>
          </cell>
          <cell r="DI288">
            <v>1</v>
          </cell>
          <cell r="DJ288">
            <v>0</v>
          </cell>
        </row>
        <row r="289">
          <cell r="F289">
            <v>1</v>
          </cell>
          <cell r="O289">
            <v>4</v>
          </cell>
          <cell r="CI289">
            <v>1</v>
          </cell>
          <cell r="CJ289">
            <v>4</v>
          </cell>
          <cell r="DI289">
            <v>1</v>
          </cell>
          <cell r="DJ289">
            <v>0</v>
          </cell>
        </row>
        <row r="290">
          <cell r="F290">
            <v>1</v>
          </cell>
          <cell r="O290">
            <v>4</v>
          </cell>
          <cell r="CI290">
            <v>1</v>
          </cell>
          <cell r="CJ290">
            <v>4</v>
          </cell>
          <cell r="DI290">
            <v>1</v>
          </cell>
          <cell r="DJ290">
            <v>0</v>
          </cell>
        </row>
        <row r="291">
          <cell r="F291">
            <v>1</v>
          </cell>
          <cell r="O291">
            <v>1</v>
          </cell>
          <cell r="CI291">
            <v>1</v>
          </cell>
          <cell r="CJ291">
            <v>3</v>
          </cell>
          <cell r="DI291">
            <v>0</v>
          </cell>
          <cell r="DJ291">
            <v>3</v>
          </cell>
        </row>
        <row r="292">
          <cell r="F292">
            <v>1</v>
          </cell>
          <cell r="O292">
            <v>4</v>
          </cell>
          <cell r="CI292">
            <v>1</v>
          </cell>
          <cell r="CJ292">
            <v>4</v>
          </cell>
          <cell r="DI292">
            <v>1</v>
          </cell>
          <cell r="DJ292">
            <v>0</v>
          </cell>
        </row>
        <row r="293">
          <cell r="F293">
            <v>1</v>
          </cell>
          <cell r="O293">
            <v>0</v>
          </cell>
          <cell r="CI293">
            <v>1</v>
          </cell>
          <cell r="CJ293">
            <v>0</v>
          </cell>
          <cell r="DI293">
            <v>1</v>
          </cell>
          <cell r="DJ293">
            <v>4</v>
          </cell>
        </row>
        <row r="294">
          <cell r="F294">
            <v>1</v>
          </cell>
          <cell r="O294">
            <v>2</v>
          </cell>
          <cell r="CI294">
            <v>1</v>
          </cell>
          <cell r="CJ294">
            <v>2</v>
          </cell>
          <cell r="DI294">
            <v>1</v>
          </cell>
          <cell r="DJ294">
            <v>0</v>
          </cell>
        </row>
        <row r="295">
          <cell r="F295">
            <v>1</v>
          </cell>
          <cell r="O295">
            <v>2</v>
          </cell>
          <cell r="CI295">
            <v>1</v>
          </cell>
          <cell r="CJ295">
            <v>0</v>
          </cell>
          <cell r="DI295">
            <v>1</v>
          </cell>
          <cell r="DJ295">
            <v>0</v>
          </cell>
        </row>
        <row r="296">
          <cell r="F296">
            <v>1</v>
          </cell>
          <cell r="O296">
            <v>4</v>
          </cell>
          <cell r="CI296">
            <v>1</v>
          </cell>
          <cell r="CJ296">
            <v>4</v>
          </cell>
          <cell r="DI296">
            <v>1</v>
          </cell>
          <cell r="DJ296">
            <v>0</v>
          </cell>
        </row>
        <row r="297">
          <cell r="F297">
            <v>1</v>
          </cell>
          <cell r="O297">
            <v>4</v>
          </cell>
          <cell r="CI297">
            <v>1</v>
          </cell>
          <cell r="CJ297">
            <v>4</v>
          </cell>
          <cell r="DI297">
            <v>1</v>
          </cell>
          <cell r="DJ297">
            <v>0</v>
          </cell>
        </row>
        <row r="298">
          <cell r="F298">
            <v>1</v>
          </cell>
          <cell r="O298">
            <v>4</v>
          </cell>
          <cell r="CI298">
            <v>1</v>
          </cell>
          <cell r="CJ298">
            <v>4</v>
          </cell>
          <cell r="DI298">
            <v>1</v>
          </cell>
          <cell r="DJ298">
            <v>0</v>
          </cell>
        </row>
        <row r="299">
          <cell r="F299">
            <v>1</v>
          </cell>
          <cell r="O299">
            <v>4</v>
          </cell>
          <cell r="CI299">
            <v>1</v>
          </cell>
          <cell r="CJ299">
            <v>4</v>
          </cell>
          <cell r="DI299">
            <v>1</v>
          </cell>
          <cell r="DJ299">
            <v>0</v>
          </cell>
        </row>
        <row r="300">
          <cell r="F300">
            <v>1</v>
          </cell>
          <cell r="O300">
            <v>2</v>
          </cell>
          <cell r="CI300">
            <v>1</v>
          </cell>
          <cell r="CJ300">
            <v>2</v>
          </cell>
          <cell r="DI300">
            <v>1</v>
          </cell>
          <cell r="DJ300">
            <v>2</v>
          </cell>
        </row>
        <row r="301">
          <cell r="F301">
            <v>1</v>
          </cell>
          <cell r="O301">
            <v>4</v>
          </cell>
          <cell r="CI301">
            <v>1</v>
          </cell>
          <cell r="CJ301">
            <v>4</v>
          </cell>
          <cell r="DI301">
            <v>1</v>
          </cell>
          <cell r="DJ301">
            <v>0</v>
          </cell>
        </row>
        <row r="302">
          <cell r="F302">
            <v>1</v>
          </cell>
          <cell r="O302">
            <v>4</v>
          </cell>
          <cell r="CI302">
            <v>1</v>
          </cell>
          <cell r="CJ302">
            <v>4</v>
          </cell>
          <cell r="DI302">
            <v>1</v>
          </cell>
          <cell r="DJ302">
            <v>0</v>
          </cell>
        </row>
        <row r="303">
          <cell r="F303">
            <v>1</v>
          </cell>
          <cell r="O303">
            <v>4</v>
          </cell>
          <cell r="CI303">
            <v>1</v>
          </cell>
          <cell r="CJ303">
            <v>4</v>
          </cell>
          <cell r="DI303">
            <v>1</v>
          </cell>
          <cell r="DJ303">
            <v>0</v>
          </cell>
        </row>
        <row r="304">
          <cell r="F304">
            <v>1</v>
          </cell>
          <cell r="O304">
            <v>1</v>
          </cell>
          <cell r="CI304">
            <v>1</v>
          </cell>
          <cell r="CJ304">
            <v>1</v>
          </cell>
          <cell r="DI304">
            <v>1</v>
          </cell>
          <cell r="DJ304">
            <v>1</v>
          </cell>
        </row>
        <row r="305">
          <cell r="F305">
            <v>1</v>
          </cell>
          <cell r="O305">
            <v>4</v>
          </cell>
          <cell r="CI305">
            <v>1</v>
          </cell>
          <cell r="CJ305">
            <v>4</v>
          </cell>
          <cell r="DI305">
            <v>1</v>
          </cell>
          <cell r="DJ305">
            <v>0</v>
          </cell>
        </row>
        <row r="306">
          <cell r="F306">
            <v>1</v>
          </cell>
          <cell r="O306">
            <v>4</v>
          </cell>
          <cell r="CI306">
            <v>1</v>
          </cell>
          <cell r="CJ306">
            <v>4</v>
          </cell>
          <cell r="DI306">
            <v>1</v>
          </cell>
          <cell r="DJ306">
            <v>0</v>
          </cell>
        </row>
        <row r="307">
          <cell r="F307">
            <v>1</v>
          </cell>
          <cell r="O307">
            <v>0</v>
          </cell>
          <cell r="CI307">
            <v>1</v>
          </cell>
          <cell r="CJ307">
            <v>0</v>
          </cell>
          <cell r="DI307">
            <v>1</v>
          </cell>
          <cell r="DJ307">
            <v>4</v>
          </cell>
        </row>
        <row r="308">
          <cell r="F308">
            <v>1</v>
          </cell>
          <cell r="O308">
            <v>4</v>
          </cell>
          <cell r="CI308">
            <v>1</v>
          </cell>
          <cell r="CJ308">
            <v>4</v>
          </cell>
          <cell r="DI308">
            <v>1</v>
          </cell>
          <cell r="DJ308">
            <v>0</v>
          </cell>
        </row>
        <row r="309">
          <cell r="F309">
            <v>1</v>
          </cell>
          <cell r="O309">
            <v>4</v>
          </cell>
          <cell r="CI309">
            <v>1</v>
          </cell>
          <cell r="CJ309">
            <v>4</v>
          </cell>
          <cell r="DI309">
            <v>1</v>
          </cell>
          <cell r="DJ309">
            <v>0</v>
          </cell>
        </row>
        <row r="310">
          <cell r="F310">
            <v>1</v>
          </cell>
          <cell r="O310">
            <v>4</v>
          </cell>
          <cell r="CI310">
            <v>1</v>
          </cell>
          <cell r="CJ310">
            <v>4</v>
          </cell>
          <cell r="DI310">
            <v>1</v>
          </cell>
          <cell r="DJ310">
            <v>0</v>
          </cell>
        </row>
        <row r="311">
          <cell r="F311">
            <v>1</v>
          </cell>
          <cell r="O311">
            <v>0</v>
          </cell>
          <cell r="CI311">
            <v>1</v>
          </cell>
          <cell r="CJ311">
            <v>0</v>
          </cell>
          <cell r="DI311">
            <v>1</v>
          </cell>
          <cell r="DJ311">
            <v>4</v>
          </cell>
        </row>
        <row r="312">
          <cell r="F312">
            <v>1</v>
          </cell>
          <cell r="O312">
            <v>4</v>
          </cell>
          <cell r="CI312">
            <v>1</v>
          </cell>
          <cell r="CJ312">
            <v>4</v>
          </cell>
          <cell r="DI312">
            <v>1</v>
          </cell>
          <cell r="DJ312">
            <v>0</v>
          </cell>
        </row>
        <row r="313">
          <cell r="F313">
            <v>1</v>
          </cell>
          <cell r="O313">
            <v>2</v>
          </cell>
          <cell r="CI313">
            <v>1</v>
          </cell>
          <cell r="CJ313">
            <v>3</v>
          </cell>
          <cell r="DI313">
            <v>0</v>
          </cell>
          <cell r="DJ313">
            <v>2</v>
          </cell>
        </row>
        <row r="314">
          <cell r="F314">
            <v>1</v>
          </cell>
          <cell r="O314">
            <v>2</v>
          </cell>
          <cell r="CI314">
            <v>1</v>
          </cell>
          <cell r="CJ314">
            <v>2</v>
          </cell>
          <cell r="DI314">
            <v>1</v>
          </cell>
          <cell r="DJ314">
            <v>2</v>
          </cell>
        </row>
        <row r="315">
          <cell r="F315">
            <v>1</v>
          </cell>
          <cell r="O315">
            <v>4</v>
          </cell>
          <cell r="CI315">
            <v>1</v>
          </cell>
          <cell r="CJ315">
            <v>4</v>
          </cell>
          <cell r="DI315">
            <v>1</v>
          </cell>
          <cell r="DJ315">
            <v>0</v>
          </cell>
        </row>
        <row r="316">
          <cell r="F316">
            <v>1</v>
          </cell>
          <cell r="O316">
            <v>4</v>
          </cell>
          <cell r="CI316">
            <v>1</v>
          </cell>
          <cell r="CJ316">
            <v>4</v>
          </cell>
          <cell r="DI316">
            <v>1</v>
          </cell>
          <cell r="DJ316">
            <v>0</v>
          </cell>
        </row>
        <row r="317">
          <cell r="F317">
            <v>1</v>
          </cell>
          <cell r="O317">
            <v>4</v>
          </cell>
          <cell r="CI317">
            <v>1</v>
          </cell>
          <cell r="CJ317">
            <v>4</v>
          </cell>
          <cell r="DI317">
            <v>1</v>
          </cell>
          <cell r="DJ317">
            <v>0</v>
          </cell>
        </row>
        <row r="318">
          <cell r="F318">
            <v>1</v>
          </cell>
          <cell r="O318">
            <v>4</v>
          </cell>
          <cell r="CI318">
            <v>1</v>
          </cell>
          <cell r="CJ318">
            <v>4</v>
          </cell>
          <cell r="DI318">
            <v>1</v>
          </cell>
          <cell r="DJ318">
            <v>0</v>
          </cell>
        </row>
        <row r="319">
          <cell r="F319">
            <v>1</v>
          </cell>
          <cell r="O319">
            <v>0</v>
          </cell>
          <cell r="CI319">
            <v>1</v>
          </cell>
          <cell r="CJ319">
            <v>0</v>
          </cell>
          <cell r="DI319">
            <v>1</v>
          </cell>
          <cell r="DJ319">
            <v>0</v>
          </cell>
        </row>
        <row r="320">
          <cell r="F320">
            <v>1</v>
          </cell>
          <cell r="O320">
            <v>4</v>
          </cell>
          <cell r="CI320">
            <v>1</v>
          </cell>
          <cell r="CJ320">
            <v>4</v>
          </cell>
          <cell r="DI320">
            <v>1</v>
          </cell>
          <cell r="DJ320">
            <v>0</v>
          </cell>
        </row>
        <row r="321">
          <cell r="F321">
            <v>1</v>
          </cell>
          <cell r="O321">
            <v>1</v>
          </cell>
          <cell r="CI321">
            <v>1</v>
          </cell>
          <cell r="CJ321">
            <v>1</v>
          </cell>
          <cell r="DI321">
            <v>1</v>
          </cell>
          <cell r="DJ321">
            <v>3</v>
          </cell>
        </row>
        <row r="322">
          <cell r="F322">
            <v>1</v>
          </cell>
          <cell r="O322">
            <v>0</v>
          </cell>
          <cell r="CI322">
            <v>1</v>
          </cell>
          <cell r="CJ322">
            <v>0</v>
          </cell>
          <cell r="DI322">
            <v>1</v>
          </cell>
          <cell r="DJ322">
            <v>4</v>
          </cell>
        </row>
        <row r="323">
          <cell r="F323">
            <v>1</v>
          </cell>
          <cell r="O323">
            <v>0</v>
          </cell>
          <cell r="CI323">
            <v>1</v>
          </cell>
          <cell r="CJ323">
            <v>0</v>
          </cell>
          <cell r="DI323">
            <v>1</v>
          </cell>
          <cell r="DJ323">
            <v>3</v>
          </cell>
        </row>
        <row r="324">
          <cell r="F324">
            <v>1</v>
          </cell>
          <cell r="O324">
            <v>4</v>
          </cell>
          <cell r="CI324">
            <v>1</v>
          </cell>
          <cell r="CJ324">
            <v>4</v>
          </cell>
          <cell r="DI324">
            <v>1</v>
          </cell>
          <cell r="DJ324">
            <v>0</v>
          </cell>
        </row>
        <row r="325">
          <cell r="F325">
            <v>1</v>
          </cell>
          <cell r="O325">
            <v>4</v>
          </cell>
          <cell r="CI325">
            <v>1</v>
          </cell>
          <cell r="CJ325">
            <v>0</v>
          </cell>
          <cell r="DI325">
            <v>1</v>
          </cell>
          <cell r="DJ325">
            <v>0</v>
          </cell>
        </row>
        <row r="326">
          <cell r="F326">
            <v>1</v>
          </cell>
          <cell r="O326">
            <v>4</v>
          </cell>
          <cell r="CI326">
            <v>1</v>
          </cell>
          <cell r="CJ326">
            <v>4</v>
          </cell>
          <cell r="DI326">
            <v>1</v>
          </cell>
          <cell r="DJ326">
            <v>0</v>
          </cell>
        </row>
        <row r="327">
          <cell r="F327">
            <v>1</v>
          </cell>
          <cell r="O327">
            <v>0</v>
          </cell>
          <cell r="CI327">
            <v>1</v>
          </cell>
          <cell r="CJ327">
            <v>0</v>
          </cell>
          <cell r="DI327">
            <v>1</v>
          </cell>
          <cell r="DJ327">
            <v>4</v>
          </cell>
        </row>
        <row r="328">
          <cell r="F328">
            <v>1</v>
          </cell>
          <cell r="O328">
            <v>4</v>
          </cell>
          <cell r="CI328">
            <v>1</v>
          </cell>
          <cell r="CJ328">
            <v>4</v>
          </cell>
          <cell r="DI328">
            <v>1</v>
          </cell>
          <cell r="DJ328">
            <v>0</v>
          </cell>
        </row>
        <row r="329">
          <cell r="F329">
            <v>1</v>
          </cell>
          <cell r="O329">
            <v>0</v>
          </cell>
          <cell r="CI329">
            <v>1</v>
          </cell>
          <cell r="CJ329">
            <v>0</v>
          </cell>
          <cell r="DI329">
            <v>1</v>
          </cell>
          <cell r="DJ329">
            <v>4</v>
          </cell>
        </row>
        <row r="330">
          <cell r="F330">
            <v>1</v>
          </cell>
          <cell r="O330">
            <v>4</v>
          </cell>
          <cell r="CI330">
            <v>1</v>
          </cell>
          <cell r="CJ330">
            <v>4</v>
          </cell>
          <cell r="DI330">
            <v>1</v>
          </cell>
          <cell r="DJ330">
            <v>0</v>
          </cell>
        </row>
        <row r="331">
          <cell r="F331">
            <v>1</v>
          </cell>
          <cell r="O331">
            <v>4</v>
          </cell>
          <cell r="CI331">
            <v>1</v>
          </cell>
          <cell r="CJ331">
            <v>4</v>
          </cell>
          <cell r="DI331">
            <v>1</v>
          </cell>
          <cell r="DJ331">
            <v>0</v>
          </cell>
        </row>
        <row r="332">
          <cell r="F332">
            <v>1</v>
          </cell>
          <cell r="O332">
            <v>4</v>
          </cell>
          <cell r="CI332">
            <v>1</v>
          </cell>
          <cell r="CJ332">
            <v>4</v>
          </cell>
          <cell r="DI332">
            <v>1</v>
          </cell>
          <cell r="DJ332">
            <v>0</v>
          </cell>
        </row>
        <row r="333">
          <cell r="F333">
            <v>1</v>
          </cell>
          <cell r="O333">
            <v>4</v>
          </cell>
          <cell r="CI333">
            <v>1</v>
          </cell>
          <cell r="CJ333">
            <v>4</v>
          </cell>
          <cell r="DI333">
            <v>1</v>
          </cell>
          <cell r="DJ333">
            <v>0</v>
          </cell>
        </row>
        <row r="334">
          <cell r="F334">
            <v>1</v>
          </cell>
          <cell r="O334">
            <v>1</v>
          </cell>
          <cell r="CI334">
            <v>0</v>
          </cell>
          <cell r="CJ334">
            <v>2</v>
          </cell>
          <cell r="DI334">
            <v>0</v>
          </cell>
          <cell r="DJ334">
            <v>3</v>
          </cell>
        </row>
        <row r="335">
          <cell r="F335">
            <v>1</v>
          </cell>
          <cell r="O335">
            <v>0</v>
          </cell>
          <cell r="CI335">
            <v>1</v>
          </cell>
          <cell r="CJ335">
            <v>0</v>
          </cell>
          <cell r="DI335">
            <v>1</v>
          </cell>
          <cell r="DJ335">
            <v>4</v>
          </cell>
        </row>
        <row r="336">
          <cell r="F336">
            <v>1</v>
          </cell>
          <cell r="O336">
            <v>4</v>
          </cell>
          <cell r="CI336">
            <v>1</v>
          </cell>
          <cell r="CJ336">
            <v>4</v>
          </cell>
          <cell r="DI336">
            <v>1</v>
          </cell>
          <cell r="DJ336">
            <v>0</v>
          </cell>
        </row>
        <row r="337">
          <cell r="F337">
            <v>1</v>
          </cell>
          <cell r="O337">
            <v>1</v>
          </cell>
          <cell r="CI337">
            <v>1</v>
          </cell>
          <cell r="CJ337">
            <v>1</v>
          </cell>
          <cell r="DI337">
            <v>1</v>
          </cell>
          <cell r="DJ337">
            <v>3</v>
          </cell>
        </row>
        <row r="338">
          <cell r="F338">
            <v>1</v>
          </cell>
          <cell r="O338">
            <v>4</v>
          </cell>
          <cell r="CI338">
            <v>1</v>
          </cell>
          <cell r="CJ338">
            <v>4</v>
          </cell>
          <cell r="DI338">
            <v>1</v>
          </cell>
          <cell r="DJ338">
            <v>0</v>
          </cell>
        </row>
        <row r="339">
          <cell r="F339">
            <v>1</v>
          </cell>
          <cell r="O339">
            <v>3</v>
          </cell>
          <cell r="CI339">
            <v>1</v>
          </cell>
          <cell r="CJ339">
            <v>3</v>
          </cell>
          <cell r="DI339">
            <v>1</v>
          </cell>
          <cell r="DJ339">
            <v>1</v>
          </cell>
        </row>
        <row r="340">
          <cell r="F340">
            <v>1</v>
          </cell>
          <cell r="O340">
            <v>4</v>
          </cell>
          <cell r="CI340">
            <v>1</v>
          </cell>
          <cell r="CJ340">
            <v>4</v>
          </cell>
          <cell r="DI340">
            <v>1</v>
          </cell>
          <cell r="DJ340">
            <v>0</v>
          </cell>
        </row>
        <row r="341">
          <cell r="F341">
            <v>1</v>
          </cell>
          <cell r="O341">
            <v>4</v>
          </cell>
          <cell r="CI341">
            <v>1</v>
          </cell>
          <cell r="CJ341">
            <v>4</v>
          </cell>
          <cell r="DI341">
            <v>1</v>
          </cell>
          <cell r="DJ341">
            <v>0</v>
          </cell>
        </row>
        <row r="342">
          <cell r="F342">
            <v>1</v>
          </cell>
          <cell r="O342">
            <v>4</v>
          </cell>
          <cell r="CI342">
            <v>1</v>
          </cell>
          <cell r="CJ342">
            <v>4</v>
          </cell>
          <cell r="DI342">
            <v>1</v>
          </cell>
          <cell r="DJ342">
            <v>0</v>
          </cell>
        </row>
        <row r="343">
          <cell r="F343">
            <v>1</v>
          </cell>
          <cell r="O343">
            <v>4</v>
          </cell>
          <cell r="CI343">
            <v>1</v>
          </cell>
          <cell r="CJ343">
            <v>4</v>
          </cell>
          <cell r="DI343">
            <v>1</v>
          </cell>
          <cell r="DJ343">
            <v>0</v>
          </cell>
        </row>
        <row r="344">
          <cell r="F344">
            <v>1</v>
          </cell>
          <cell r="O344">
            <v>4</v>
          </cell>
          <cell r="CI344">
            <v>1</v>
          </cell>
          <cell r="CJ344">
            <v>4</v>
          </cell>
          <cell r="DI344">
            <v>1</v>
          </cell>
          <cell r="DJ344">
            <v>0</v>
          </cell>
        </row>
        <row r="345">
          <cell r="F345">
            <v>1</v>
          </cell>
          <cell r="O345">
            <v>1</v>
          </cell>
          <cell r="CI345">
            <v>1</v>
          </cell>
          <cell r="CJ345">
            <v>1</v>
          </cell>
          <cell r="DI345">
            <v>1</v>
          </cell>
          <cell r="DJ345">
            <v>3</v>
          </cell>
        </row>
        <row r="346">
          <cell r="F346">
            <v>1</v>
          </cell>
          <cell r="O346">
            <v>0</v>
          </cell>
          <cell r="CI346">
            <v>1</v>
          </cell>
          <cell r="CJ346">
            <v>0</v>
          </cell>
          <cell r="DI346">
            <v>1</v>
          </cell>
          <cell r="DJ346">
            <v>4</v>
          </cell>
        </row>
        <row r="347">
          <cell r="F347">
            <v>1</v>
          </cell>
          <cell r="O347">
            <v>4</v>
          </cell>
          <cell r="CI347">
            <v>1</v>
          </cell>
          <cell r="CJ347">
            <v>4</v>
          </cell>
          <cell r="DI347">
            <v>1</v>
          </cell>
          <cell r="DJ347">
            <v>0</v>
          </cell>
        </row>
        <row r="348">
          <cell r="F348">
            <v>1</v>
          </cell>
          <cell r="O348">
            <v>4</v>
          </cell>
          <cell r="CI348">
            <v>1</v>
          </cell>
          <cell r="CJ348">
            <v>4</v>
          </cell>
          <cell r="DI348">
            <v>1</v>
          </cell>
          <cell r="DJ348">
            <v>0</v>
          </cell>
        </row>
        <row r="349">
          <cell r="F349">
            <v>1</v>
          </cell>
          <cell r="O349">
            <v>4</v>
          </cell>
          <cell r="CI349">
            <v>1</v>
          </cell>
          <cell r="CJ349">
            <v>4</v>
          </cell>
          <cell r="DI349">
            <v>1</v>
          </cell>
          <cell r="DJ349">
            <v>0</v>
          </cell>
        </row>
        <row r="350">
          <cell r="F350">
            <v>1</v>
          </cell>
          <cell r="O350">
            <v>1</v>
          </cell>
          <cell r="CI350">
            <v>1</v>
          </cell>
          <cell r="CJ350">
            <v>4</v>
          </cell>
          <cell r="DI350">
            <v>0</v>
          </cell>
          <cell r="DJ350">
            <v>4</v>
          </cell>
        </row>
        <row r="351">
          <cell r="F351">
            <v>1</v>
          </cell>
          <cell r="O351">
            <v>4</v>
          </cell>
          <cell r="CI351">
            <v>1</v>
          </cell>
          <cell r="CJ351">
            <v>4</v>
          </cell>
          <cell r="DI351">
            <v>1</v>
          </cell>
          <cell r="DJ351">
            <v>0</v>
          </cell>
        </row>
        <row r="352">
          <cell r="F352">
            <v>1</v>
          </cell>
          <cell r="O352">
            <v>4</v>
          </cell>
          <cell r="CI352">
            <v>1</v>
          </cell>
          <cell r="CJ352">
            <v>4</v>
          </cell>
          <cell r="DI352">
            <v>1</v>
          </cell>
          <cell r="DJ352">
            <v>0</v>
          </cell>
        </row>
        <row r="353">
          <cell r="F353">
            <v>1</v>
          </cell>
          <cell r="O353">
            <v>4</v>
          </cell>
          <cell r="CI353">
            <v>1</v>
          </cell>
          <cell r="CJ353">
            <v>4</v>
          </cell>
          <cell r="DI353">
            <v>1</v>
          </cell>
          <cell r="DJ353">
            <v>0</v>
          </cell>
        </row>
        <row r="354">
          <cell r="F354">
            <v>1</v>
          </cell>
          <cell r="O354">
            <v>4</v>
          </cell>
          <cell r="CI354">
            <v>1</v>
          </cell>
          <cell r="CJ354">
            <v>4</v>
          </cell>
          <cell r="DI354">
            <v>1</v>
          </cell>
          <cell r="DJ354">
            <v>0</v>
          </cell>
        </row>
        <row r="355">
          <cell r="F355">
            <v>1</v>
          </cell>
          <cell r="O355">
            <v>0</v>
          </cell>
          <cell r="CI355">
            <v>1</v>
          </cell>
          <cell r="CJ355">
            <v>0</v>
          </cell>
          <cell r="DI355">
            <v>1</v>
          </cell>
          <cell r="DJ355">
            <v>2</v>
          </cell>
        </row>
        <row r="356">
          <cell r="F356">
            <v>1</v>
          </cell>
          <cell r="O356">
            <v>4</v>
          </cell>
          <cell r="CI356">
            <v>1</v>
          </cell>
          <cell r="CJ356">
            <v>4</v>
          </cell>
          <cell r="DI356">
            <v>1</v>
          </cell>
          <cell r="DJ356">
            <v>0</v>
          </cell>
        </row>
        <row r="357">
          <cell r="F357">
            <v>1</v>
          </cell>
          <cell r="O357">
            <v>0</v>
          </cell>
          <cell r="CI357">
            <v>1</v>
          </cell>
          <cell r="CJ357">
            <v>0</v>
          </cell>
          <cell r="DI357">
            <v>1</v>
          </cell>
          <cell r="DJ357">
            <v>4</v>
          </cell>
        </row>
        <row r="358">
          <cell r="F358">
            <v>1</v>
          </cell>
          <cell r="O358">
            <v>4</v>
          </cell>
          <cell r="CI358">
            <v>1</v>
          </cell>
          <cell r="CJ358">
            <v>4</v>
          </cell>
          <cell r="DI358">
            <v>1</v>
          </cell>
          <cell r="DJ358">
            <v>0</v>
          </cell>
        </row>
        <row r="359">
          <cell r="F359">
            <v>1</v>
          </cell>
          <cell r="O359">
            <v>4</v>
          </cell>
          <cell r="CI359">
            <v>1</v>
          </cell>
          <cell r="CJ359">
            <v>4</v>
          </cell>
          <cell r="DI359">
            <v>1</v>
          </cell>
          <cell r="DJ359">
            <v>0</v>
          </cell>
        </row>
        <row r="360">
          <cell r="F360">
            <v>1</v>
          </cell>
          <cell r="O360">
            <v>4</v>
          </cell>
          <cell r="CI360">
            <v>1</v>
          </cell>
          <cell r="CJ360">
            <v>4</v>
          </cell>
          <cell r="DI360">
            <v>1</v>
          </cell>
          <cell r="DJ360">
            <v>0</v>
          </cell>
        </row>
        <row r="361">
          <cell r="F361">
            <v>1</v>
          </cell>
          <cell r="O361">
            <v>4</v>
          </cell>
          <cell r="CI361">
            <v>1</v>
          </cell>
          <cell r="CJ361">
            <v>4</v>
          </cell>
          <cell r="DI361">
            <v>1</v>
          </cell>
          <cell r="DJ361">
            <v>0</v>
          </cell>
        </row>
        <row r="362">
          <cell r="F362">
            <v>1</v>
          </cell>
          <cell r="O362">
            <v>0</v>
          </cell>
          <cell r="CI362">
            <v>1</v>
          </cell>
          <cell r="CJ362">
            <v>0</v>
          </cell>
          <cell r="DI362">
            <v>1</v>
          </cell>
          <cell r="DJ362">
            <v>3</v>
          </cell>
        </row>
        <row r="363">
          <cell r="F363">
            <v>1</v>
          </cell>
          <cell r="O363">
            <v>4</v>
          </cell>
          <cell r="CI363">
            <v>1</v>
          </cell>
          <cell r="CJ363">
            <v>2</v>
          </cell>
          <cell r="DI363">
            <v>1</v>
          </cell>
          <cell r="DJ363">
            <v>0</v>
          </cell>
        </row>
        <row r="364">
          <cell r="F364">
            <v>1</v>
          </cell>
          <cell r="O364">
            <v>4</v>
          </cell>
          <cell r="CI364">
            <v>1</v>
          </cell>
          <cell r="CJ364">
            <v>4</v>
          </cell>
          <cell r="DI364">
            <v>1</v>
          </cell>
          <cell r="DJ364">
            <v>0</v>
          </cell>
        </row>
        <row r="365">
          <cell r="F365">
            <v>1</v>
          </cell>
          <cell r="O365">
            <v>4</v>
          </cell>
          <cell r="CI365">
            <v>1</v>
          </cell>
          <cell r="CJ365">
            <v>4</v>
          </cell>
          <cell r="DI365">
            <v>1</v>
          </cell>
          <cell r="DJ365">
            <v>0</v>
          </cell>
        </row>
        <row r="366">
          <cell r="F366">
            <v>1</v>
          </cell>
          <cell r="O366">
            <v>0</v>
          </cell>
          <cell r="CI366">
            <v>1</v>
          </cell>
          <cell r="CJ366">
            <v>0</v>
          </cell>
          <cell r="DI366">
            <v>1</v>
          </cell>
          <cell r="DJ366">
            <v>4</v>
          </cell>
        </row>
        <row r="367">
          <cell r="F367">
            <v>1</v>
          </cell>
          <cell r="O367">
            <v>0</v>
          </cell>
          <cell r="CI367">
            <v>1</v>
          </cell>
          <cell r="CJ367">
            <v>0</v>
          </cell>
          <cell r="DI367">
            <v>1</v>
          </cell>
          <cell r="DJ367">
            <v>4</v>
          </cell>
        </row>
        <row r="368">
          <cell r="F368">
            <v>1</v>
          </cell>
          <cell r="O368">
            <v>4</v>
          </cell>
          <cell r="CI368">
            <v>1</v>
          </cell>
          <cell r="CJ368">
            <v>4</v>
          </cell>
          <cell r="DI368">
            <v>1</v>
          </cell>
          <cell r="DJ368">
            <v>0</v>
          </cell>
        </row>
        <row r="369">
          <cell r="F369">
            <v>1</v>
          </cell>
          <cell r="O369">
            <v>4</v>
          </cell>
          <cell r="CI369">
            <v>1</v>
          </cell>
          <cell r="CJ369">
            <v>4</v>
          </cell>
          <cell r="DI369">
            <v>1</v>
          </cell>
          <cell r="DJ369">
            <v>0</v>
          </cell>
        </row>
        <row r="370">
          <cell r="F370">
            <v>1</v>
          </cell>
          <cell r="O370">
            <v>4</v>
          </cell>
          <cell r="CI370">
            <v>1</v>
          </cell>
          <cell r="CJ370">
            <v>4</v>
          </cell>
          <cell r="DI370">
            <v>1</v>
          </cell>
          <cell r="DJ370">
            <v>0</v>
          </cell>
        </row>
        <row r="371">
          <cell r="F371">
            <v>1</v>
          </cell>
          <cell r="O371">
            <v>0</v>
          </cell>
          <cell r="CI371">
            <v>1</v>
          </cell>
          <cell r="CJ371">
            <v>0</v>
          </cell>
          <cell r="DI371">
            <v>1</v>
          </cell>
          <cell r="DJ371">
            <v>3</v>
          </cell>
        </row>
        <row r="372">
          <cell r="F372">
            <v>1</v>
          </cell>
          <cell r="O372">
            <v>3</v>
          </cell>
          <cell r="CI372">
            <v>1</v>
          </cell>
          <cell r="CJ372">
            <v>3</v>
          </cell>
          <cell r="DI372">
            <v>1</v>
          </cell>
          <cell r="DJ372">
            <v>1</v>
          </cell>
        </row>
        <row r="373">
          <cell r="F373">
            <v>1</v>
          </cell>
          <cell r="O373">
            <v>1</v>
          </cell>
          <cell r="CI373">
            <v>1</v>
          </cell>
          <cell r="CJ373">
            <v>1</v>
          </cell>
          <cell r="DI373">
            <v>1</v>
          </cell>
          <cell r="DJ373">
            <v>3</v>
          </cell>
        </row>
        <row r="374">
          <cell r="F374">
            <v>1</v>
          </cell>
          <cell r="O374">
            <v>0</v>
          </cell>
          <cell r="CI374">
            <v>1</v>
          </cell>
          <cell r="CJ374">
            <v>0</v>
          </cell>
          <cell r="DI374">
            <v>1</v>
          </cell>
          <cell r="DJ374">
            <v>2</v>
          </cell>
        </row>
        <row r="375">
          <cell r="F375">
            <v>1</v>
          </cell>
          <cell r="O375">
            <v>0</v>
          </cell>
          <cell r="CI375">
            <v>1</v>
          </cell>
          <cell r="CJ375">
            <v>0</v>
          </cell>
          <cell r="DI375">
            <v>1</v>
          </cell>
          <cell r="DJ375">
            <v>4</v>
          </cell>
        </row>
        <row r="376">
          <cell r="F376">
            <v>1</v>
          </cell>
          <cell r="O376">
            <v>2</v>
          </cell>
          <cell r="CI376">
            <v>1</v>
          </cell>
          <cell r="CJ376">
            <v>2</v>
          </cell>
          <cell r="DI376">
            <v>1</v>
          </cell>
          <cell r="DJ376">
            <v>2</v>
          </cell>
        </row>
        <row r="377">
          <cell r="F377">
            <v>1</v>
          </cell>
          <cell r="O377">
            <v>3</v>
          </cell>
          <cell r="CI377">
            <v>1</v>
          </cell>
          <cell r="CJ377">
            <v>3</v>
          </cell>
          <cell r="DI377">
            <v>1</v>
          </cell>
          <cell r="DJ377">
            <v>1</v>
          </cell>
        </row>
        <row r="378">
          <cell r="F378">
            <v>1</v>
          </cell>
          <cell r="O378">
            <v>0</v>
          </cell>
          <cell r="CI378">
            <v>1</v>
          </cell>
          <cell r="CJ378">
            <v>0</v>
          </cell>
          <cell r="DI378">
            <v>1</v>
          </cell>
          <cell r="DJ378">
            <v>2</v>
          </cell>
        </row>
        <row r="379">
          <cell r="F379">
            <v>1</v>
          </cell>
          <cell r="O379">
            <v>4</v>
          </cell>
          <cell r="CI379">
            <v>1</v>
          </cell>
          <cell r="CJ379">
            <v>4</v>
          </cell>
          <cell r="DI379">
            <v>1</v>
          </cell>
          <cell r="DJ379">
            <v>0</v>
          </cell>
        </row>
        <row r="380">
          <cell r="F380">
            <v>1</v>
          </cell>
          <cell r="O380">
            <v>2</v>
          </cell>
          <cell r="CI380">
            <v>1</v>
          </cell>
          <cell r="CJ380">
            <v>2</v>
          </cell>
          <cell r="DI380">
            <v>1</v>
          </cell>
          <cell r="DJ380">
            <v>0</v>
          </cell>
        </row>
        <row r="381">
          <cell r="F381">
            <v>1</v>
          </cell>
          <cell r="O381">
            <v>4</v>
          </cell>
          <cell r="CI381">
            <v>1</v>
          </cell>
          <cell r="CJ381">
            <v>4</v>
          </cell>
          <cell r="DI381">
            <v>1</v>
          </cell>
          <cell r="DJ381">
            <v>0</v>
          </cell>
        </row>
        <row r="382">
          <cell r="F382">
            <v>1</v>
          </cell>
          <cell r="O382">
            <v>4</v>
          </cell>
          <cell r="CI382">
            <v>1</v>
          </cell>
          <cell r="CJ382">
            <v>4</v>
          </cell>
          <cell r="DI382">
            <v>1</v>
          </cell>
          <cell r="DJ382">
            <v>0</v>
          </cell>
        </row>
        <row r="383">
          <cell r="F383">
            <v>1</v>
          </cell>
          <cell r="O383">
            <v>4</v>
          </cell>
          <cell r="CI383">
            <v>1</v>
          </cell>
          <cell r="CJ383">
            <v>4</v>
          </cell>
          <cell r="DI383">
            <v>1</v>
          </cell>
          <cell r="DJ383">
            <v>0</v>
          </cell>
        </row>
        <row r="384">
          <cell r="F384">
            <v>1</v>
          </cell>
          <cell r="O384">
            <v>3</v>
          </cell>
          <cell r="CI384">
            <v>1</v>
          </cell>
          <cell r="CJ384">
            <v>3</v>
          </cell>
          <cell r="DI384">
            <v>1</v>
          </cell>
          <cell r="DJ384">
            <v>1</v>
          </cell>
        </row>
        <row r="385">
          <cell r="F385">
            <v>1</v>
          </cell>
          <cell r="O385">
            <v>4</v>
          </cell>
          <cell r="CI385">
            <v>1</v>
          </cell>
          <cell r="CJ385">
            <v>4</v>
          </cell>
          <cell r="DI385">
            <v>1</v>
          </cell>
          <cell r="DJ385">
            <v>0</v>
          </cell>
        </row>
        <row r="386">
          <cell r="F386">
            <v>1</v>
          </cell>
          <cell r="O386">
            <v>3</v>
          </cell>
          <cell r="CI386">
            <v>1</v>
          </cell>
          <cell r="CJ386">
            <v>2</v>
          </cell>
          <cell r="DI386">
            <v>1</v>
          </cell>
          <cell r="DJ386">
            <v>2</v>
          </cell>
        </row>
        <row r="387">
          <cell r="F387">
            <v>1</v>
          </cell>
          <cell r="O387">
            <v>4</v>
          </cell>
          <cell r="CI387">
            <v>1</v>
          </cell>
          <cell r="CJ387">
            <v>4</v>
          </cell>
          <cell r="DI387">
            <v>1</v>
          </cell>
          <cell r="DJ387">
            <v>0</v>
          </cell>
        </row>
        <row r="388">
          <cell r="F388">
            <v>1</v>
          </cell>
          <cell r="O388">
            <v>4</v>
          </cell>
          <cell r="CI388">
            <v>1</v>
          </cell>
          <cell r="CJ388">
            <v>4</v>
          </cell>
          <cell r="DI388">
            <v>1</v>
          </cell>
          <cell r="DJ388">
            <v>0</v>
          </cell>
        </row>
        <row r="389">
          <cell r="F389">
            <v>1</v>
          </cell>
          <cell r="O389">
            <v>4</v>
          </cell>
          <cell r="CI389">
            <v>1</v>
          </cell>
          <cell r="CJ389">
            <v>4</v>
          </cell>
          <cell r="DI389">
            <v>1</v>
          </cell>
          <cell r="DJ389">
            <v>0</v>
          </cell>
        </row>
        <row r="390">
          <cell r="F390">
            <v>1</v>
          </cell>
          <cell r="O390">
            <v>4</v>
          </cell>
          <cell r="CI390">
            <v>1</v>
          </cell>
          <cell r="CJ390">
            <v>4</v>
          </cell>
          <cell r="DI390">
            <v>1</v>
          </cell>
          <cell r="DJ390">
            <v>0</v>
          </cell>
        </row>
        <row r="391">
          <cell r="F391">
            <v>1</v>
          </cell>
          <cell r="O391">
            <v>2</v>
          </cell>
          <cell r="CI391">
            <v>1</v>
          </cell>
          <cell r="CJ391">
            <v>2</v>
          </cell>
          <cell r="DI391">
            <v>1</v>
          </cell>
          <cell r="DJ391">
            <v>2</v>
          </cell>
        </row>
        <row r="392">
          <cell r="F392">
            <v>1</v>
          </cell>
          <cell r="O392">
            <v>4</v>
          </cell>
          <cell r="CI392">
            <v>1</v>
          </cell>
          <cell r="CJ392">
            <v>4</v>
          </cell>
          <cell r="DI392">
            <v>1</v>
          </cell>
          <cell r="DJ392">
            <v>0</v>
          </cell>
        </row>
        <row r="393">
          <cell r="F393">
            <v>1</v>
          </cell>
          <cell r="O393">
            <v>4</v>
          </cell>
          <cell r="CI393">
            <v>1</v>
          </cell>
          <cell r="CJ393">
            <v>4</v>
          </cell>
          <cell r="DI393">
            <v>1</v>
          </cell>
          <cell r="DJ393">
            <v>0</v>
          </cell>
        </row>
        <row r="394">
          <cell r="F394">
            <v>1</v>
          </cell>
          <cell r="O394">
            <v>4</v>
          </cell>
          <cell r="CI394">
            <v>1</v>
          </cell>
          <cell r="CJ394">
            <v>4</v>
          </cell>
          <cell r="DI394">
            <v>1</v>
          </cell>
          <cell r="DJ394">
            <v>0</v>
          </cell>
        </row>
        <row r="395">
          <cell r="F395">
            <v>1</v>
          </cell>
          <cell r="O395">
            <v>4</v>
          </cell>
          <cell r="CI395">
            <v>1</v>
          </cell>
          <cell r="CJ395">
            <v>4</v>
          </cell>
          <cell r="DI395">
            <v>1</v>
          </cell>
          <cell r="DJ395">
            <v>0</v>
          </cell>
        </row>
        <row r="396">
          <cell r="F396">
            <v>1</v>
          </cell>
          <cell r="O396">
            <v>2</v>
          </cell>
          <cell r="CI396">
            <v>1</v>
          </cell>
          <cell r="CJ396">
            <v>4</v>
          </cell>
          <cell r="DI396">
            <v>0</v>
          </cell>
          <cell r="DJ396">
            <v>2</v>
          </cell>
        </row>
        <row r="397">
          <cell r="F397">
            <v>1</v>
          </cell>
          <cell r="O397">
            <v>4</v>
          </cell>
          <cell r="CI397">
            <v>1</v>
          </cell>
          <cell r="CJ397">
            <v>2</v>
          </cell>
          <cell r="DI397">
            <v>1</v>
          </cell>
          <cell r="DJ397">
            <v>0</v>
          </cell>
        </row>
        <row r="398">
          <cell r="F398">
            <v>1</v>
          </cell>
          <cell r="O398">
            <v>4</v>
          </cell>
          <cell r="CI398">
            <v>1</v>
          </cell>
          <cell r="CJ398">
            <v>4</v>
          </cell>
          <cell r="DI398">
            <v>1</v>
          </cell>
          <cell r="DJ398">
            <v>0</v>
          </cell>
        </row>
        <row r="399">
          <cell r="F399">
            <v>1</v>
          </cell>
          <cell r="O399">
            <v>0</v>
          </cell>
          <cell r="CI399">
            <v>1</v>
          </cell>
          <cell r="CJ399">
            <v>0</v>
          </cell>
          <cell r="DI399">
            <v>1</v>
          </cell>
          <cell r="DJ399">
            <v>1</v>
          </cell>
        </row>
        <row r="400">
          <cell r="F400">
            <v>1</v>
          </cell>
          <cell r="O400">
            <v>4</v>
          </cell>
          <cell r="CI400">
            <v>1</v>
          </cell>
          <cell r="CJ400">
            <v>4</v>
          </cell>
          <cell r="DI400">
            <v>1</v>
          </cell>
          <cell r="DJ400">
            <v>0</v>
          </cell>
        </row>
        <row r="401">
          <cell r="F401">
            <v>1</v>
          </cell>
          <cell r="O401">
            <v>2</v>
          </cell>
          <cell r="CI401">
            <v>1</v>
          </cell>
          <cell r="CJ401">
            <v>2</v>
          </cell>
          <cell r="DI401">
            <v>1</v>
          </cell>
          <cell r="DJ401">
            <v>2</v>
          </cell>
        </row>
        <row r="402">
          <cell r="F402">
            <v>1</v>
          </cell>
          <cell r="O402">
            <v>4</v>
          </cell>
          <cell r="CI402">
            <v>1</v>
          </cell>
          <cell r="CJ402">
            <v>4</v>
          </cell>
          <cell r="DI402">
            <v>1</v>
          </cell>
          <cell r="DJ402">
            <v>0</v>
          </cell>
        </row>
        <row r="403">
          <cell r="F403">
            <v>1</v>
          </cell>
          <cell r="O403">
            <v>0</v>
          </cell>
          <cell r="CI403">
            <v>1</v>
          </cell>
          <cell r="CJ403">
            <v>0</v>
          </cell>
          <cell r="DI403">
            <v>1</v>
          </cell>
          <cell r="DJ403">
            <v>3</v>
          </cell>
        </row>
        <row r="404">
          <cell r="F404">
            <v>1</v>
          </cell>
          <cell r="O404">
            <v>4</v>
          </cell>
          <cell r="CI404">
            <v>1</v>
          </cell>
          <cell r="CJ404">
            <v>4</v>
          </cell>
          <cell r="DI404">
            <v>1</v>
          </cell>
          <cell r="DJ404">
            <v>0</v>
          </cell>
        </row>
        <row r="405">
          <cell r="F405">
            <v>1</v>
          </cell>
          <cell r="O405">
            <v>4</v>
          </cell>
          <cell r="CI405">
            <v>1</v>
          </cell>
          <cell r="CJ405">
            <v>4</v>
          </cell>
          <cell r="DI405">
            <v>1</v>
          </cell>
          <cell r="DJ405">
            <v>0</v>
          </cell>
        </row>
        <row r="406">
          <cell r="F406">
            <v>1</v>
          </cell>
          <cell r="O406">
            <v>4</v>
          </cell>
          <cell r="CI406">
            <v>1</v>
          </cell>
          <cell r="CJ406">
            <v>4</v>
          </cell>
          <cell r="DI406">
            <v>1</v>
          </cell>
          <cell r="DJ406">
            <v>0</v>
          </cell>
        </row>
      </sheetData>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alcs"/>
      <sheetName val="Input Values"/>
      <sheetName val="WattsEE"/>
      <sheetName val="WattsB"/>
      <sheetName val="HOU"/>
      <sheetName val="ISR"/>
      <sheetName val="Pivot"/>
      <sheetName val="Tracking Data"/>
      <sheetName val="Measure Category Descriptions"/>
      <sheetName val="Retailer-Manuf."/>
    </sheetNames>
    <sheetDataSet>
      <sheetData sheetId="0"/>
      <sheetData sheetId="1"/>
      <sheetData sheetId="2">
        <row r="31">
          <cell r="C31">
            <v>3.1494444444444443</v>
          </cell>
        </row>
        <row r="32">
          <cell r="C32">
            <v>9.8958904109589039</v>
          </cell>
        </row>
        <row r="33">
          <cell r="C33">
            <v>0.99</v>
          </cell>
        </row>
        <row r="34">
          <cell r="C34">
            <v>1.1000000000000001</v>
          </cell>
        </row>
        <row r="35">
          <cell r="C35">
            <v>0.95</v>
          </cell>
        </row>
      </sheetData>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alcs"/>
      <sheetName val="Input Values"/>
      <sheetName val="WattsEE"/>
      <sheetName val="WattsB"/>
      <sheetName val="HOU"/>
      <sheetName val="ISR"/>
      <sheetName val="Pivot"/>
      <sheetName val="Tracking Data"/>
      <sheetName val="Measure Category Descriptions"/>
      <sheetName val="Retailer-Manuf."/>
    </sheetNames>
    <sheetDataSet>
      <sheetData sheetId="0"/>
      <sheetData sheetId="1"/>
      <sheetData sheetId="2">
        <row r="31">
          <cell r="C31">
            <v>3.1494444444444443</v>
          </cell>
        </row>
        <row r="32">
          <cell r="C32">
            <v>9.8958904109589039</v>
          </cell>
        </row>
        <row r="33">
          <cell r="C33">
            <v>0.99</v>
          </cell>
        </row>
        <row r="34">
          <cell r="C34">
            <v>1.1000000000000001</v>
          </cell>
        </row>
        <row r="35">
          <cell r="C35">
            <v>0.95</v>
          </cell>
        </row>
      </sheetData>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Hous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Tracking Data"/>
      <sheetName val="Inputs"/>
      <sheetName val="zone lookups"/>
      <sheetName val="Air Infiltration"/>
      <sheetName val="Duct Sealing"/>
      <sheetName val="Ceiling Insultion"/>
      <sheetName val="CFL &amp; LED"/>
      <sheetName val="Smart Strips"/>
      <sheetName val="Aerators"/>
      <sheetName val="Showerheads"/>
    </sheetNames>
    <sheetDataSet>
      <sheetData sheetId="0"/>
      <sheetData sheetId="1"/>
      <sheetData sheetId="2">
        <row r="23">
          <cell r="C23">
            <v>103.6049</v>
          </cell>
        </row>
        <row r="24">
          <cell r="C24">
            <v>70.467920000000007</v>
          </cell>
        </row>
        <row r="28">
          <cell r="C28">
            <v>1.0399999999999999E-4</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fis.psc.mo.gov/mpsc/commoncomponents/viewdocument.asp?DocId=935658483" TargetMode="External"/><Relationship Id="rId13" Type="http://schemas.openxmlformats.org/officeDocument/2006/relationships/hyperlink" Target="http://ilsagfiles.org/SAG_files/Technical_Reference_Manual/Version_5/Final/IL-TRM_Version_5.0_dated_February-11-2016_Final_Compiled_Volumes_1-4.pdf" TargetMode="External"/><Relationship Id="rId18" Type="http://schemas.openxmlformats.org/officeDocument/2006/relationships/drawing" Target="../drawings/drawing1.xml"/><Relationship Id="rId3" Type="http://schemas.openxmlformats.org/officeDocument/2006/relationships/hyperlink" Target="http://ilsagfiles.org/SAG_files/Technical_Reference_Manual/Version_5/Final/IL-TRM_Version_5.0_dated_February-11-2016_Final_Compiled_Volumes_1-4.pdf" TargetMode="External"/><Relationship Id="rId7" Type="http://schemas.openxmlformats.org/officeDocument/2006/relationships/hyperlink" Target="https://www.efis.psc.mo.gov/mpsc/commoncomponents/viewdocument.asp?DocId=935658483" TargetMode="External"/><Relationship Id="rId12" Type="http://schemas.openxmlformats.org/officeDocument/2006/relationships/hyperlink" Target="http://www.puc.pa.gov/pcdocs/1370278.docx" TargetMode="External"/><Relationship Id="rId17" Type="http://schemas.openxmlformats.org/officeDocument/2006/relationships/printerSettings" Target="../printerSettings/printerSettings1.bin"/><Relationship Id="rId2" Type="http://schemas.openxmlformats.org/officeDocument/2006/relationships/hyperlink" Target="http://www.nrel.gov/docs/fy10osti/47246.pdf" TargetMode="External"/><Relationship Id="rId16" Type="http://schemas.openxmlformats.org/officeDocument/2006/relationships/hyperlink" Target="http://ilsagfiles.org/SAG_files/Technical_Reference_Manual/Version_5/Final/IL-TRM_Version_5.0_dated_February-11-2016_Final_Compiled_Volumes_1-4.pdf" TargetMode="External"/><Relationship Id="rId1" Type="http://schemas.openxmlformats.org/officeDocument/2006/relationships/hyperlink" Target="https://www.efis.psc.mo.gov/mpsc/commoncomponents/viewdocument.asp?DocId=935658483" TargetMode="External"/><Relationship Id="rId6" Type="http://schemas.openxmlformats.org/officeDocument/2006/relationships/hyperlink" Target="http://www.nrel.gov/docs/fy10osti/47246.pdf" TargetMode="External"/><Relationship Id="rId11" Type="http://schemas.openxmlformats.org/officeDocument/2006/relationships/hyperlink" Target="https://www.efis.psc.mo.gov/mpsc/commoncomponents/viewdocument.asp?DocId=935658483" TargetMode="External"/><Relationship Id="rId5" Type="http://schemas.openxmlformats.org/officeDocument/2006/relationships/hyperlink" Target="http://www.nrel.gov/docs/fy10osti/47246.pdf" TargetMode="External"/><Relationship Id="rId15" Type="http://schemas.openxmlformats.org/officeDocument/2006/relationships/hyperlink" Target="http://ilsagfiles.org/SAG_files/Technical_Reference_Manual/Version_5/Final/IL-TRM_Version_5.0_dated_February-11-2016_Final_Compiled_Volumes_1-4.pdf" TargetMode="External"/><Relationship Id="rId10" Type="http://schemas.openxmlformats.org/officeDocument/2006/relationships/hyperlink" Target="https://www.efis.psc.mo.gov/mpsc/commoncomponents/viewdocument.asp?DocId=935658483" TargetMode="External"/><Relationship Id="rId4" Type="http://schemas.openxmlformats.org/officeDocument/2006/relationships/hyperlink" Target="http://ilsagfiles.org/SAG_files/Technical_Reference_Manual/Version_5/Final/IL-TRM_Version_5.0_dated_February-11-2016_Final_Compiled_Volumes_1-4.pdf" TargetMode="External"/><Relationship Id="rId9" Type="http://schemas.openxmlformats.org/officeDocument/2006/relationships/hyperlink" Target="http://www.puc.pa.gov/pcdocs/1370278.docx" TargetMode="External"/><Relationship Id="rId14" Type="http://schemas.openxmlformats.org/officeDocument/2006/relationships/hyperlink" Target="http://ilsagfiles.org/SAG_files/Technical_Reference_Manual/Version_5/Final/IL-TRM_Version_5.0_dated_February-11-2016_Final_Compiled_Volumes_1-4.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fis.psc.mo.gov/mpsc/commoncomponents/viewdocument.asp?DocId=935842419" TargetMode="External"/><Relationship Id="rId13" Type="http://schemas.openxmlformats.org/officeDocument/2006/relationships/printerSettings" Target="../printerSettings/printerSettings3.bin"/><Relationship Id="rId3" Type="http://schemas.openxmlformats.org/officeDocument/2006/relationships/hyperlink" Target="https://www.efis.psc.mo.gov/mpsc/commoncomponents/viewdocument.asp?DocId=935842419" TargetMode="External"/><Relationship Id="rId7" Type="http://schemas.openxmlformats.org/officeDocument/2006/relationships/hyperlink" Target="https://www.efis.psc.mo.gov/mpsc/commoncomponents/viewdocument.asp?DocId=935842419" TargetMode="External"/><Relationship Id="rId12" Type="http://schemas.openxmlformats.org/officeDocument/2006/relationships/hyperlink" Target="https://www.efis.psc.mo.gov/mpsc/commoncomponents/viewdocument.asp?DocId=935842419" TargetMode="External"/><Relationship Id="rId2" Type="http://schemas.openxmlformats.org/officeDocument/2006/relationships/hyperlink" Target="https://www.efis.psc.mo.gov/mpsc/commoncomponents/viewdocument.asp?DocId=935842419" TargetMode="External"/><Relationship Id="rId1" Type="http://schemas.openxmlformats.org/officeDocument/2006/relationships/hyperlink" Target="https://www.efis.psc.mo.gov/mpsc/commoncomponents/viewdocument.asp?DocId=935842419" TargetMode="External"/><Relationship Id="rId6" Type="http://schemas.openxmlformats.org/officeDocument/2006/relationships/hyperlink" Target="https://www.efis.psc.mo.gov/mpsc/commoncomponents/viewdocument.asp?DocId=935842419" TargetMode="External"/><Relationship Id="rId11" Type="http://schemas.openxmlformats.org/officeDocument/2006/relationships/hyperlink" Target="https://www.efis.psc.mo.gov/mpsc/commoncomponents/viewdocument.asp?DocId=935842419" TargetMode="External"/><Relationship Id="rId5" Type="http://schemas.openxmlformats.org/officeDocument/2006/relationships/hyperlink" Target="https://www.efis.psc.mo.gov/mpsc/commoncomponents/viewdocument.asp?DocId=935842419" TargetMode="External"/><Relationship Id="rId10" Type="http://schemas.openxmlformats.org/officeDocument/2006/relationships/hyperlink" Target="https://www.efis.psc.mo.gov/mpsc/commoncomponents/viewdocument.asp?DocId=935842419" TargetMode="External"/><Relationship Id="rId4" Type="http://schemas.openxmlformats.org/officeDocument/2006/relationships/hyperlink" Target="https://www.efis.psc.mo.gov/mpsc/commoncomponents/viewdocument.asp?DocId=935842419" TargetMode="External"/><Relationship Id="rId9" Type="http://schemas.openxmlformats.org/officeDocument/2006/relationships/hyperlink" Target="https://www.efis.psc.mo.gov/mpsc/commoncomponents/viewdocument.asp?DocId=935842419"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T164"/>
  <sheetViews>
    <sheetView showGridLines="0" topLeftCell="A136" zoomScale="80" zoomScaleNormal="80" workbookViewId="0">
      <selection activeCell="F151" sqref="F151"/>
    </sheetView>
  </sheetViews>
  <sheetFormatPr defaultRowHeight="15" x14ac:dyDescent="0.25"/>
  <cols>
    <col min="1" max="1" width="8" customWidth="1"/>
    <col min="2" max="3" width="12.7109375" customWidth="1"/>
    <col min="4" max="4" width="38.85546875" customWidth="1"/>
    <col min="5" max="5" width="32.140625" customWidth="1"/>
    <col min="6" max="6" width="41.5703125" customWidth="1"/>
    <col min="7" max="8" width="41.42578125" customWidth="1"/>
    <col min="9" max="9" width="38.28515625" customWidth="1"/>
    <col min="10" max="10" width="34.140625" customWidth="1"/>
    <col min="12" max="12" width="55.7109375" bestFit="1" customWidth="1"/>
    <col min="14" max="14" width="36.28515625" bestFit="1" customWidth="1"/>
    <col min="16" max="16" width="36.28515625" bestFit="1" customWidth="1"/>
  </cols>
  <sheetData>
    <row r="1" spans="2:10" ht="45" customHeight="1" x14ac:dyDescent="0.35">
      <c r="B1" s="282" t="s">
        <v>614</v>
      </c>
      <c r="C1" s="282"/>
    </row>
    <row r="2" spans="2:10" s="8" customFormat="1" x14ac:dyDescent="0.25">
      <c r="B2" s="290" t="s">
        <v>123</v>
      </c>
      <c r="C2" s="290"/>
      <c r="D2" s="290"/>
      <c r="E2" s="290"/>
      <c r="F2" s="290"/>
      <c r="G2" s="290"/>
      <c r="H2" s="290"/>
      <c r="I2" s="290"/>
      <c r="J2" s="291"/>
    </row>
    <row r="3" spans="2:10" ht="15.75" customHeight="1" x14ac:dyDescent="0.25">
      <c r="D3" s="9"/>
    </row>
    <row r="4" spans="2:10" ht="48.75" customHeight="1" x14ac:dyDescent="0.25">
      <c r="C4" s="5" t="s">
        <v>589</v>
      </c>
      <c r="D4" s="5" t="s">
        <v>23</v>
      </c>
      <c r="E4" s="5" t="s">
        <v>27</v>
      </c>
      <c r="F4" s="5" t="s">
        <v>570</v>
      </c>
      <c r="G4" s="5" t="s">
        <v>26</v>
      </c>
      <c r="H4" s="5" t="s">
        <v>25</v>
      </c>
      <c r="I4" s="5" t="s">
        <v>569</v>
      </c>
      <c r="J4" s="5" t="s">
        <v>557</v>
      </c>
    </row>
    <row r="5" spans="2:10" x14ac:dyDescent="0.25">
      <c r="C5" s="191">
        <v>1229</v>
      </c>
      <c r="D5" s="192" t="s">
        <v>20</v>
      </c>
      <c r="E5" s="192" t="s">
        <v>122</v>
      </c>
      <c r="F5" s="193">
        <f>((F14*F15*F16*F17*F18*(F19-F20)*F21*F22)/(F23*F24*F25))*F26*F27*F28</f>
        <v>73.582655372642293</v>
      </c>
      <c r="G5" s="192" t="s">
        <v>579</v>
      </c>
      <c r="H5" s="194">
        <v>8.8731800000000003E-5</v>
      </c>
      <c r="I5" s="195">
        <f>F5*H5</f>
        <v>6.5291214599942212E-3</v>
      </c>
      <c r="J5" s="191"/>
    </row>
    <row r="6" spans="2:10" x14ac:dyDescent="0.25">
      <c r="D6" s="15"/>
      <c r="E6" s="16"/>
      <c r="F6" s="16"/>
      <c r="G6" s="15"/>
      <c r="H6" s="15"/>
      <c r="I6" s="15"/>
    </row>
    <row r="7" spans="2:10" x14ac:dyDescent="0.25">
      <c r="D7" s="14" t="s">
        <v>18</v>
      </c>
      <c r="E7" s="15"/>
      <c r="F7" s="15"/>
      <c r="G7" s="15"/>
      <c r="H7" s="15"/>
      <c r="I7" s="15"/>
    </row>
    <row r="8" spans="2:10" x14ac:dyDescent="0.25">
      <c r="D8" s="15"/>
      <c r="E8" s="15"/>
      <c r="F8" s="15"/>
      <c r="G8" s="15"/>
      <c r="H8" s="15"/>
      <c r="I8" s="15"/>
    </row>
    <row r="9" spans="2:10" x14ac:dyDescent="0.25">
      <c r="D9" s="15"/>
      <c r="E9" s="15"/>
      <c r="F9" s="15"/>
      <c r="G9" s="15"/>
      <c r="H9" s="15"/>
      <c r="I9" s="15"/>
    </row>
    <row r="10" spans="2:10" ht="24" customHeight="1" x14ac:dyDescent="0.25">
      <c r="D10" s="15"/>
      <c r="E10" s="15"/>
      <c r="F10" s="15"/>
      <c r="G10" s="15"/>
      <c r="H10" s="15"/>
      <c r="I10" s="15"/>
    </row>
    <row r="11" spans="2:10" x14ac:dyDescent="0.25">
      <c r="D11" s="15"/>
      <c r="E11" s="15"/>
      <c r="F11" s="15"/>
      <c r="G11" s="15"/>
      <c r="H11" s="15"/>
      <c r="I11" s="15"/>
    </row>
    <row r="12" spans="2:10" x14ac:dyDescent="0.25">
      <c r="D12" s="14"/>
      <c r="E12" s="14"/>
      <c r="F12" s="14"/>
      <c r="G12" s="14"/>
      <c r="H12" s="14"/>
      <c r="I12" s="14"/>
    </row>
    <row r="13" spans="2:10" ht="15" customHeight="1" x14ac:dyDescent="0.25">
      <c r="D13" s="5" t="s">
        <v>16</v>
      </c>
      <c r="E13" s="5" t="s">
        <v>15</v>
      </c>
      <c r="F13" s="5" t="s">
        <v>14</v>
      </c>
      <c r="G13" s="5" t="s">
        <v>13</v>
      </c>
    </row>
    <row r="14" spans="2:10" s="3" customFormat="1" ht="30" x14ac:dyDescent="0.25">
      <c r="D14" s="208" t="s">
        <v>99</v>
      </c>
      <c r="E14" s="200" t="s">
        <v>121</v>
      </c>
      <c r="F14" s="193">
        <v>4.3185840707964598</v>
      </c>
      <c r="G14" s="200" t="s">
        <v>68</v>
      </c>
    </row>
    <row r="15" spans="2:10" s="3" customFormat="1" ht="65.25" customHeight="1" x14ac:dyDescent="0.25">
      <c r="D15" s="192" t="s">
        <v>120</v>
      </c>
      <c r="E15" s="200" t="s">
        <v>119</v>
      </c>
      <c r="F15" s="192">
        <v>7.8</v>
      </c>
      <c r="G15" s="200" t="s">
        <v>104</v>
      </c>
    </row>
    <row r="16" spans="2:10" s="3" customFormat="1" ht="30" x14ac:dyDescent="0.25">
      <c r="D16" s="192" t="s">
        <v>54</v>
      </c>
      <c r="E16" s="200" t="s">
        <v>616</v>
      </c>
      <c r="F16" s="192">
        <v>365</v>
      </c>
      <c r="G16" s="200" t="s">
        <v>53</v>
      </c>
    </row>
    <row r="17" spans="2:11" s="3" customFormat="1" ht="75" x14ac:dyDescent="0.25">
      <c r="D17" s="192" t="s">
        <v>117</v>
      </c>
      <c r="E17" s="200" t="s">
        <v>116</v>
      </c>
      <c r="F17" s="192">
        <v>0.6</v>
      </c>
      <c r="G17" s="200" t="s">
        <v>115</v>
      </c>
    </row>
    <row r="18" spans="2:11" s="3" customFormat="1" ht="180" x14ac:dyDescent="0.25">
      <c r="D18" s="192" t="s">
        <v>93</v>
      </c>
      <c r="E18" s="200" t="s">
        <v>114</v>
      </c>
      <c r="F18" s="192">
        <v>0.85</v>
      </c>
      <c r="G18" s="200" t="s">
        <v>113</v>
      </c>
    </row>
    <row r="19" spans="2:11" s="3" customFormat="1" ht="105" x14ac:dyDescent="0.25">
      <c r="D19" s="192" t="s">
        <v>112</v>
      </c>
      <c r="E19" s="200" t="s">
        <v>111</v>
      </c>
      <c r="F19" s="192">
        <v>105</v>
      </c>
      <c r="G19" s="200" t="s">
        <v>110</v>
      </c>
    </row>
    <row r="20" spans="2:11" s="3" customFormat="1" ht="90" x14ac:dyDescent="0.25">
      <c r="D20" s="192" t="s">
        <v>87</v>
      </c>
      <c r="E20" s="200" t="s">
        <v>86</v>
      </c>
      <c r="F20" s="192">
        <v>61.3</v>
      </c>
      <c r="G20" s="200" t="s">
        <v>85</v>
      </c>
    </row>
    <row r="21" spans="2:11" s="3" customFormat="1" ht="30" x14ac:dyDescent="0.25">
      <c r="D21" s="192" t="s">
        <v>109</v>
      </c>
      <c r="E21" s="200" t="s">
        <v>83</v>
      </c>
      <c r="F21" s="192">
        <v>1</v>
      </c>
      <c r="G21" s="200" t="s">
        <v>82</v>
      </c>
    </row>
    <row r="22" spans="2:11" s="3" customFormat="1" x14ac:dyDescent="0.25">
      <c r="D22" s="192" t="s">
        <v>81</v>
      </c>
      <c r="E22" s="205" t="s">
        <v>80</v>
      </c>
      <c r="F22" s="192">
        <v>8.33</v>
      </c>
      <c r="G22" s="205" t="s">
        <v>79</v>
      </c>
    </row>
    <row r="23" spans="2:11" s="3" customFormat="1" ht="30" x14ac:dyDescent="0.25">
      <c r="D23" s="209">
        <v>3413</v>
      </c>
      <c r="E23" s="205" t="s">
        <v>75</v>
      </c>
      <c r="F23" s="209">
        <v>3413</v>
      </c>
      <c r="G23" s="205" t="s">
        <v>74</v>
      </c>
    </row>
    <row r="24" spans="2:11" s="3" customFormat="1" ht="97.5" customHeight="1" x14ac:dyDescent="0.25">
      <c r="D24" s="192" t="s">
        <v>73</v>
      </c>
      <c r="E24" s="200" t="s">
        <v>72</v>
      </c>
      <c r="F24" s="192">
        <v>0.98</v>
      </c>
      <c r="G24" s="205" t="s">
        <v>71</v>
      </c>
    </row>
    <row r="25" spans="2:11" s="3" customFormat="1" ht="30" x14ac:dyDescent="0.25">
      <c r="D25" s="192" t="s">
        <v>108</v>
      </c>
      <c r="E25" s="200" t="s">
        <v>107</v>
      </c>
      <c r="F25" s="193">
        <v>2.0647058823529409</v>
      </c>
      <c r="G25" s="200" t="s">
        <v>68</v>
      </c>
    </row>
    <row r="26" spans="2:11" s="3" customFormat="1" ht="30" x14ac:dyDescent="0.25">
      <c r="D26" s="192" t="s">
        <v>578</v>
      </c>
      <c r="E26" s="200" t="s">
        <v>577</v>
      </c>
      <c r="F26" s="212">
        <v>0.4</v>
      </c>
      <c r="G26" s="200" t="s">
        <v>68</v>
      </c>
    </row>
    <row r="27" spans="2:11" s="3" customFormat="1" ht="30" x14ac:dyDescent="0.25">
      <c r="D27" s="192" t="s">
        <v>576</v>
      </c>
      <c r="E27" s="200" t="s">
        <v>575</v>
      </c>
      <c r="F27" s="212">
        <v>0.86</v>
      </c>
      <c r="G27" s="200" t="s">
        <v>68</v>
      </c>
    </row>
    <row r="28" spans="2:11" s="3" customFormat="1" ht="30" x14ac:dyDescent="0.25">
      <c r="D28" s="192" t="s">
        <v>286</v>
      </c>
      <c r="E28" s="200" t="s">
        <v>568</v>
      </c>
      <c r="F28" s="212">
        <v>0.64716066481994461</v>
      </c>
      <c r="G28" s="200" t="s">
        <v>68</v>
      </c>
    </row>
    <row r="31" spans="2:11" s="8" customFormat="1" x14ac:dyDescent="0.25">
      <c r="B31" s="290" t="s">
        <v>106</v>
      </c>
      <c r="C31" s="290"/>
      <c r="D31" s="290"/>
      <c r="E31" s="290"/>
      <c r="F31" s="290"/>
      <c r="G31" s="290"/>
      <c r="H31" s="290"/>
      <c r="I31" s="290"/>
      <c r="J31" s="291"/>
    </row>
    <row r="32" spans="2:11" x14ac:dyDescent="0.25">
      <c r="D32" s="1"/>
      <c r="E32" s="1"/>
      <c r="F32" s="1"/>
      <c r="G32" s="1"/>
      <c r="H32" s="1"/>
      <c r="I32" s="1"/>
      <c r="J32" s="1"/>
      <c r="K32" s="1"/>
    </row>
    <row r="33" spans="3:11" ht="45" x14ac:dyDescent="0.25">
      <c r="C33" s="5" t="s">
        <v>589</v>
      </c>
      <c r="D33" s="5" t="s">
        <v>23</v>
      </c>
      <c r="E33" s="5" t="s">
        <v>27</v>
      </c>
      <c r="F33" s="5" t="s">
        <v>570</v>
      </c>
      <c r="G33" s="5" t="s">
        <v>26</v>
      </c>
      <c r="H33" s="5" t="s">
        <v>25</v>
      </c>
      <c r="I33" s="5" t="s">
        <v>569</v>
      </c>
      <c r="J33" s="5" t="s">
        <v>557</v>
      </c>
    </row>
    <row r="34" spans="3:11" x14ac:dyDescent="0.25">
      <c r="C34" s="191">
        <v>1274</v>
      </c>
      <c r="D34" s="160" t="s">
        <v>20</v>
      </c>
      <c r="E34" s="160" t="s">
        <v>105</v>
      </c>
      <c r="F34" s="197">
        <f>((F45*F46*F47*F48*(F49-F50)*F51*F52*F53)/(F54*F55*F56))*F57*F58*F59</f>
        <v>45.906870804934847</v>
      </c>
      <c r="G34" s="192" t="s">
        <v>579</v>
      </c>
      <c r="H34" s="162">
        <v>8.8731800000000003E-5</v>
      </c>
      <c r="I34" s="198">
        <f>F34*H34</f>
        <v>4.073399278889318E-3</v>
      </c>
      <c r="J34" s="191"/>
    </row>
    <row r="35" spans="3:11" x14ac:dyDescent="0.25">
      <c r="C35" s="191">
        <v>1273</v>
      </c>
      <c r="D35" s="160" t="s">
        <v>19</v>
      </c>
      <c r="E35" s="160" t="s">
        <v>105</v>
      </c>
      <c r="F35" s="197">
        <f>(H45*H46*H47*H48*(H49-H50)*H51*H52*H53)/(H54*H55*H56)*H57*H58*H59</f>
        <v>115.86870070868741</v>
      </c>
      <c r="G35" s="192" t="s">
        <v>579</v>
      </c>
      <c r="H35" s="162">
        <v>8.8731800000000003E-5</v>
      </c>
      <c r="I35" s="198">
        <f>F35*H35</f>
        <v>1.0281238377543109E-2</v>
      </c>
      <c r="J35" s="191"/>
    </row>
    <row r="36" spans="3:11" x14ac:dyDescent="0.25">
      <c r="D36" s="13"/>
      <c r="E36" s="13"/>
      <c r="F36" s="13"/>
      <c r="G36" s="10"/>
      <c r="H36" s="13"/>
      <c r="I36" s="12"/>
      <c r="J36" s="11"/>
    </row>
    <row r="37" spans="3:11" x14ac:dyDescent="0.25">
      <c r="D37" s="1" t="s">
        <v>18</v>
      </c>
      <c r="E37" s="1"/>
    </row>
    <row r="43" spans="3:11" x14ac:dyDescent="0.25">
      <c r="D43" s="1"/>
      <c r="E43" s="1"/>
      <c r="F43" s="1"/>
      <c r="G43" s="1"/>
      <c r="H43" s="1"/>
      <c r="I43" s="1"/>
      <c r="J43" s="1"/>
      <c r="K43" s="1"/>
    </row>
    <row r="44" spans="3:11" ht="15" customHeight="1" x14ac:dyDescent="0.25">
      <c r="D44" s="5" t="s">
        <v>16</v>
      </c>
      <c r="E44" s="5" t="s">
        <v>15</v>
      </c>
      <c r="F44" s="5" t="s">
        <v>14</v>
      </c>
      <c r="G44" s="5" t="s">
        <v>13</v>
      </c>
      <c r="H44" s="5" t="s">
        <v>12</v>
      </c>
      <c r="I44" s="5" t="s">
        <v>11</v>
      </c>
    </row>
    <row r="45" spans="3:11" ht="45" x14ac:dyDescent="0.25">
      <c r="D45" s="206" t="s">
        <v>99</v>
      </c>
      <c r="E45" s="202" t="s">
        <v>98</v>
      </c>
      <c r="F45" s="218">
        <v>4.3185840707964598</v>
      </c>
      <c r="G45" s="202" t="s">
        <v>68</v>
      </c>
      <c r="H45" s="192">
        <v>2.0699999999999998</v>
      </c>
      <c r="I45" s="200" t="s">
        <v>97</v>
      </c>
      <c r="J45" s="1"/>
    </row>
    <row r="46" spans="3:11" ht="75" x14ac:dyDescent="0.25">
      <c r="D46" s="206" t="s">
        <v>96</v>
      </c>
      <c r="E46" s="202" t="s">
        <v>95</v>
      </c>
      <c r="F46" s="206">
        <v>4.5</v>
      </c>
      <c r="G46" s="200" t="s">
        <v>104</v>
      </c>
      <c r="H46" s="192">
        <v>3.7</v>
      </c>
      <c r="I46" s="200" t="s">
        <v>103</v>
      </c>
      <c r="J46" s="1"/>
    </row>
    <row r="47" spans="3:11" x14ac:dyDescent="0.25">
      <c r="D47" s="206" t="s">
        <v>54</v>
      </c>
      <c r="E47" s="202" t="s">
        <v>54</v>
      </c>
      <c r="F47" s="206">
        <v>365</v>
      </c>
      <c r="G47" s="202" t="s">
        <v>53</v>
      </c>
      <c r="H47" s="160">
        <v>365</v>
      </c>
      <c r="I47" s="202"/>
      <c r="J47" s="1"/>
    </row>
    <row r="48" spans="3:11" s="3" customFormat="1" ht="105" x14ac:dyDescent="0.25">
      <c r="D48" s="192" t="s">
        <v>93</v>
      </c>
      <c r="E48" s="200" t="s">
        <v>92</v>
      </c>
      <c r="F48" s="192">
        <v>0.7</v>
      </c>
      <c r="G48" s="200" t="s">
        <v>102</v>
      </c>
      <c r="H48" s="192">
        <v>0.70000000000000018</v>
      </c>
      <c r="I48" s="200" t="s">
        <v>102</v>
      </c>
      <c r="J48" s="4"/>
    </row>
    <row r="49" spans="2:10" ht="105" x14ac:dyDescent="0.25">
      <c r="D49" s="206" t="s">
        <v>90</v>
      </c>
      <c r="E49" s="202" t="s">
        <v>89</v>
      </c>
      <c r="F49" s="206">
        <v>93</v>
      </c>
      <c r="G49" s="202" t="s">
        <v>88</v>
      </c>
      <c r="H49" s="160">
        <v>93</v>
      </c>
      <c r="I49" s="202" t="s">
        <v>88</v>
      </c>
      <c r="J49" s="1"/>
    </row>
    <row r="50" spans="2:10" ht="90" x14ac:dyDescent="0.25">
      <c r="D50" s="206" t="s">
        <v>87</v>
      </c>
      <c r="E50" s="202" t="s">
        <v>86</v>
      </c>
      <c r="F50" s="206">
        <v>61.3</v>
      </c>
      <c r="G50" s="202" t="s">
        <v>85</v>
      </c>
      <c r="H50" s="160">
        <v>61.3</v>
      </c>
      <c r="I50" s="202" t="s">
        <v>85</v>
      </c>
      <c r="J50" s="1"/>
    </row>
    <row r="51" spans="2:10" ht="30" x14ac:dyDescent="0.25">
      <c r="D51" s="206" t="s">
        <v>84</v>
      </c>
      <c r="E51" s="202" t="s">
        <v>83</v>
      </c>
      <c r="F51" s="160">
        <v>1</v>
      </c>
      <c r="G51" s="202" t="s">
        <v>82</v>
      </c>
      <c r="H51" s="197">
        <v>1</v>
      </c>
      <c r="I51" s="202" t="s">
        <v>82</v>
      </c>
      <c r="J51" s="1"/>
    </row>
    <row r="52" spans="2:10" x14ac:dyDescent="0.25">
      <c r="D52" s="206" t="s">
        <v>81</v>
      </c>
      <c r="E52" s="203" t="s">
        <v>80</v>
      </c>
      <c r="F52" s="160">
        <v>8.33</v>
      </c>
      <c r="G52" s="203" t="s">
        <v>79</v>
      </c>
      <c r="H52" s="160">
        <v>8.33</v>
      </c>
      <c r="I52" s="203" t="s">
        <v>79</v>
      </c>
      <c r="J52" s="1"/>
    </row>
    <row r="53" spans="2:10" ht="105" x14ac:dyDescent="0.25">
      <c r="D53" s="206" t="s">
        <v>78</v>
      </c>
      <c r="E53" s="202" t="s">
        <v>77</v>
      </c>
      <c r="F53" s="160">
        <v>0.75</v>
      </c>
      <c r="G53" s="202" t="s">
        <v>76</v>
      </c>
      <c r="H53" s="160">
        <v>0.75</v>
      </c>
      <c r="I53" s="202" t="s">
        <v>76</v>
      </c>
      <c r="J53" s="1"/>
    </row>
    <row r="54" spans="2:10" ht="30" x14ac:dyDescent="0.25">
      <c r="D54" s="207">
        <v>3413</v>
      </c>
      <c r="E54" s="203" t="s">
        <v>75</v>
      </c>
      <c r="F54" s="215">
        <v>3413</v>
      </c>
      <c r="G54" s="203" t="s">
        <v>74</v>
      </c>
      <c r="H54" s="215">
        <v>3413</v>
      </c>
      <c r="I54" s="203" t="s">
        <v>74</v>
      </c>
      <c r="J54" s="1"/>
    </row>
    <row r="55" spans="2:10" ht="105" x14ac:dyDescent="0.25">
      <c r="D55" s="206" t="s">
        <v>73</v>
      </c>
      <c r="E55" s="202" t="s">
        <v>72</v>
      </c>
      <c r="F55" s="160">
        <v>0.98</v>
      </c>
      <c r="G55" s="203" t="s">
        <v>71</v>
      </c>
      <c r="H55" s="160">
        <v>0.98</v>
      </c>
      <c r="I55" s="203" t="s">
        <v>71</v>
      </c>
      <c r="J55" s="1"/>
    </row>
    <row r="56" spans="2:10" ht="30" x14ac:dyDescent="0.25">
      <c r="D56" s="206" t="s">
        <v>70</v>
      </c>
      <c r="E56" s="202" t="s">
        <v>69</v>
      </c>
      <c r="F56" s="218">
        <v>1.1754385964912279</v>
      </c>
      <c r="G56" s="203" t="s">
        <v>68</v>
      </c>
      <c r="H56" s="217">
        <v>1</v>
      </c>
      <c r="I56" s="205" t="s">
        <v>67</v>
      </c>
      <c r="J56" s="1"/>
    </row>
    <row r="57" spans="2:10" s="3" customFormat="1" ht="30" x14ac:dyDescent="0.25">
      <c r="D57" s="192" t="s">
        <v>578</v>
      </c>
      <c r="E57" s="200" t="s">
        <v>577</v>
      </c>
      <c r="F57" s="212">
        <v>0.4</v>
      </c>
      <c r="G57" s="200" t="s">
        <v>68</v>
      </c>
      <c r="H57" s="212">
        <v>1</v>
      </c>
      <c r="I57" s="205" t="s">
        <v>574</v>
      </c>
    </row>
    <row r="58" spans="2:10" s="3" customFormat="1" ht="30" x14ac:dyDescent="0.25">
      <c r="D58" s="192" t="s">
        <v>576</v>
      </c>
      <c r="E58" s="200" t="s">
        <v>575</v>
      </c>
      <c r="F58" s="212">
        <v>0.86</v>
      </c>
      <c r="G58" s="200" t="s">
        <v>68</v>
      </c>
      <c r="H58" s="212">
        <v>1</v>
      </c>
      <c r="I58" s="205" t="s">
        <v>574</v>
      </c>
    </row>
    <row r="59" spans="2:10" s="3" customFormat="1" ht="30" x14ac:dyDescent="0.25">
      <c r="D59" s="192" t="s">
        <v>286</v>
      </c>
      <c r="E59" s="200" t="s">
        <v>568</v>
      </c>
      <c r="F59" s="212">
        <v>0.53354522213777378</v>
      </c>
      <c r="G59" s="200" t="s">
        <v>68</v>
      </c>
      <c r="H59" s="212">
        <v>1</v>
      </c>
      <c r="I59" s="205" t="s">
        <v>573</v>
      </c>
    </row>
    <row r="62" spans="2:10" s="8" customFormat="1" x14ac:dyDescent="0.25">
      <c r="B62" s="290" t="s">
        <v>101</v>
      </c>
      <c r="C62" s="290"/>
      <c r="D62" s="290"/>
      <c r="E62" s="290"/>
      <c r="F62" s="290"/>
      <c r="G62" s="290"/>
      <c r="H62" s="290"/>
      <c r="I62" s="290"/>
      <c r="J62" s="291"/>
    </row>
    <row r="63" spans="2:10" ht="18" customHeight="1" x14ac:dyDescent="0.25">
      <c r="B63" s="1"/>
      <c r="C63" s="1"/>
      <c r="D63" s="1"/>
      <c r="E63" s="1"/>
      <c r="F63" s="1"/>
      <c r="G63" s="1"/>
      <c r="H63" s="1"/>
    </row>
    <row r="64" spans="2:10" ht="45" x14ac:dyDescent="0.25">
      <c r="C64" s="5" t="s">
        <v>589</v>
      </c>
      <c r="D64" s="5" t="s">
        <v>23</v>
      </c>
      <c r="E64" s="5" t="s">
        <v>27</v>
      </c>
      <c r="F64" s="5" t="s">
        <v>570</v>
      </c>
      <c r="G64" s="5" t="s">
        <v>26</v>
      </c>
      <c r="H64" s="5" t="s">
        <v>25</v>
      </c>
      <c r="I64" s="5" t="s">
        <v>569</v>
      </c>
      <c r="J64" s="5" t="s">
        <v>557</v>
      </c>
    </row>
    <row r="65" spans="3:11" x14ac:dyDescent="0.25">
      <c r="C65" s="191">
        <v>1228</v>
      </c>
      <c r="D65" s="160" t="s">
        <v>20</v>
      </c>
      <c r="E65" s="160" t="s">
        <v>100</v>
      </c>
      <c r="F65" s="168">
        <f>((F75*F76*F77*F78*(F79-F80)*F81*F82*F83)/(F84*F85*F86))*F87*F88*F89</f>
        <v>7.9607051885721685</v>
      </c>
      <c r="G65" s="192" t="s">
        <v>579</v>
      </c>
      <c r="H65" s="162">
        <v>8.8731800000000003E-5</v>
      </c>
      <c r="I65" s="198">
        <f>F65*H65</f>
        <v>7.0636770065134798E-4</v>
      </c>
      <c r="J65" s="191"/>
    </row>
    <row r="66" spans="3:11" x14ac:dyDescent="0.25">
      <c r="C66" s="191">
        <v>865</v>
      </c>
      <c r="D66" s="160" t="s">
        <v>19</v>
      </c>
      <c r="E66" s="160" t="str">
        <f>E65</f>
        <v>Kit Faucet Aerator (Bathroom)</v>
      </c>
      <c r="F66" s="168">
        <f>(H75*H76*H77*H78*(H79-H80)*H81*H82*H83)/(H84*H85*H86)*H87*H88*H89</f>
        <v>33.463803164371534</v>
      </c>
      <c r="G66" s="192" t="s">
        <v>579</v>
      </c>
      <c r="H66" s="162">
        <v>8.8731800000000003E-5</v>
      </c>
      <c r="I66" s="198">
        <f>F66*H66</f>
        <v>2.969303489620382E-3</v>
      </c>
      <c r="J66" s="191"/>
    </row>
    <row r="67" spans="3:11" x14ac:dyDescent="0.25">
      <c r="D67" s="1"/>
      <c r="E67" s="1"/>
      <c r="F67" s="7"/>
      <c r="G67" s="6"/>
      <c r="H67" s="1"/>
      <c r="I67" s="1"/>
      <c r="J67" s="1"/>
    </row>
    <row r="68" spans="3:11" x14ac:dyDescent="0.25">
      <c r="D68" s="1" t="s">
        <v>18</v>
      </c>
      <c r="E68" s="1"/>
      <c r="F68" s="1"/>
      <c r="G68" s="1"/>
      <c r="H68" s="1"/>
      <c r="I68" s="1"/>
      <c r="J68" s="1"/>
    </row>
    <row r="72" spans="3:11" x14ac:dyDescent="0.25">
      <c r="D72" s="4"/>
      <c r="E72" s="4"/>
      <c r="F72" s="4"/>
      <c r="G72" s="4"/>
      <c r="H72" s="4"/>
      <c r="I72" s="4"/>
      <c r="J72" s="4"/>
      <c r="K72" s="4"/>
    </row>
    <row r="73" spans="3:11" x14ac:dyDescent="0.25">
      <c r="D73" s="4"/>
      <c r="E73" s="4"/>
      <c r="F73" s="4"/>
      <c r="G73" s="4"/>
      <c r="H73" s="4"/>
      <c r="I73" s="4"/>
      <c r="J73" s="4"/>
      <c r="K73" s="4"/>
    </row>
    <row r="74" spans="3:11" ht="15" customHeight="1" x14ac:dyDescent="0.25">
      <c r="D74" s="5" t="s">
        <v>16</v>
      </c>
      <c r="E74" s="5" t="s">
        <v>15</v>
      </c>
      <c r="F74" s="5" t="s">
        <v>14</v>
      </c>
      <c r="G74" s="5" t="s">
        <v>13</v>
      </c>
      <c r="H74" s="5" t="s">
        <v>12</v>
      </c>
      <c r="I74" s="5" t="s">
        <v>11</v>
      </c>
    </row>
    <row r="75" spans="3:11" ht="45" x14ac:dyDescent="0.25">
      <c r="D75" s="188" t="s">
        <v>99</v>
      </c>
      <c r="E75" s="199" t="s">
        <v>98</v>
      </c>
      <c r="F75" s="193">
        <v>4.3185840707964598</v>
      </c>
      <c r="G75" s="200" t="s">
        <v>68</v>
      </c>
      <c r="H75" s="192">
        <v>2.0699999999999998</v>
      </c>
      <c r="I75" s="200" t="s">
        <v>97</v>
      </c>
      <c r="J75" s="4"/>
    </row>
    <row r="76" spans="3:11" ht="75" x14ac:dyDescent="0.25">
      <c r="D76" s="188" t="s">
        <v>96</v>
      </c>
      <c r="E76" s="199" t="s">
        <v>95</v>
      </c>
      <c r="F76" s="188">
        <v>1.6</v>
      </c>
      <c r="G76" s="200" t="s">
        <v>94</v>
      </c>
      <c r="H76" s="192">
        <v>1.6</v>
      </c>
      <c r="I76" s="200" t="s">
        <v>94</v>
      </c>
      <c r="J76" s="4"/>
    </row>
    <row r="77" spans="3:11" x14ac:dyDescent="0.25">
      <c r="D77" s="188" t="s">
        <v>54</v>
      </c>
      <c r="E77" s="199" t="s">
        <v>54</v>
      </c>
      <c r="F77" s="188">
        <v>365</v>
      </c>
      <c r="G77" s="199" t="s">
        <v>53</v>
      </c>
      <c r="H77" s="188">
        <v>365</v>
      </c>
      <c r="I77" s="199"/>
      <c r="J77" s="4"/>
    </row>
    <row r="78" spans="3:11" ht="105" x14ac:dyDescent="0.25">
      <c r="D78" s="192" t="s">
        <v>93</v>
      </c>
      <c r="E78" s="200" t="s">
        <v>92</v>
      </c>
      <c r="F78" s="192">
        <v>0.7</v>
      </c>
      <c r="G78" s="200" t="s">
        <v>91</v>
      </c>
      <c r="H78" s="192">
        <v>0.70000000000000018</v>
      </c>
      <c r="I78" s="200" t="s">
        <v>91</v>
      </c>
      <c r="J78" s="4"/>
    </row>
    <row r="79" spans="3:11" ht="105" x14ac:dyDescent="0.25">
      <c r="D79" s="188" t="s">
        <v>90</v>
      </c>
      <c r="E79" s="199" t="s">
        <v>89</v>
      </c>
      <c r="F79" s="188">
        <v>86</v>
      </c>
      <c r="G79" s="199" t="s">
        <v>88</v>
      </c>
      <c r="H79" s="196">
        <v>86</v>
      </c>
      <c r="I79" s="199" t="s">
        <v>88</v>
      </c>
      <c r="J79" s="4"/>
    </row>
    <row r="80" spans="3:11" ht="90" x14ac:dyDescent="0.25">
      <c r="D80" s="188" t="s">
        <v>87</v>
      </c>
      <c r="E80" s="199" t="s">
        <v>86</v>
      </c>
      <c r="F80" s="188">
        <v>61.3</v>
      </c>
      <c r="G80" s="201" t="s">
        <v>85</v>
      </c>
      <c r="H80" s="216">
        <v>61.3</v>
      </c>
      <c r="I80" s="201" t="s">
        <v>85</v>
      </c>
      <c r="J80" s="4"/>
    </row>
    <row r="81" spans="2:10" ht="30" x14ac:dyDescent="0.25">
      <c r="D81" s="188" t="s">
        <v>84</v>
      </c>
      <c r="E81" s="202" t="s">
        <v>83</v>
      </c>
      <c r="F81" s="160">
        <v>1</v>
      </c>
      <c r="G81" s="202" t="s">
        <v>82</v>
      </c>
      <c r="H81" s="160">
        <v>1</v>
      </c>
      <c r="I81" s="202" t="s">
        <v>82</v>
      </c>
      <c r="J81" s="4"/>
    </row>
    <row r="82" spans="2:10" x14ac:dyDescent="0.25">
      <c r="D82" s="188" t="s">
        <v>81</v>
      </c>
      <c r="E82" s="203" t="s">
        <v>80</v>
      </c>
      <c r="F82" s="160">
        <v>8.33</v>
      </c>
      <c r="G82" s="203" t="s">
        <v>79</v>
      </c>
      <c r="H82" s="160">
        <v>8.33</v>
      </c>
      <c r="I82" s="203" t="s">
        <v>79</v>
      </c>
      <c r="J82" s="4"/>
    </row>
    <row r="83" spans="2:10" ht="105" x14ac:dyDescent="0.25">
      <c r="D83" s="188" t="s">
        <v>78</v>
      </c>
      <c r="E83" s="203" t="s">
        <v>77</v>
      </c>
      <c r="F83" s="160">
        <v>0.9</v>
      </c>
      <c r="G83" s="202" t="s">
        <v>76</v>
      </c>
      <c r="H83" s="160">
        <v>0.9</v>
      </c>
      <c r="I83" s="202" t="s">
        <v>76</v>
      </c>
      <c r="J83" s="4"/>
    </row>
    <row r="84" spans="2:10" ht="30" x14ac:dyDescent="0.25">
      <c r="D84" s="204">
        <v>3413</v>
      </c>
      <c r="E84" s="203" t="s">
        <v>75</v>
      </c>
      <c r="F84" s="215">
        <v>3413</v>
      </c>
      <c r="G84" s="203" t="s">
        <v>74</v>
      </c>
      <c r="H84" s="215">
        <v>3413</v>
      </c>
      <c r="I84" s="203" t="s">
        <v>74</v>
      </c>
      <c r="J84" s="4"/>
    </row>
    <row r="85" spans="2:10" ht="105" x14ac:dyDescent="0.25">
      <c r="D85" s="188" t="s">
        <v>73</v>
      </c>
      <c r="E85" s="202" t="s">
        <v>72</v>
      </c>
      <c r="F85" s="160">
        <v>0.98</v>
      </c>
      <c r="G85" s="203" t="s">
        <v>71</v>
      </c>
      <c r="H85" s="160">
        <v>0.98</v>
      </c>
      <c r="I85" s="203" t="s">
        <v>71</v>
      </c>
      <c r="J85" s="4"/>
    </row>
    <row r="86" spans="2:10" ht="30" x14ac:dyDescent="0.25">
      <c r="D86" s="192" t="s">
        <v>70</v>
      </c>
      <c r="E86" s="200" t="s">
        <v>69</v>
      </c>
      <c r="F86" s="193">
        <v>2.4005847953216377</v>
      </c>
      <c r="G86" s="205" t="s">
        <v>68</v>
      </c>
      <c r="H86" s="217">
        <v>1.4</v>
      </c>
      <c r="I86" s="205" t="s">
        <v>67</v>
      </c>
      <c r="J86" s="4"/>
    </row>
    <row r="87" spans="2:10" s="3" customFormat="1" ht="30" x14ac:dyDescent="0.25">
      <c r="D87" s="192" t="s">
        <v>578</v>
      </c>
      <c r="E87" s="200" t="s">
        <v>577</v>
      </c>
      <c r="F87" s="212">
        <v>0.4</v>
      </c>
      <c r="G87" s="200" t="s">
        <v>68</v>
      </c>
      <c r="H87" s="212">
        <v>1</v>
      </c>
      <c r="I87" s="205" t="s">
        <v>574</v>
      </c>
    </row>
    <row r="88" spans="2:10" s="3" customFormat="1" ht="30" x14ac:dyDescent="0.25">
      <c r="D88" s="192" t="s">
        <v>576</v>
      </c>
      <c r="E88" s="200" t="s">
        <v>575</v>
      </c>
      <c r="F88" s="212">
        <v>0.86</v>
      </c>
      <c r="G88" s="200" t="s">
        <v>68</v>
      </c>
      <c r="H88" s="212">
        <v>1</v>
      </c>
      <c r="I88" s="205" t="s">
        <v>574</v>
      </c>
    </row>
    <row r="89" spans="2:10" s="3" customFormat="1" ht="30" x14ac:dyDescent="0.25">
      <c r="D89" s="192" t="s">
        <v>286</v>
      </c>
      <c r="E89" s="200" t="s">
        <v>568</v>
      </c>
      <c r="F89" s="212">
        <v>0.56837606837606836</v>
      </c>
      <c r="G89" s="200" t="s">
        <v>68</v>
      </c>
      <c r="H89" s="212">
        <v>1</v>
      </c>
      <c r="I89" s="205" t="s">
        <v>573</v>
      </c>
    </row>
    <row r="92" spans="2:10" s="8" customFormat="1" x14ac:dyDescent="0.25">
      <c r="B92" s="290" t="s">
        <v>66</v>
      </c>
      <c r="C92" s="290"/>
      <c r="D92" s="290"/>
      <c r="E92" s="290"/>
      <c r="F92" s="290"/>
      <c r="G92" s="290"/>
      <c r="H92" s="290"/>
      <c r="I92" s="290"/>
      <c r="J92" s="291"/>
    </row>
    <row r="93" spans="2:10" ht="18" customHeight="1" x14ac:dyDescent="0.25">
      <c r="D93" s="1"/>
      <c r="E93" s="1"/>
      <c r="F93" s="1"/>
      <c r="G93" s="1"/>
      <c r="H93" s="1"/>
      <c r="I93" s="1"/>
      <c r="J93" s="1"/>
    </row>
    <row r="94" spans="2:10" ht="45" x14ac:dyDescent="0.25">
      <c r="C94" s="5" t="s">
        <v>589</v>
      </c>
      <c r="D94" s="5" t="s">
        <v>23</v>
      </c>
      <c r="E94" s="5" t="s">
        <v>27</v>
      </c>
      <c r="F94" s="5" t="s">
        <v>570</v>
      </c>
      <c r="G94" s="5" t="s">
        <v>26</v>
      </c>
      <c r="H94" s="5" t="s">
        <v>25</v>
      </c>
      <c r="I94" s="5" t="s">
        <v>569</v>
      </c>
      <c r="J94" s="5" t="s">
        <v>557</v>
      </c>
    </row>
    <row r="95" spans="2:10" x14ac:dyDescent="0.25">
      <c r="C95" s="191">
        <v>1227</v>
      </c>
      <c r="D95" s="160" t="s">
        <v>20</v>
      </c>
      <c r="E95" s="160" t="s">
        <v>65</v>
      </c>
      <c r="F95" s="197">
        <f>(((F103-F104)*(F105*F106)*F108)/F107)*F109*F110*F111</f>
        <v>29.835465715436975</v>
      </c>
      <c r="G95" s="192" t="s">
        <v>583</v>
      </c>
      <c r="H95" s="162">
        <v>1.4925290000000001E-4</v>
      </c>
      <c r="I95" s="198">
        <f>F95*H95</f>
        <v>4.4530297808795432E-3</v>
      </c>
      <c r="J95" s="191"/>
    </row>
    <row r="96" spans="2:10" x14ac:dyDescent="0.25">
      <c r="C96" s="191">
        <v>1203</v>
      </c>
      <c r="D96" s="160" t="s">
        <v>19</v>
      </c>
      <c r="E96" s="160" t="s">
        <v>65</v>
      </c>
      <c r="F96" s="197">
        <f>(((H103-H104)*(H105*H106)*H108)/H107)*H109*H110*H111</f>
        <v>37.153826041105866</v>
      </c>
      <c r="G96" s="192" t="s">
        <v>583</v>
      </c>
      <c r="H96" s="162">
        <v>1.4925290000000001E-4</v>
      </c>
      <c r="I96" s="198">
        <f>F96*H96</f>
        <v>5.5453162827305696E-3</v>
      </c>
      <c r="J96" s="191"/>
    </row>
    <row r="97" spans="4:11" x14ac:dyDescent="0.25">
      <c r="D97" s="1"/>
      <c r="E97" s="1"/>
      <c r="F97" s="7"/>
      <c r="G97" s="6"/>
      <c r="H97" s="1"/>
      <c r="I97" s="1"/>
      <c r="J97" s="1"/>
      <c r="K97" s="1"/>
    </row>
    <row r="98" spans="4:11" x14ac:dyDescent="0.25">
      <c r="D98" s="1" t="s">
        <v>18</v>
      </c>
      <c r="E98" s="1"/>
      <c r="F98" s="1"/>
      <c r="G98" s="1"/>
      <c r="H98" s="1"/>
      <c r="I98" s="1"/>
      <c r="J98" s="1"/>
      <c r="K98" s="1"/>
    </row>
    <row r="99" spans="4:11" ht="25.5" customHeight="1" x14ac:dyDescent="0.25"/>
    <row r="101" spans="4:11" x14ac:dyDescent="0.25">
      <c r="D101" s="1"/>
      <c r="E101" s="1"/>
      <c r="F101" s="1"/>
      <c r="G101" s="1"/>
      <c r="H101" s="1"/>
      <c r="I101" s="1"/>
      <c r="J101" s="1"/>
    </row>
    <row r="102" spans="4:11" ht="15" customHeight="1" x14ac:dyDescent="0.25">
      <c r="D102" s="5" t="s">
        <v>16</v>
      </c>
      <c r="E102" s="5" t="s">
        <v>15</v>
      </c>
      <c r="F102" s="5" t="s">
        <v>14</v>
      </c>
      <c r="G102" s="5" t="s">
        <v>13</v>
      </c>
      <c r="H102" s="5" t="s">
        <v>12</v>
      </c>
      <c r="I102" s="5" t="s">
        <v>11</v>
      </c>
    </row>
    <row r="103" spans="4:11" ht="45" x14ac:dyDescent="0.25">
      <c r="D103" s="206" t="s">
        <v>63</v>
      </c>
      <c r="E103" s="202" t="s">
        <v>62</v>
      </c>
      <c r="F103" s="206">
        <v>43</v>
      </c>
      <c r="G103" s="202" t="s">
        <v>61</v>
      </c>
      <c r="H103" s="276">
        <v>43</v>
      </c>
      <c r="I103" s="202" t="s">
        <v>61</v>
      </c>
    </row>
    <row r="104" spans="4:11" ht="30" x14ac:dyDescent="0.25">
      <c r="D104" s="206" t="s">
        <v>60</v>
      </c>
      <c r="E104" s="202" t="s">
        <v>59</v>
      </c>
      <c r="F104" s="206">
        <v>9</v>
      </c>
      <c r="G104" s="202" t="s">
        <v>58</v>
      </c>
      <c r="H104" s="276">
        <v>9</v>
      </c>
      <c r="I104" s="202" t="s">
        <v>58</v>
      </c>
    </row>
    <row r="105" spans="4:11" ht="45" x14ac:dyDescent="0.25">
      <c r="D105" s="206" t="s">
        <v>57</v>
      </c>
      <c r="E105" s="202" t="s">
        <v>56</v>
      </c>
      <c r="F105" s="211">
        <v>3.1494444444440002</v>
      </c>
      <c r="G105" s="202" t="s">
        <v>55</v>
      </c>
      <c r="H105" s="211">
        <v>3.1494444444440002</v>
      </c>
      <c r="I105" s="202" t="s">
        <v>55</v>
      </c>
    </row>
    <row r="106" spans="4:11" x14ac:dyDescent="0.25">
      <c r="D106" s="206" t="s">
        <v>54</v>
      </c>
      <c r="E106" s="202" t="s">
        <v>53</v>
      </c>
      <c r="F106" s="206">
        <v>365</v>
      </c>
      <c r="G106" s="202" t="s">
        <v>53</v>
      </c>
      <c r="H106" s="206">
        <v>365</v>
      </c>
      <c r="I106" s="202" t="s">
        <v>53</v>
      </c>
    </row>
    <row r="107" spans="4:11" x14ac:dyDescent="0.25">
      <c r="D107" s="207">
        <v>1000</v>
      </c>
      <c r="E107" s="202" t="s">
        <v>52</v>
      </c>
      <c r="F107" s="207">
        <v>1000</v>
      </c>
      <c r="G107" s="202" t="s">
        <v>52</v>
      </c>
      <c r="H107" s="207">
        <v>1000</v>
      </c>
      <c r="I107" s="202" t="s">
        <v>52</v>
      </c>
    </row>
    <row r="108" spans="4:11" ht="45" x14ac:dyDescent="0.25">
      <c r="D108" s="210" t="s">
        <v>51</v>
      </c>
      <c r="E108" s="200" t="s">
        <v>50</v>
      </c>
      <c r="F108" s="210">
        <v>0.97</v>
      </c>
      <c r="G108" s="200" t="s">
        <v>49</v>
      </c>
      <c r="H108" s="210">
        <v>0.97</v>
      </c>
      <c r="I108" s="200" t="s">
        <v>48</v>
      </c>
    </row>
    <row r="109" spans="4:11" s="3" customFormat="1" x14ac:dyDescent="0.25">
      <c r="D109" s="192" t="s">
        <v>578</v>
      </c>
      <c r="E109" s="200" t="s">
        <v>582</v>
      </c>
      <c r="F109" s="212">
        <v>1</v>
      </c>
      <c r="G109" s="200" t="s">
        <v>581</v>
      </c>
      <c r="H109" s="212">
        <v>1</v>
      </c>
      <c r="I109" s="205" t="s">
        <v>580</v>
      </c>
    </row>
    <row r="110" spans="4:11" s="3" customFormat="1" ht="30" x14ac:dyDescent="0.25">
      <c r="D110" s="192" t="s">
        <v>576</v>
      </c>
      <c r="E110" s="200" t="s">
        <v>575</v>
      </c>
      <c r="F110" s="212">
        <v>0.86</v>
      </c>
      <c r="G110" s="200" t="s">
        <v>68</v>
      </c>
      <c r="H110" s="212">
        <v>1</v>
      </c>
      <c r="I110" s="205" t="s">
        <v>574</v>
      </c>
    </row>
    <row r="111" spans="4:11" s="3" customFormat="1" ht="30" x14ac:dyDescent="0.25">
      <c r="D111" s="192" t="s">
        <v>286</v>
      </c>
      <c r="E111" s="200" t="s">
        <v>568</v>
      </c>
      <c r="F111" s="214">
        <v>0.91507544652831463</v>
      </c>
      <c r="G111" s="200" t="s">
        <v>68</v>
      </c>
      <c r="H111" s="213">
        <v>0.98</v>
      </c>
      <c r="I111" s="205" t="s">
        <v>573</v>
      </c>
    </row>
    <row r="114" spans="2:20" s="8" customFormat="1" x14ac:dyDescent="0.25">
      <c r="B114" s="290" t="s">
        <v>325</v>
      </c>
      <c r="C114" s="290"/>
      <c r="D114" s="290"/>
      <c r="E114" s="290"/>
      <c r="F114" s="290"/>
      <c r="G114" s="290"/>
      <c r="H114" s="290"/>
      <c r="I114" s="290"/>
      <c r="J114" s="291"/>
    </row>
    <row r="115" spans="2:20" ht="18" customHeight="1" x14ac:dyDescent="0.25"/>
    <row r="116" spans="2:20" ht="45" x14ac:dyDescent="0.25">
      <c r="C116" s="5" t="s">
        <v>589</v>
      </c>
      <c r="D116" s="5" t="s">
        <v>23</v>
      </c>
      <c r="E116" s="5" t="s">
        <v>27</v>
      </c>
      <c r="F116" s="5" t="s">
        <v>570</v>
      </c>
      <c r="G116" s="5" t="s">
        <v>26</v>
      </c>
      <c r="H116" s="5" t="s">
        <v>25</v>
      </c>
      <c r="I116" s="5" t="s">
        <v>569</v>
      </c>
      <c r="J116" s="5" t="s">
        <v>557</v>
      </c>
    </row>
    <row r="117" spans="2:20" ht="45" x14ac:dyDescent="0.25">
      <c r="C117" s="191">
        <v>1272</v>
      </c>
      <c r="D117" s="160" t="s">
        <v>20</v>
      </c>
      <c r="E117" s="160" t="s">
        <v>325</v>
      </c>
      <c r="F117" s="196">
        <f>(((($F$125/$F$126)-($F$127/$F$128))*$F$129*$F$130*$F$131)/($F$132*$F$133))*F134*F135*F136</f>
        <v>11.005229096318564</v>
      </c>
      <c r="G117" s="192" t="s">
        <v>579</v>
      </c>
      <c r="H117" s="162">
        <v>8.8731800000000003E-5</v>
      </c>
      <c r="I117" s="219">
        <f>F117*H117</f>
        <v>9.7651378712871955E-4</v>
      </c>
      <c r="J117" s="277" t="s">
        <v>610</v>
      </c>
      <c r="R117" s="10"/>
      <c r="S117" s="9"/>
      <c r="T117" s="9"/>
    </row>
    <row r="118" spans="2:20" ht="18" customHeight="1" x14ac:dyDescent="0.25">
      <c r="C118" s="191">
        <v>868</v>
      </c>
      <c r="D118" s="160" t="s">
        <v>19</v>
      </c>
      <c r="E118" s="160" t="s">
        <v>325</v>
      </c>
      <c r="F118" s="196">
        <f>(((($H$125/$H$126)-($H$127/$H$128))*$H$129*$H$130*$H$131)/($H$132*$H$133))*H134*H135*H136</f>
        <v>17.360917575458135</v>
      </c>
      <c r="G118" s="192" t="s">
        <v>579</v>
      </c>
      <c r="H118" s="162">
        <v>8.8731800000000003E-5</v>
      </c>
      <c r="I118" s="219">
        <f>F118*H118</f>
        <v>1.5404654661220361E-3</v>
      </c>
      <c r="J118" s="191"/>
      <c r="R118" s="9"/>
      <c r="S118" s="9"/>
      <c r="T118" s="9"/>
    </row>
    <row r="119" spans="2:20" x14ac:dyDescent="0.25">
      <c r="D119" s="1"/>
      <c r="E119" s="1"/>
      <c r="F119" s="1"/>
      <c r="G119" s="1"/>
      <c r="H119" s="1"/>
      <c r="I119" s="1"/>
      <c r="J119" s="1"/>
    </row>
    <row r="120" spans="2:20" x14ac:dyDescent="0.25">
      <c r="D120" s="1" t="s">
        <v>47</v>
      </c>
      <c r="E120" s="1"/>
      <c r="F120" s="1"/>
      <c r="G120" s="1"/>
      <c r="H120" s="1"/>
      <c r="I120" s="1"/>
      <c r="J120" s="1"/>
    </row>
    <row r="123" spans="2:20" x14ac:dyDescent="0.25">
      <c r="D123" s="1"/>
      <c r="E123" s="1"/>
      <c r="F123" s="1"/>
      <c r="G123" s="1"/>
      <c r="H123" s="1"/>
      <c r="I123" s="1"/>
      <c r="J123" s="1"/>
    </row>
    <row r="124" spans="2:20" ht="15" customHeight="1" x14ac:dyDescent="0.25">
      <c r="D124" s="5" t="s">
        <v>16</v>
      </c>
      <c r="E124" s="5" t="s">
        <v>15</v>
      </c>
      <c r="F124" s="5" t="s">
        <v>14</v>
      </c>
      <c r="G124" s="5" t="s">
        <v>13</v>
      </c>
      <c r="H124" s="5" t="s">
        <v>12</v>
      </c>
      <c r="I124" s="5" t="s">
        <v>11</v>
      </c>
    </row>
    <row r="125" spans="2:20" ht="45" x14ac:dyDescent="0.25">
      <c r="D125" s="206" t="s">
        <v>46</v>
      </c>
      <c r="E125" s="202" t="s">
        <v>617</v>
      </c>
      <c r="F125" s="246">
        <f>0.75/12*PI()</f>
        <v>0.19634954084936207</v>
      </c>
      <c r="G125" s="202" t="s">
        <v>28</v>
      </c>
      <c r="H125" s="244">
        <f>0.75/12*PI()</f>
        <v>0.19634954084936207</v>
      </c>
      <c r="I125" s="202" t="s">
        <v>28</v>
      </c>
    </row>
    <row r="126" spans="2:20" ht="45" x14ac:dyDescent="0.25">
      <c r="D126" s="206" t="s">
        <v>45</v>
      </c>
      <c r="E126" s="202" t="s">
        <v>44</v>
      </c>
      <c r="F126" s="188">
        <v>1</v>
      </c>
      <c r="G126" s="202" t="s">
        <v>28</v>
      </c>
      <c r="H126" s="193">
        <v>1</v>
      </c>
      <c r="I126" s="202" t="s">
        <v>28</v>
      </c>
    </row>
    <row r="127" spans="2:20" ht="60" x14ac:dyDescent="0.25">
      <c r="D127" s="206" t="s">
        <v>43</v>
      </c>
      <c r="E127" s="202" t="s">
        <v>513</v>
      </c>
      <c r="F127" s="246">
        <f>(0.75+0.375*2)/12*PI()</f>
        <v>0.39269908169872414</v>
      </c>
      <c r="G127" s="202" t="s">
        <v>40</v>
      </c>
      <c r="H127" s="244">
        <f>(0.75+0.375*2)/12*PI()</f>
        <v>0.39269908169872414</v>
      </c>
      <c r="I127" s="202" t="s">
        <v>40</v>
      </c>
    </row>
    <row r="128" spans="2:20" ht="60" x14ac:dyDescent="0.25">
      <c r="D128" s="206" t="s">
        <v>42</v>
      </c>
      <c r="E128" s="202" t="s">
        <v>41</v>
      </c>
      <c r="F128" s="204">
        <v>4</v>
      </c>
      <c r="G128" s="202" t="s">
        <v>40</v>
      </c>
      <c r="H128" s="275">
        <v>4</v>
      </c>
      <c r="I128" s="202" t="s">
        <v>40</v>
      </c>
    </row>
    <row r="129" spans="2:13" ht="45" x14ac:dyDescent="0.25">
      <c r="D129" s="207" t="s">
        <v>39</v>
      </c>
      <c r="E129" s="200" t="s">
        <v>598</v>
      </c>
      <c r="F129" s="204">
        <v>1</v>
      </c>
      <c r="G129" s="200" t="s">
        <v>37</v>
      </c>
      <c r="H129" s="275">
        <v>1</v>
      </c>
      <c r="I129" s="200" t="s">
        <v>36</v>
      </c>
    </row>
    <row r="130" spans="2:13" ht="45" x14ac:dyDescent="0.25">
      <c r="D130" s="210" t="s">
        <v>35</v>
      </c>
      <c r="E130" s="202" t="s">
        <v>34</v>
      </c>
      <c r="F130" s="216">
        <v>67.5</v>
      </c>
      <c r="G130" s="202" t="s">
        <v>28</v>
      </c>
      <c r="H130" s="244">
        <v>67.5</v>
      </c>
      <c r="I130" s="202" t="s">
        <v>28</v>
      </c>
    </row>
    <row r="131" spans="2:13" ht="45" x14ac:dyDescent="0.25">
      <c r="D131" s="206" t="s">
        <v>33</v>
      </c>
      <c r="E131" s="202" t="s">
        <v>32</v>
      </c>
      <c r="F131" s="188">
        <v>8760</v>
      </c>
      <c r="G131" s="202" t="s">
        <v>28</v>
      </c>
      <c r="H131" s="244">
        <v>8760</v>
      </c>
      <c r="I131" s="202" t="s">
        <v>28</v>
      </c>
    </row>
    <row r="132" spans="2:13" ht="45" x14ac:dyDescent="0.25">
      <c r="D132" s="206" t="s">
        <v>31</v>
      </c>
      <c r="E132" s="202" t="s">
        <v>30</v>
      </c>
      <c r="F132" s="247">
        <v>0.98</v>
      </c>
      <c r="G132" s="202" t="s">
        <v>28</v>
      </c>
      <c r="H132" s="217">
        <v>0.98</v>
      </c>
      <c r="I132" s="202" t="s">
        <v>28</v>
      </c>
    </row>
    <row r="133" spans="2:13" ht="45" x14ac:dyDescent="0.25">
      <c r="D133" s="206">
        <v>3412</v>
      </c>
      <c r="E133" s="202" t="s">
        <v>29</v>
      </c>
      <c r="F133" s="204">
        <v>3412</v>
      </c>
      <c r="G133" s="202" t="s">
        <v>28</v>
      </c>
      <c r="H133" s="209">
        <v>3412</v>
      </c>
      <c r="I133" s="202" t="s">
        <v>28</v>
      </c>
    </row>
    <row r="134" spans="2:13" s="3" customFormat="1" ht="30" x14ac:dyDescent="0.25">
      <c r="D134" s="192" t="s">
        <v>609</v>
      </c>
      <c r="E134" s="200" t="s">
        <v>577</v>
      </c>
      <c r="F134" s="278">
        <v>1</v>
      </c>
      <c r="G134" s="200" t="s">
        <v>68</v>
      </c>
      <c r="H134" s="212">
        <v>1</v>
      </c>
      <c r="I134" s="205" t="s">
        <v>574</v>
      </c>
    </row>
    <row r="135" spans="2:13" s="3" customFormat="1" ht="30" x14ac:dyDescent="0.25">
      <c r="D135" s="192" t="s">
        <v>576</v>
      </c>
      <c r="E135" s="200" t="s">
        <v>575</v>
      </c>
      <c r="F135" s="212">
        <v>0.86</v>
      </c>
      <c r="G135" s="200" t="s">
        <v>68</v>
      </c>
      <c r="H135" s="212">
        <v>1</v>
      </c>
      <c r="I135" s="205" t="s">
        <v>574</v>
      </c>
    </row>
    <row r="136" spans="2:13" s="3" customFormat="1" ht="30" x14ac:dyDescent="0.25">
      <c r="D136" s="192" t="s">
        <v>286</v>
      </c>
      <c r="E136" s="200" t="s">
        <v>568</v>
      </c>
      <c r="F136" s="212">
        <v>0.73710263085776917</v>
      </c>
      <c r="G136" s="200" t="s">
        <v>68</v>
      </c>
      <c r="H136" s="212">
        <v>1</v>
      </c>
      <c r="I136" s="205" t="s">
        <v>573</v>
      </c>
    </row>
    <row r="139" spans="2:13" s="8" customFormat="1" x14ac:dyDescent="0.25">
      <c r="B139" s="292" t="s">
        <v>599</v>
      </c>
      <c r="C139" s="293"/>
      <c r="D139" s="293"/>
      <c r="E139" s="293"/>
      <c r="F139" s="293"/>
      <c r="G139" s="293"/>
      <c r="H139" s="293"/>
      <c r="I139" s="293"/>
      <c r="J139" s="294"/>
    </row>
    <row r="140" spans="2:13" ht="23.25" customHeight="1" x14ac:dyDescent="0.25">
      <c r="D140" s="1"/>
      <c r="E140" s="1"/>
      <c r="F140" s="1"/>
      <c r="G140" s="1"/>
      <c r="H140" s="1"/>
      <c r="I140" s="1"/>
      <c r="J140" s="1"/>
      <c r="K140" s="1"/>
      <c r="L140" s="1"/>
      <c r="M140" s="1"/>
    </row>
    <row r="141" spans="2:13" ht="45" x14ac:dyDescent="0.25">
      <c r="C141" s="5" t="s">
        <v>589</v>
      </c>
      <c r="D141" s="5" t="s">
        <v>23</v>
      </c>
      <c r="E141" s="5" t="s">
        <v>27</v>
      </c>
      <c r="F141" s="5" t="s">
        <v>570</v>
      </c>
      <c r="G141" s="5" t="s">
        <v>26</v>
      </c>
      <c r="H141" s="5" t="s">
        <v>25</v>
      </c>
      <c r="I141" s="5" t="s">
        <v>569</v>
      </c>
      <c r="J141" s="5" t="s">
        <v>557</v>
      </c>
    </row>
    <row r="142" spans="2:13" x14ac:dyDescent="0.25">
      <c r="C142" s="191">
        <v>1226</v>
      </c>
      <c r="D142" s="160" t="s">
        <v>20</v>
      </c>
      <c r="E142" s="160" t="s">
        <v>24</v>
      </c>
      <c r="F142" s="193">
        <f>(G145+J145)*F162*F163</f>
        <v>68.480472636061194</v>
      </c>
      <c r="G142" s="192" t="s">
        <v>492</v>
      </c>
      <c r="H142" s="162">
        <v>4.6608050000000002E-4</v>
      </c>
      <c r="I142" s="198">
        <f>F142*H142</f>
        <v>3.191741292645172E-2</v>
      </c>
      <c r="J142" s="191"/>
      <c r="K142" s="1"/>
      <c r="L142" s="1"/>
    </row>
    <row r="143" spans="2:13" x14ac:dyDescent="0.25">
      <c r="D143" s="1"/>
      <c r="E143" s="7"/>
      <c r="F143" s="6"/>
      <c r="G143" s="1"/>
      <c r="H143" s="1"/>
      <c r="I143" s="1"/>
      <c r="K143" s="1"/>
      <c r="L143" s="1"/>
    </row>
    <row r="144" spans="2:13" ht="27" customHeight="1" x14ac:dyDescent="0.25">
      <c r="D144" s="5" t="s">
        <v>23</v>
      </c>
      <c r="E144" s="5" t="s">
        <v>605</v>
      </c>
      <c r="F144" s="5" t="s">
        <v>21</v>
      </c>
      <c r="G144" s="5" t="s">
        <v>606</v>
      </c>
      <c r="H144" s="5" t="s">
        <v>608</v>
      </c>
      <c r="I144" s="5" t="s">
        <v>21</v>
      </c>
      <c r="J144" s="5" t="s">
        <v>607</v>
      </c>
      <c r="K144" s="1"/>
    </row>
    <row r="145" spans="4:13" x14ac:dyDescent="0.25">
      <c r="D145" s="160" t="s">
        <v>20</v>
      </c>
      <c r="E145" s="160">
        <f>F158*F159*F161</f>
        <v>112.2</v>
      </c>
      <c r="F145" s="161">
        <v>0.94642857142857095</v>
      </c>
      <c r="G145" s="198">
        <f>E145*F145</f>
        <v>106.18928571428566</v>
      </c>
      <c r="H145" s="160">
        <f>F158*F160*F161</f>
        <v>65.174999999999997</v>
      </c>
      <c r="I145" s="161">
        <v>0.95287958115183202</v>
      </c>
      <c r="J145" s="198">
        <f>H145*I145</f>
        <v>62.10392670157065</v>
      </c>
      <c r="K145" s="1"/>
    </row>
    <row r="146" spans="4:13" x14ac:dyDescent="0.25">
      <c r="D146" s="1"/>
      <c r="E146" s="1"/>
      <c r="F146" s="1"/>
      <c r="G146" s="1"/>
      <c r="H146" s="1"/>
      <c r="I146" s="1"/>
      <c r="J146" s="1"/>
      <c r="K146" s="1"/>
      <c r="L146" s="1"/>
      <c r="M146" s="1"/>
    </row>
    <row r="147" spans="4:13" x14ac:dyDescent="0.25">
      <c r="D147" s="1" t="s">
        <v>18</v>
      </c>
      <c r="E147" s="1"/>
      <c r="F147" s="1"/>
      <c r="G147" s="1"/>
      <c r="H147" s="1"/>
      <c r="I147" s="1"/>
      <c r="J147" s="1"/>
      <c r="K147" s="1"/>
      <c r="L147" s="1"/>
      <c r="M147" s="1"/>
    </row>
    <row r="148" spans="4:13" ht="9" customHeight="1" x14ac:dyDescent="0.25">
      <c r="D148" s="1"/>
      <c r="E148" s="1"/>
      <c r="F148" s="1"/>
      <c r="G148" s="1"/>
      <c r="H148" s="1"/>
      <c r="I148" s="1"/>
      <c r="J148" s="1"/>
      <c r="K148" s="1"/>
      <c r="L148" s="1"/>
      <c r="M148" s="1"/>
    </row>
    <row r="149" spans="4:13" ht="25.5" customHeight="1" x14ac:dyDescent="0.25">
      <c r="F149" t="s">
        <v>17</v>
      </c>
    </row>
    <row r="156" spans="4:13" ht="10.5" customHeight="1" x14ac:dyDescent="0.25">
      <c r="D156" s="1"/>
      <c r="E156" s="1"/>
      <c r="F156" s="1"/>
      <c r="G156" s="1"/>
      <c r="H156" s="1"/>
      <c r="I156" s="1"/>
      <c r="J156" s="1"/>
      <c r="K156" s="1"/>
    </row>
    <row r="157" spans="4:13" ht="15" customHeight="1" x14ac:dyDescent="0.25">
      <c r="D157" s="5" t="s">
        <v>16</v>
      </c>
      <c r="E157" s="5" t="s">
        <v>15</v>
      </c>
      <c r="F157" s="5" t="s">
        <v>14</v>
      </c>
      <c r="G157" s="5" t="s">
        <v>13</v>
      </c>
    </row>
    <row r="158" spans="4:13" s="3" customFormat="1" ht="75" x14ac:dyDescent="0.25">
      <c r="D158" s="188" t="s">
        <v>10</v>
      </c>
      <c r="E158" s="199" t="s">
        <v>9</v>
      </c>
      <c r="F158" s="188">
        <v>0.5</v>
      </c>
      <c r="G158" s="202" t="s">
        <v>0</v>
      </c>
      <c r="H158" s="4"/>
      <c r="I158" s="4"/>
      <c r="J158" s="4"/>
    </row>
    <row r="159" spans="4:13" s="3" customFormat="1" ht="31.5" customHeight="1" x14ac:dyDescent="0.25">
      <c r="D159" s="188" t="s">
        <v>8</v>
      </c>
      <c r="E159" s="202" t="s">
        <v>7</v>
      </c>
      <c r="F159" s="160">
        <v>1496</v>
      </c>
      <c r="G159" s="202" t="s">
        <v>6</v>
      </c>
      <c r="H159" s="4"/>
      <c r="I159" s="4"/>
      <c r="J159" s="4"/>
    </row>
    <row r="160" spans="4:13" s="3" customFormat="1" ht="31.5" customHeight="1" x14ac:dyDescent="0.25">
      <c r="D160" s="188" t="s">
        <v>5</v>
      </c>
      <c r="E160" s="203" t="s">
        <v>4</v>
      </c>
      <c r="F160" s="192">
        <v>869</v>
      </c>
      <c r="G160" s="200" t="s">
        <v>3</v>
      </c>
      <c r="H160" s="4"/>
      <c r="I160" s="4"/>
      <c r="J160" s="4"/>
    </row>
    <row r="161" spans="4:11" s="3" customFormat="1" ht="75" x14ac:dyDescent="0.25">
      <c r="D161" s="204" t="s">
        <v>2</v>
      </c>
      <c r="E161" s="203" t="s">
        <v>1</v>
      </c>
      <c r="F161" s="161">
        <v>0.15</v>
      </c>
      <c r="G161" s="202" t="s">
        <v>0</v>
      </c>
      <c r="H161" s="4"/>
      <c r="I161" s="4"/>
      <c r="J161" s="4"/>
    </row>
    <row r="162" spans="4:11" s="3" customFormat="1" ht="97.5" customHeight="1" x14ac:dyDescent="0.25">
      <c r="D162" s="192" t="s">
        <v>576</v>
      </c>
      <c r="E162" s="200" t="s">
        <v>575</v>
      </c>
      <c r="F162" s="212">
        <v>0.86</v>
      </c>
      <c r="G162" s="200" t="s">
        <v>68</v>
      </c>
    </row>
    <row r="163" spans="4:11" s="3" customFormat="1" ht="97.5" customHeight="1" x14ac:dyDescent="0.25">
      <c r="D163" s="192" t="s">
        <v>286</v>
      </c>
      <c r="E163" s="200" t="s">
        <v>568</v>
      </c>
      <c r="F163" s="212">
        <v>0.47315310825962376</v>
      </c>
      <c r="G163" s="200" t="s">
        <v>68</v>
      </c>
    </row>
    <row r="164" spans="4:11" ht="66" customHeight="1" x14ac:dyDescent="0.25">
      <c r="D164" s="1"/>
      <c r="E164" s="1"/>
      <c r="F164" s="1"/>
      <c r="G164" s="1"/>
      <c r="H164" s="2"/>
      <c r="I164" s="1"/>
      <c r="J164" s="2"/>
      <c r="K164" s="1"/>
    </row>
  </sheetData>
  <mergeCells count="6">
    <mergeCell ref="B114:J114"/>
    <mergeCell ref="B139:J139"/>
    <mergeCell ref="B2:J2"/>
    <mergeCell ref="B31:J31"/>
    <mergeCell ref="B62:J62"/>
    <mergeCell ref="B92:J92"/>
  </mergeCells>
  <hyperlinks>
    <hyperlink ref="G20" r:id="rId1" display="https://www.efis.psc.mo.gov/mpsc/commoncomponents/viewdocument.asp?DocId=935658483"/>
    <hyperlink ref="G24" r:id="rId2" display="http://www.nrel.gov/docs/fy10osti/47246.pdf"/>
    <hyperlink ref="G49" r:id="rId3" display="http://ilsagfiles.org/SAG_files/Technical_Reference_Manual/Version_5/Final/IL-TRM_Version_5.0_dated_February-11-2016_Final_Compiled_Volumes_1-4.pdf"/>
    <hyperlink ref="G79" r:id="rId4" display="http://ilsagfiles.org/SAG_files/Technical_Reference_Manual/Version_5/Final/IL-TRM_Version_5.0_dated_February-11-2016_Final_Compiled_Volumes_1-4.pdf"/>
    <hyperlink ref="G55" r:id="rId5" display="http://www.nrel.gov/docs/fy10osti/47246.pdf"/>
    <hyperlink ref="G85" r:id="rId6" display="http://www.nrel.gov/docs/fy10osti/47246.pdf"/>
    <hyperlink ref="G80" r:id="rId7" display="https://www.efis.psc.mo.gov/mpsc/commoncomponents/viewdocument.asp?DocId=935658483"/>
    <hyperlink ref="I80" r:id="rId8" display="https://www.efis.psc.mo.gov/mpsc/commoncomponents/viewdocument.asp?DocId=935658483"/>
    <hyperlink ref="G158" r:id="rId9" display="http://www.puc.pa.gov/pcdocs/1370278.docx"/>
    <hyperlink ref="G159" r:id="rId10" display="https://www.efis.psc.mo.gov/mpsc/commoncomponents/viewdocument.asp?DocId=935658483"/>
    <hyperlink ref="G160" r:id="rId11" display="https://www.efis.psc.mo.gov/mpsc/commoncomponents/viewdocument.asp?DocId=935658483"/>
    <hyperlink ref="G161" r:id="rId12" display="http://www.puc.pa.gov/pcdocs/1370278.docx"/>
    <hyperlink ref="G53" r:id="rId13" display="http://ilsagfiles.org/SAG_files/Technical_Reference_Manual/Version_5/Final/IL-TRM_Version_5.0_dated_February-11-2016_Final_Compiled_Volumes_1-4.pdf"/>
    <hyperlink ref="I53" r:id="rId14" display="http://ilsagfiles.org/SAG_files/Technical_Reference_Manual/Version_5/Final/IL-TRM_Version_5.0_dated_February-11-2016_Final_Compiled_Volumes_1-4.pdf"/>
    <hyperlink ref="G83" r:id="rId15" display="http://ilsagfiles.org/SAG_files/Technical_Reference_Manual/Version_5/Final/IL-TRM_Version_5.0_dated_February-11-2016_Final_Compiled_Volumes_1-4.pdf"/>
    <hyperlink ref="I83" r:id="rId16" display="http://ilsagfiles.org/SAG_files/Technical_Reference_Manual/Version_5/Final/IL-TRM_Version_5.0_dated_February-11-2016_Final_Compiled_Volumes_1-4.pdf"/>
  </hyperlinks>
  <pageMargins left="0.25" right="0.25" top="0.75" bottom="0.75" header="0.3" footer="0.3"/>
  <pageSetup scale="33" fitToHeight="0" orientation="portrait" horizontalDpi="4294967295" verticalDpi="4294967295" r:id="rId17"/>
  <rowBreaks count="3" manualBreakCount="3">
    <brk id="30" max="16383" man="1"/>
    <brk id="61" max="16383" man="1"/>
    <brk id="113" max="16383" man="1"/>
  </rowBreaks>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N115"/>
  <sheetViews>
    <sheetView showGridLines="0" topLeftCell="A86" zoomScale="70" zoomScaleNormal="70" workbookViewId="0">
      <selection activeCell="H105" sqref="H105"/>
    </sheetView>
  </sheetViews>
  <sheetFormatPr defaultColWidth="9.140625" defaultRowHeight="15" x14ac:dyDescent="0.25"/>
  <cols>
    <col min="1" max="1" width="2.7109375" style="17" customWidth="1"/>
    <col min="2" max="2" width="12.7109375" style="17" customWidth="1"/>
    <col min="3" max="3" width="12.7109375" style="232" customWidth="1"/>
    <col min="4" max="4" width="25.140625" style="17" customWidth="1"/>
    <col min="5" max="5" width="33.7109375" style="240" customWidth="1"/>
    <col min="6" max="6" width="44" style="17" customWidth="1"/>
    <col min="7" max="8" width="28.7109375" style="17" customWidth="1"/>
    <col min="9" max="9" width="22.140625" style="17" customWidth="1"/>
    <col min="10" max="10" width="19.5703125" style="17" customWidth="1"/>
    <col min="11" max="11" width="28.42578125" style="17" customWidth="1"/>
    <col min="12" max="16384" width="9.140625" style="17"/>
  </cols>
  <sheetData>
    <row r="1" spans="2:10" ht="45" customHeight="1" x14ac:dyDescent="0.35">
      <c r="B1" s="284" t="s">
        <v>613</v>
      </c>
      <c r="C1" s="285"/>
    </row>
    <row r="2" spans="2:10" s="8" customFormat="1" x14ac:dyDescent="0.25">
      <c r="B2" s="290" t="s">
        <v>190</v>
      </c>
      <c r="C2" s="290"/>
      <c r="D2" s="290"/>
      <c r="E2" s="290"/>
      <c r="F2" s="290"/>
      <c r="G2" s="290"/>
      <c r="H2" s="290"/>
      <c r="I2" s="291"/>
      <c r="J2" s="291"/>
    </row>
    <row r="3" spans="2:10" customFormat="1" ht="17.25" customHeight="1" x14ac:dyDescent="0.25">
      <c r="C3" s="231"/>
      <c r="E3" s="235"/>
    </row>
    <row r="4" spans="2:10" s="20" customFormat="1" ht="48.75" customHeight="1" x14ac:dyDescent="0.2">
      <c r="C4" s="5" t="s">
        <v>589</v>
      </c>
      <c r="D4" s="5" t="s">
        <v>23</v>
      </c>
      <c r="E4" s="5" t="s">
        <v>27</v>
      </c>
      <c r="F4" s="5" t="s">
        <v>570</v>
      </c>
      <c r="G4" s="5" t="s">
        <v>26</v>
      </c>
      <c r="H4" s="5" t="s">
        <v>25</v>
      </c>
      <c r="I4" s="5" t="s">
        <v>569</v>
      </c>
      <c r="J4" s="5" t="s">
        <v>557</v>
      </c>
    </row>
    <row r="5" spans="2:10" s="22" customFormat="1" x14ac:dyDescent="0.25">
      <c r="C5" s="222">
        <v>857</v>
      </c>
      <c r="D5" s="222" t="s">
        <v>124</v>
      </c>
      <c r="E5" s="222" t="s">
        <v>189</v>
      </c>
      <c r="F5" s="279">
        <f>(E12*((1/E13)-(1/E14))*((E15*0.84)+(E16*0.16))/E17)*E18</f>
        <v>43.468724359909423</v>
      </c>
      <c r="G5" s="192" t="s">
        <v>425</v>
      </c>
      <c r="H5" s="223">
        <v>9.4741810000000004E-4</v>
      </c>
      <c r="I5" s="224">
        <f>F5*H5</f>
        <v>4.1183056242489101E-2</v>
      </c>
      <c r="J5" s="225"/>
    </row>
    <row r="6" spans="2:10" s="22" customFormat="1" x14ac:dyDescent="0.25">
      <c r="C6" s="232"/>
      <c r="D6" s="18"/>
      <c r="E6" s="236"/>
      <c r="F6" s="32"/>
      <c r="G6" s="18"/>
      <c r="H6" s="18"/>
      <c r="I6" s="19"/>
      <c r="J6" s="49"/>
    </row>
    <row r="7" spans="2:10" s="22" customFormat="1" x14ac:dyDescent="0.25">
      <c r="C7" s="232"/>
      <c r="D7" s="18" t="s">
        <v>18</v>
      </c>
      <c r="E7" s="237"/>
      <c r="F7" s="18"/>
      <c r="G7" s="18"/>
      <c r="H7" s="38"/>
      <c r="I7" s="19"/>
      <c r="J7" s="18"/>
    </row>
    <row r="8" spans="2:10" s="22" customFormat="1" x14ac:dyDescent="0.25">
      <c r="C8" s="232"/>
      <c r="D8" s="18"/>
      <c r="E8" s="238"/>
      <c r="F8" s="18"/>
      <c r="G8" s="18"/>
      <c r="H8" s="19"/>
      <c r="I8" s="19"/>
      <c r="J8" s="18"/>
    </row>
    <row r="9" spans="2:10" s="22" customFormat="1" ht="17.25" customHeight="1" x14ac:dyDescent="0.25">
      <c r="C9" s="232"/>
      <c r="D9" s="18"/>
      <c r="E9" s="232"/>
      <c r="F9" s="18"/>
      <c r="G9" s="18"/>
      <c r="H9" s="19"/>
      <c r="I9" s="18"/>
      <c r="J9" s="18"/>
    </row>
    <row r="10" spans="2:10" s="22" customFormat="1" x14ac:dyDescent="0.25">
      <c r="C10" s="232"/>
      <c r="D10" s="18"/>
      <c r="E10" s="232"/>
      <c r="F10" s="18"/>
      <c r="G10" s="18"/>
      <c r="H10" s="18"/>
      <c r="I10" s="18"/>
      <c r="J10" s="18"/>
    </row>
    <row r="11" spans="2:10" s="22" customFormat="1" ht="15" customHeight="1" x14ac:dyDescent="0.25">
      <c r="C11" s="232"/>
      <c r="D11" s="5" t="s">
        <v>15</v>
      </c>
      <c r="E11" s="5" t="s">
        <v>136</v>
      </c>
      <c r="F11" s="5" t="s">
        <v>202</v>
      </c>
      <c r="I11" s="18"/>
    </row>
    <row r="12" spans="2:10" s="22" customFormat="1" x14ac:dyDescent="0.25">
      <c r="C12" s="232"/>
      <c r="D12" s="220" t="s">
        <v>188</v>
      </c>
      <c r="E12" s="220">
        <v>9558.22711471611</v>
      </c>
      <c r="F12" s="221" t="s">
        <v>187</v>
      </c>
      <c r="I12" s="18"/>
    </row>
    <row r="13" spans="2:10" s="22" customFormat="1" ht="30" x14ac:dyDescent="0.25">
      <c r="C13" s="232"/>
      <c r="D13" s="220" t="s">
        <v>186</v>
      </c>
      <c r="E13" s="220">
        <v>10.9</v>
      </c>
      <c r="F13" s="221" t="s">
        <v>185</v>
      </c>
      <c r="I13" s="18"/>
    </row>
    <row r="14" spans="2:10" s="22" customFormat="1" ht="30" x14ac:dyDescent="0.25">
      <c r="C14" s="232"/>
      <c r="D14" s="220" t="s">
        <v>184</v>
      </c>
      <c r="E14" s="220">
        <v>11.9</v>
      </c>
      <c r="F14" s="221" t="s">
        <v>183</v>
      </c>
      <c r="I14" s="18"/>
    </row>
    <row r="15" spans="2:10" s="46" customFormat="1" ht="18" x14ac:dyDescent="0.25">
      <c r="C15" s="233"/>
      <c r="D15" s="220" t="s">
        <v>182</v>
      </c>
      <c r="E15" s="220">
        <v>556</v>
      </c>
      <c r="F15" s="221" t="s">
        <v>181</v>
      </c>
      <c r="I15" s="47"/>
    </row>
    <row r="16" spans="2:10" s="46" customFormat="1" ht="18" x14ac:dyDescent="0.25">
      <c r="C16" s="233"/>
      <c r="D16" s="220" t="s">
        <v>180</v>
      </c>
      <c r="E16" s="220">
        <v>860</v>
      </c>
      <c r="F16" s="221" t="s">
        <v>179</v>
      </c>
      <c r="I16" s="48"/>
    </row>
    <row r="17" spans="2:11" s="46" customFormat="1" ht="30" x14ac:dyDescent="0.25">
      <c r="C17" s="233"/>
      <c r="D17" s="220" t="s">
        <v>178</v>
      </c>
      <c r="E17" s="220">
        <v>1000</v>
      </c>
      <c r="F17" s="221" t="s">
        <v>157</v>
      </c>
      <c r="I17" s="48"/>
    </row>
    <row r="18" spans="2:11" s="46" customFormat="1" x14ac:dyDescent="0.25">
      <c r="C18" s="233"/>
      <c r="D18" s="220" t="s">
        <v>568</v>
      </c>
      <c r="E18" s="228">
        <v>0.97560975609756095</v>
      </c>
      <c r="F18" s="221" t="s">
        <v>584</v>
      </c>
      <c r="I18" s="47"/>
    </row>
    <row r="19" spans="2:11" x14ac:dyDescent="0.25">
      <c r="D19" s="45"/>
      <c r="E19" s="239"/>
      <c r="F19" s="45"/>
      <c r="G19" s="44"/>
      <c r="H19" s="26"/>
      <c r="I19" s="43"/>
      <c r="J19" s="42"/>
      <c r="K19" s="21"/>
    </row>
    <row r="21" spans="2:11" s="8" customFormat="1" x14ac:dyDescent="0.25">
      <c r="B21" s="290" t="s">
        <v>177</v>
      </c>
      <c r="C21" s="290"/>
      <c r="D21" s="290"/>
      <c r="E21" s="290"/>
      <c r="F21" s="290"/>
      <c r="G21" s="290"/>
      <c r="H21" s="290"/>
      <c r="I21" s="291"/>
      <c r="J21" s="291"/>
    </row>
    <row r="22" spans="2:11" ht="45" customHeight="1" x14ac:dyDescent="0.25">
      <c r="J22" s="41"/>
    </row>
    <row r="23" spans="2:11" s="20" customFormat="1" ht="48.75" customHeight="1" x14ac:dyDescent="0.2">
      <c r="C23" s="5" t="s">
        <v>589</v>
      </c>
      <c r="D23" s="5" t="s">
        <v>23</v>
      </c>
      <c r="E23" s="5" t="s">
        <v>27</v>
      </c>
      <c r="F23" s="5" t="s">
        <v>570</v>
      </c>
      <c r="G23" s="5" t="s">
        <v>26</v>
      </c>
      <c r="H23" s="5" t="s">
        <v>25</v>
      </c>
      <c r="I23" s="5" t="s">
        <v>569</v>
      </c>
      <c r="J23" s="5" t="s">
        <v>557</v>
      </c>
    </row>
    <row r="24" spans="2:11" ht="15.75" customHeight="1" x14ac:dyDescent="0.25">
      <c r="C24" s="222">
        <v>872</v>
      </c>
      <c r="D24" s="222" t="s">
        <v>124</v>
      </c>
      <c r="E24" s="222" t="s">
        <v>176</v>
      </c>
      <c r="F24" s="230">
        <f>((((1/E32)-(1/E33))*(E34-E35)*E44*E36*E45)/E46)-(E37*E40+E38*E41)+E39*E42*E47</f>
        <v>2531.4655784381739</v>
      </c>
      <c r="G24" s="192" t="s">
        <v>579</v>
      </c>
      <c r="H24" s="229">
        <v>8.8731800000000003E-5</v>
      </c>
      <c r="I24" s="227">
        <f>F24*H24</f>
        <v>0.22462149741286036</v>
      </c>
      <c r="J24" s="225"/>
    </row>
    <row r="25" spans="2:11" x14ac:dyDescent="0.25">
      <c r="D25" s="18"/>
      <c r="E25" s="241"/>
      <c r="F25" s="40"/>
      <c r="G25" s="18"/>
      <c r="H25" s="37"/>
      <c r="J25" s="22"/>
    </row>
    <row r="26" spans="2:11" x14ac:dyDescent="0.25">
      <c r="D26" s="18" t="s">
        <v>18</v>
      </c>
      <c r="E26" s="232"/>
      <c r="F26" s="36"/>
      <c r="G26" s="18"/>
      <c r="H26" s="39"/>
      <c r="I26" s="19"/>
      <c r="J26" s="22"/>
    </row>
    <row r="27" spans="2:11" x14ac:dyDescent="0.25">
      <c r="D27" s="38"/>
      <c r="E27" s="241"/>
      <c r="F27" s="36"/>
      <c r="G27" s="18"/>
      <c r="H27" s="18"/>
      <c r="I27" s="18"/>
      <c r="J27" s="22"/>
    </row>
    <row r="28" spans="2:11" x14ac:dyDescent="0.25">
      <c r="D28" s="18"/>
      <c r="E28" s="241"/>
      <c r="F28" s="36"/>
      <c r="G28" s="18"/>
      <c r="H28" s="18"/>
      <c r="I28" s="18"/>
      <c r="J28" s="22"/>
    </row>
    <row r="29" spans="2:11" x14ac:dyDescent="0.25">
      <c r="D29" s="37"/>
      <c r="E29" s="241"/>
      <c r="F29" s="36"/>
      <c r="G29" s="18"/>
      <c r="H29" s="18"/>
      <c r="I29" s="18"/>
      <c r="J29" s="22"/>
    </row>
    <row r="30" spans="2:11" x14ac:dyDescent="0.25">
      <c r="D30" s="37"/>
      <c r="E30" s="241"/>
      <c r="F30" s="36"/>
      <c r="G30" s="18"/>
      <c r="H30" s="18"/>
      <c r="I30" s="18"/>
      <c r="J30" s="22"/>
    </row>
    <row r="31" spans="2:11" s="22" customFormat="1" ht="15" customHeight="1" x14ac:dyDescent="0.25">
      <c r="C31" s="232"/>
      <c r="D31" s="5" t="s">
        <v>15</v>
      </c>
      <c r="E31" s="5" t="s">
        <v>136</v>
      </c>
      <c r="F31" s="5" t="s">
        <v>202</v>
      </c>
      <c r="I31" s="18"/>
    </row>
    <row r="32" spans="2:11" s="21" customFormat="1" x14ac:dyDescent="0.25">
      <c r="C32" s="234"/>
      <c r="D32" s="220" t="s">
        <v>175</v>
      </c>
      <c r="E32" s="220">
        <v>0.9</v>
      </c>
      <c r="F32" s="221" t="s">
        <v>174</v>
      </c>
      <c r="I32" s="22"/>
    </row>
    <row r="33" spans="3:13" s="21" customFormat="1" x14ac:dyDescent="0.25">
      <c r="C33" s="234"/>
      <c r="D33" s="220" t="s">
        <v>173</v>
      </c>
      <c r="E33" s="220">
        <v>3.14</v>
      </c>
      <c r="F33" s="221" t="s">
        <v>172</v>
      </c>
      <c r="I33" s="22"/>
    </row>
    <row r="34" spans="3:13" s="21" customFormat="1" x14ac:dyDescent="0.25">
      <c r="C34" s="234"/>
      <c r="D34" s="220" t="s">
        <v>171</v>
      </c>
      <c r="E34" s="220">
        <v>135</v>
      </c>
      <c r="F34" s="221" t="s">
        <v>170</v>
      </c>
      <c r="I34" s="35"/>
    </row>
    <row r="35" spans="3:13" s="21" customFormat="1" x14ac:dyDescent="0.25">
      <c r="C35" s="234"/>
      <c r="D35" s="220" t="s">
        <v>169</v>
      </c>
      <c r="E35" s="220">
        <v>61.3</v>
      </c>
      <c r="F35" s="221" t="s">
        <v>168</v>
      </c>
      <c r="I35" s="20"/>
    </row>
    <row r="36" spans="3:13" s="21" customFormat="1" ht="30" x14ac:dyDescent="0.25">
      <c r="C36" s="234"/>
      <c r="D36" s="220" t="s">
        <v>167</v>
      </c>
      <c r="E36" s="220">
        <v>64</v>
      </c>
      <c r="F36" s="221" t="s">
        <v>166</v>
      </c>
      <c r="I36" s="20"/>
    </row>
    <row r="37" spans="3:13" s="21" customFormat="1" ht="30" x14ac:dyDescent="0.25">
      <c r="C37" s="234"/>
      <c r="D37" s="288" t="s">
        <v>622</v>
      </c>
      <c r="E37" s="220">
        <v>1577</v>
      </c>
      <c r="F37" s="289" t="s">
        <v>623</v>
      </c>
      <c r="I37" s="20"/>
    </row>
    <row r="38" spans="3:13" s="21" customFormat="1" x14ac:dyDescent="0.25">
      <c r="C38" s="234"/>
      <c r="D38" s="220" t="s">
        <v>165</v>
      </c>
      <c r="E38" s="220">
        <v>779</v>
      </c>
      <c r="F38" s="289" t="s">
        <v>623</v>
      </c>
      <c r="I38" s="20"/>
    </row>
    <row r="39" spans="3:13" s="21" customFormat="1" x14ac:dyDescent="0.25">
      <c r="C39" s="234"/>
      <c r="D39" s="220" t="s">
        <v>164</v>
      </c>
      <c r="E39" s="220">
        <v>180</v>
      </c>
      <c r="F39" s="289" t="s">
        <v>623</v>
      </c>
      <c r="I39" s="20"/>
    </row>
    <row r="40" spans="3:13" s="21" customFormat="1" ht="30" x14ac:dyDescent="0.25">
      <c r="C40" s="234"/>
      <c r="D40" s="288" t="s">
        <v>624</v>
      </c>
      <c r="E40" s="220">
        <v>0.375</v>
      </c>
      <c r="F40" s="221" t="s">
        <v>161</v>
      </c>
      <c r="I40" s="20"/>
    </row>
    <row r="41" spans="3:13" s="21" customFormat="1" ht="30" x14ac:dyDescent="0.25">
      <c r="C41" s="234"/>
      <c r="D41" s="220" t="s">
        <v>163</v>
      </c>
      <c r="E41" s="220">
        <v>0.42199999999999999</v>
      </c>
      <c r="F41" s="221" t="s">
        <v>161</v>
      </c>
      <c r="I41" s="20"/>
    </row>
    <row r="42" spans="3:13" s="21" customFormat="1" ht="30" x14ac:dyDescent="0.25">
      <c r="C42" s="234"/>
      <c r="D42" s="220" t="s">
        <v>162</v>
      </c>
      <c r="E42" s="220">
        <v>0.67200000000000004</v>
      </c>
      <c r="F42" s="221" t="s">
        <v>161</v>
      </c>
      <c r="I42" s="20"/>
    </row>
    <row r="43" spans="3:13" s="21" customFormat="1" ht="18" x14ac:dyDescent="0.25">
      <c r="C43" s="234"/>
      <c r="D43" s="220" t="s">
        <v>109</v>
      </c>
      <c r="E43" s="220">
        <v>1</v>
      </c>
      <c r="F43" s="221" t="s">
        <v>160</v>
      </c>
      <c r="I43" s="35"/>
    </row>
    <row r="44" spans="3:13" s="21" customFormat="1" x14ac:dyDescent="0.25">
      <c r="C44" s="234"/>
      <c r="D44" s="220" t="s">
        <v>81</v>
      </c>
      <c r="E44" s="220">
        <v>8.33</v>
      </c>
      <c r="F44" s="221" t="s">
        <v>159</v>
      </c>
      <c r="I44" s="35"/>
    </row>
    <row r="45" spans="3:13" s="21" customFormat="1" ht="30" x14ac:dyDescent="0.25">
      <c r="C45" s="234"/>
      <c r="D45" s="220" t="s">
        <v>158</v>
      </c>
      <c r="E45" s="220">
        <v>365</v>
      </c>
      <c r="F45" s="221" t="s">
        <v>157</v>
      </c>
      <c r="I45" s="35"/>
    </row>
    <row r="46" spans="3:13" s="21" customFormat="1" ht="30" x14ac:dyDescent="0.25">
      <c r="C46" s="234"/>
      <c r="D46" s="220" t="s">
        <v>74</v>
      </c>
      <c r="E46" s="220">
        <v>3413</v>
      </c>
      <c r="F46" s="221" t="s">
        <v>157</v>
      </c>
      <c r="I46" s="35"/>
    </row>
    <row r="47" spans="3:13" s="21" customFormat="1" x14ac:dyDescent="0.25">
      <c r="C47" s="234"/>
      <c r="D47" s="220" t="s">
        <v>568</v>
      </c>
      <c r="E47" s="228">
        <v>1</v>
      </c>
      <c r="F47" s="221" t="s">
        <v>584</v>
      </c>
      <c r="I47" s="35"/>
    </row>
    <row r="48" spans="3:13" s="21" customFormat="1" x14ac:dyDescent="0.25">
      <c r="C48" s="234"/>
      <c r="D48" s="33"/>
      <c r="E48" s="33"/>
      <c r="F48" s="33"/>
      <c r="G48" s="33"/>
      <c r="H48" s="34"/>
      <c r="I48" s="34"/>
      <c r="J48" s="34"/>
      <c r="K48" s="33"/>
      <c r="L48" s="33"/>
      <c r="M48" s="33"/>
    </row>
    <row r="50" spans="2:10" s="8" customFormat="1" x14ac:dyDescent="0.25">
      <c r="B50" s="290" t="s">
        <v>600</v>
      </c>
      <c r="C50" s="290"/>
      <c r="D50" s="290"/>
      <c r="E50" s="290"/>
      <c r="F50" s="290"/>
      <c r="G50" s="290"/>
      <c r="H50" s="290"/>
      <c r="I50" s="291"/>
      <c r="J50" s="291"/>
    </row>
    <row r="51" spans="2:10" x14ac:dyDescent="0.25">
      <c r="D51" s="18"/>
      <c r="E51" s="232"/>
      <c r="F51" s="18"/>
      <c r="G51" s="18"/>
      <c r="H51" s="18"/>
      <c r="I51" s="18"/>
      <c r="J51" s="18"/>
    </row>
    <row r="52" spans="2:10" s="20" customFormat="1" ht="48.75" customHeight="1" x14ac:dyDescent="0.2">
      <c r="C52" s="5" t="s">
        <v>589</v>
      </c>
      <c r="D52" s="5" t="s">
        <v>23</v>
      </c>
      <c r="E52" s="5" t="s">
        <v>27</v>
      </c>
      <c r="F52" s="5" t="s">
        <v>570</v>
      </c>
      <c r="G52" s="5" t="s">
        <v>26</v>
      </c>
      <c r="H52" s="5" t="s">
        <v>25</v>
      </c>
      <c r="I52" s="5" t="s">
        <v>569</v>
      </c>
      <c r="J52" s="5" t="s">
        <v>557</v>
      </c>
    </row>
    <row r="53" spans="2:10" x14ac:dyDescent="0.25">
      <c r="C53" s="222">
        <v>1177</v>
      </c>
      <c r="D53" s="222" t="s">
        <v>124</v>
      </c>
      <c r="E53" s="222" t="s">
        <v>156</v>
      </c>
      <c r="F53" s="230">
        <f>+((E64*(1/E61-1/E60)*E65+(E63-E62)*(24-E65))*E66/1000)*E67</f>
        <v>555.64466268041224</v>
      </c>
      <c r="G53" s="192" t="s">
        <v>587</v>
      </c>
      <c r="H53" s="222">
        <v>4.6608050000000002E-4</v>
      </c>
      <c r="I53" s="227">
        <f>F53*H53</f>
        <v>0.25897514220441786</v>
      </c>
      <c r="J53" s="225"/>
    </row>
    <row r="54" spans="2:10" x14ac:dyDescent="0.25">
      <c r="D54" s="18"/>
      <c r="E54" s="232"/>
      <c r="F54" s="32"/>
      <c r="G54" s="18"/>
      <c r="H54" s="18"/>
      <c r="I54" s="19"/>
      <c r="J54" s="18"/>
    </row>
    <row r="55" spans="2:10" x14ac:dyDescent="0.25">
      <c r="D55" s="18" t="s">
        <v>18</v>
      </c>
      <c r="E55" s="23"/>
      <c r="F55" s="23"/>
      <c r="G55" s="18"/>
      <c r="H55" s="18"/>
      <c r="I55" s="19"/>
      <c r="J55" s="18"/>
    </row>
    <row r="56" spans="2:10" x14ac:dyDescent="0.25">
      <c r="D56" s="24"/>
      <c r="E56" s="23"/>
      <c r="F56" s="23"/>
      <c r="G56" s="18"/>
      <c r="H56" s="18"/>
      <c r="I56" s="19"/>
      <c r="J56" s="18"/>
    </row>
    <row r="57" spans="2:10" x14ac:dyDescent="0.25">
      <c r="D57" s="24"/>
      <c r="E57" s="23"/>
      <c r="F57" s="23"/>
      <c r="G57" s="18"/>
      <c r="H57" s="18"/>
      <c r="I57" s="18"/>
      <c r="J57" s="18"/>
    </row>
    <row r="58" spans="2:10" x14ac:dyDescent="0.25">
      <c r="D58" s="18"/>
      <c r="E58" s="232"/>
      <c r="F58" s="18"/>
      <c r="G58" s="18"/>
      <c r="H58" s="18"/>
      <c r="I58" s="18"/>
      <c r="J58" s="18"/>
    </row>
    <row r="59" spans="2:10" s="22" customFormat="1" ht="15" customHeight="1" x14ac:dyDescent="0.25">
      <c r="C59" s="232"/>
      <c r="D59" s="5" t="s">
        <v>15</v>
      </c>
      <c r="E59" s="5" t="s">
        <v>136</v>
      </c>
      <c r="F59" s="5" t="s">
        <v>202</v>
      </c>
      <c r="I59" s="18"/>
    </row>
    <row r="60" spans="2:10" s="21" customFormat="1" ht="33" x14ac:dyDescent="0.25">
      <c r="C60" s="234"/>
      <c r="D60" s="220" t="s">
        <v>155</v>
      </c>
      <c r="E60" s="220">
        <v>2.91</v>
      </c>
      <c r="F60" s="221" t="s">
        <v>154</v>
      </c>
      <c r="I60" s="18"/>
    </row>
    <row r="61" spans="2:10" s="21" customFormat="1" ht="33" x14ac:dyDescent="0.25">
      <c r="C61" s="234"/>
      <c r="D61" s="220" t="s">
        <v>153</v>
      </c>
      <c r="E61" s="220">
        <v>1</v>
      </c>
      <c r="F61" s="221" t="s">
        <v>145</v>
      </c>
      <c r="I61" s="18"/>
    </row>
    <row r="62" spans="2:10" s="21" customFormat="1" ht="33" x14ac:dyDescent="0.25">
      <c r="C62" s="234"/>
      <c r="D62" s="220" t="s">
        <v>152</v>
      </c>
      <c r="E62" s="220">
        <v>0.29299999999999998</v>
      </c>
      <c r="F62" s="221" t="s">
        <v>151</v>
      </c>
      <c r="I62" s="18"/>
    </row>
    <row r="63" spans="2:10" s="21" customFormat="1" ht="30" x14ac:dyDescent="0.25">
      <c r="C63" s="234"/>
      <c r="D63" s="220" t="s">
        <v>150</v>
      </c>
      <c r="E63" s="220">
        <v>1</v>
      </c>
      <c r="F63" s="221" t="s">
        <v>145</v>
      </c>
      <c r="I63" s="18"/>
    </row>
    <row r="64" spans="2:10" s="21" customFormat="1" ht="30" x14ac:dyDescent="0.25">
      <c r="C64" s="234"/>
      <c r="D64" s="220" t="s">
        <v>149</v>
      </c>
      <c r="E64" s="220">
        <v>144.41999999999999</v>
      </c>
      <c r="F64" s="221" t="s">
        <v>148</v>
      </c>
      <c r="I64" s="18"/>
    </row>
    <row r="65" spans="2:14" s="21" customFormat="1" ht="33" x14ac:dyDescent="0.25">
      <c r="C65" s="234"/>
      <c r="D65" s="220" t="s">
        <v>147</v>
      </c>
      <c r="E65" s="220">
        <v>16</v>
      </c>
      <c r="F65" s="221" t="s">
        <v>145</v>
      </c>
      <c r="I65" s="27"/>
    </row>
    <row r="66" spans="2:14" ht="30" x14ac:dyDescent="0.25">
      <c r="D66" s="220" t="s">
        <v>146</v>
      </c>
      <c r="E66" s="220">
        <v>365</v>
      </c>
      <c r="F66" s="221" t="s">
        <v>145</v>
      </c>
      <c r="I66" s="27"/>
    </row>
    <row r="67" spans="2:14" x14ac:dyDescent="0.25">
      <c r="D67" s="220" t="s">
        <v>568</v>
      </c>
      <c r="E67" s="228">
        <v>1</v>
      </c>
      <c r="F67" s="221" t="s">
        <v>584</v>
      </c>
    </row>
    <row r="68" spans="2:14" x14ac:dyDescent="0.25">
      <c r="D68" s="123"/>
      <c r="E68" s="242"/>
      <c r="F68" s="122"/>
    </row>
    <row r="70" spans="2:14" s="8" customFormat="1" x14ac:dyDescent="0.25">
      <c r="B70" s="290" t="s">
        <v>601</v>
      </c>
      <c r="C70" s="290"/>
      <c r="D70" s="290"/>
      <c r="E70" s="290"/>
      <c r="F70" s="290"/>
      <c r="G70" s="290"/>
      <c r="H70" s="290"/>
      <c r="I70" s="291"/>
      <c r="J70" s="291"/>
    </row>
    <row r="72" spans="2:14" s="20" customFormat="1" ht="48.75" customHeight="1" x14ac:dyDescent="0.2">
      <c r="C72" s="5" t="s">
        <v>589</v>
      </c>
      <c r="D72" s="5" t="s">
        <v>23</v>
      </c>
      <c r="E72" s="5" t="s">
        <v>27</v>
      </c>
      <c r="F72" s="5" t="s">
        <v>570</v>
      </c>
      <c r="G72" s="5" t="s">
        <v>26</v>
      </c>
      <c r="H72" s="5" t="s">
        <v>25</v>
      </c>
      <c r="I72" s="5" t="s">
        <v>586</v>
      </c>
      <c r="J72" s="5" t="s">
        <v>557</v>
      </c>
    </row>
    <row r="73" spans="2:14" x14ac:dyDescent="0.25">
      <c r="C73" s="222">
        <v>859</v>
      </c>
      <c r="D73" s="222" t="s">
        <v>124</v>
      </c>
      <c r="E73" s="222" t="str">
        <f>B70</f>
        <v>ENERGY STAR Pool Pump and motor w auto controls - multi speed</v>
      </c>
      <c r="F73" s="230">
        <f>+E81*0.06*(E82*E85/E88-E83*E86/E89-E84*E87/E90)*E91</f>
        <v>1799.7340444444444</v>
      </c>
      <c r="G73" s="192" t="s">
        <v>585</v>
      </c>
      <c r="H73" s="222">
        <v>2.3544589999999999E-4</v>
      </c>
      <c r="I73" s="227">
        <f>F73*H73</f>
        <v>0.42374000185486221</v>
      </c>
      <c r="J73" s="225"/>
    </row>
    <row r="74" spans="2:14" x14ac:dyDescent="0.25">
      <c r="E74" s="25"/>
      <c r="F74" s="25"/>
      <c r="I74"/>
    </row>
    <row r="75" spans="2:14" x14ac:dyDescent="0.25">
      <c r="D75" s="18" t="s">
        <v>18</v>
      </c>
      <c r="E75" s="23"/>
      <c r="F75" s="18"/>
      <c r="G75" s="18"/>
    </row>
    <row r="76" spans="2:14" ht="76.5" customHeight="1" x14ac:dyDescent="0.25">
      <c r="D76" s="26"/>
      <c r="E76" s="25"/>
      <c r="F76" s="30"/>
    </row>
    <row r="77" spans="2:14" ht="82.5" customHeight="1" x14ac:dyDescent="0.25">
      <c r="D77" s="26"/>
      <c r="E77" s="25"/>
      <c r="F77" s="30"/>
      <c r="J77"/>
      <c r="K77"/>
      <c r="L77"/>
      <c r="M77"/>
      <c r="N77"/>
    </row>
    <row r="78" spans="2:14" x14ac:dyDescent="0.25">
      <c r="D78" s="31"/>
      <c r="F78" s="30"/>
      <c r="J78"/>
      <c r="K78"/>
      <c r="L78"/>
      <c r="M78"/>
      <c r="N78"/>
    </row>
    <row r="79" spans="2:14" x14ac:dyDescent="0.25">
      <c r="D79" s="29"/>
      <c r="E79" s="232"/>
      <c r="F79" s="28"/>
      <c r="G79" s="18"/>
      <c r="H79" s="18"/>
      <c r="I79" s="18"/>
      <c r="J79"/>
      <c r="K79"/>
      <c r="L79"/>
      <c r="M79"/>
      <c r="N79"/>
    </row>
    <row r="80" spans="2:14" s="22" customFormat="1" ht="15" customHeight="1" x14ac:dyDescent="0.25">
      <c r="C80" s="232"/>
      <c r="D80" s="5" t="s">
        <v>15</v>
      </c>
      <c r="E80" s="5" t="s">
        <v>136</v>
      </c>
      <c r="F80" s="5" t="s">
        <v>202</v>
      </c>
      <c r="I80" s="18"/>
    </row>
    <row r="81" spans="2:10" s="21" customFormat="1" ht="45" x14ac:dyDescent="0.25">
      <c r="C81" s="234"/>
      <c r="D81" s="220" t="s">
        <v>135</v>
      </c>
      <c r="E81" s="220">
        <v>121.6</v>
      </c>
      <c r="F81" s="221" t="s">
        <v>138</v>
      </c>
    </row>
    <row r="82" spans="2:10" s="21" customFormat="1" ht="48" x14ac:dyDescent="0.25">
      <c r="C82" s="234"/>
      <c r="D82" s="220" t="s">
        <v>134</v>
      </c>
      <c r="E82" s="220">
        <v>11.4</v>
      </c>
      <c r="F82" s="221" t="s">
        <v>138</v>
      </c>
    </row>
    <row r="83" spans="2:10" s="21" customFormat="1" ht="48" x14ac:dyDescent="0.25">
      <c r="C83" s="234"/>
      <c r="D83" s="220" t="s">
        <v>144</v>
      </c>
      <c r="E83" s="220">
        <v>9.8000000000000007</v>
      </c>
      <c r="F83" s="221" t="s">
        <v>138</v>
      </c>
    </row>
    <row r="84" spans="2:10" s="21" customFormat="1" ht="63" x14ac:dyDescent="0.25">
      <c r="C84" s="234"/>
      <c r="D84" s="220" t="s">
        <v>143</v>
      </c>
      <c r="E84" s="220">
        <v>2</v>
      </c>
      <c r="F84" s="221" t="s">
        <v>138</v>
      </c>
    </row>
    <row r="85" spans="2:10" s="21" customFormat="1" ht="48" x14ac:dyDescent="0.25">
      <c r="C85" s="234"/>
      <c r="D85" s="220" t="s">
        <v>131</v>
      </c>
      <c r="E85" s="220">
        <v>64.400000000000006</v>
      </c>
      <c r="F85" s="221" t="s">
        <v>138</v>
      </c>
    </row>
    <row r="86" spans="2:10" s="21" customFormat="1" ht="48" x14ac:dyDescent="0.25">
      <c r="C86" s="234"/>
      <c r="D86" s="220" t="s">
        <v>142</v>
      </c>
      <c r="E86" s="220">
        <v>31</v>
      </c>
      <c r="F86" s="221" t="s">
        <v>138</v>
      </c>
    </row>
    <row r="87" spans="2:10" s="21" customFormat="1" ht="63" x14ac:dyDescent="0.25">
      <c r="C87" s="234"/>
      <c r="D87" s="220" t="s">
        <v>141</v>
      </c>
      <c r="E87" s="220">
        <v>56</v>
      </c>
      <c r="F87" s="221" t="s">
        <v>138</v>
      </c>
    </row>
    <row r="88" spans="2:10" s="21" customFormat="1" ht="48" x14ac:dyDescent="0.25">
      <c r="C88" s="234"/>
      <c r="D88" s="220" t="s">
        <v>128</v>
      </c>
      <c r="E88" s="220">
        <v>2.1</v>
      </c>
      <c r="F88" s="221" t="s">
        <v>138</v>
      </c>
    </row>
    <row r="89" spans="2:10" s="21" customFormat="1" ht="63" x14ac:dyDescent="0.25">
      <c r="C89" s="234"/>
      <c r="D89" s="220" t="s">
        <v>140</v>
      </c>
      <c r="E89" s="220">
        <v>5.4</v>
      </c>
      <c r="F89" s="221" t="s">
        <v>138</v>
      </c>
    </row>
    <row r="90" spans="2:10" s="21" customFormat="1" ht="63" x14ac:dyDescent="0.25">
      <c r="C90" s="234"/>
      <c r="D90" s="220" t="s">
        <v>139</v>
      </c>
      <c r="E90" s="220">
        <v>2.4</v>
      </c>
      <c r="F90" s="221" t="s">
        <v>138</v>
      </c>
    </row>
    <row r="91" spans="2:10" x14ac:dyDescent="0.25">
      <c r="D91" s="220" t="s">
        <v>568</v>
      </c>
      <c r="E91" s="228">
        <v>1</v>
      </c>
      <c r="F91" s="221" t="s">
        <v>584</v>
      </c>
    </row>
    <row r="92" spans="2:10" x14ac:dyDescent="0.25">
      <c r="D92" s="123"/>
      <c r="E92" s="242"/>
      <c r="F92" s="122"/>
    </row>
    <row r="94" spans="2:10" x14ac:dyDescent="0.25">
      <c r="D94" s="27"/>
      <c r="E94" s="232"/>
      <c r="F94" s="18"/>
      <c r="G94" s="18"/>
      <c r="H94" s="18"/>
    </row>
    <row r="95" spans="2:10" s="8" customFormat="1" x14ac:dyDescent="0.25">
      <c r="B95" s="290" t="s">
        <v>602</v>
      </c>
      <c r="C95" s="290"/>
      <c r="D95" s="290"/>
      <c r="E95" s="290"/>
      <c r="F95" s="290"/>
      <c r="G95" s="290"/>
      <c r="H95" s="290"/>
      <c r="I95" s="291"/>
      <c r="J95" s="291"/>
    </row>
    <row r="96" spans="2:10" x14ac:dyDescent="0.25">
      <c r="B96" s="18"/>
      <c r="D96" s="18"/>
      <c r="E96" s="232"/>
      <c r="F96" s="18"/>
      <c r="G96"/>
    </row>
    <row r="97" spans="3:10" s="20" customFormat="1" ht="48.75" customHeight="1" x14ac:dyDescent="0.2">
      <c r="C97" s="5" t="s">
        <v>589</v>
      </c>
      <c r="D97" s="5" t="s">
        <v>23</v>
      </c>
      <c r="E97" s="5" t="s">
        <v>27</v>
      </c>
      <c r="F97" s="5" t="s">
        <v>570</v>
      </c>
      <c r="G97" s="5" t="s">
        <v>26</v>
      </c>
      <c r="H97" s="5" t="s">
        <v>25</v>
      </c>
      <c r="I97" s="5" t="s">
        <v>586</v>
      </c>
      <c r="J97" s="5" t="s">
        <v>557</v>
      </c>
    </row>
    <row r="98" spans="3:10" ht="15" customHeight="1" x14ac:dyDescent="0.25">
      <c r="C98" s="222">
        <v>861</v>
      </c>
      <c r="D98" s="222" t="s">
        <v>124</v>
      </c>
      <c r="E98" s="220" t="str">
        <f>B95</f>
        <v>ENERGY STAR VFDs on Residential Swimming Pool Pumps</v>
      </c>
      <c r="F98" s="280">
        <f>+E104*60/1000*(E105*E108/E111-E106*E109/E112-E107*E110/E113)*E114</f>
        <v>2052.8492712328771</v>
      </c>
      <c r="G98" s="192" t="s">
        <v>585</v>
      </c>
      <c r="H98" s="226">
        <v>2.3544589999999999E-4</v>
      </c>
      <c r="I98" s="227">
        <f>F98*H98</f>
        <v>0.4833349442297688</v>
      </c>
      <c r="J98" s="225"/>
    </row>
    <row r="99" spans="3:10" x14ac:dyDescent="0.25">
      <c r="D99" s="19"/>
      <c r="E99" s="231"/>
      <c r="F99" s="19"/>
      <c r="G99" s="19"/>
      <c r="H99"/>
    </row>
    <row r="100" spans="3:10" x14ac:dyDescent="0.25">
      <c r="D100" s="24" t="s">
        <v>137</v>
      </c>
      <c r="E100" s="232"/>
      <c r="F100" s="23"/>
    </row>
    <row r="101" spans="3:10" ht="163.5" customHeight="1" x14ac:dyDescent="0.25">
      <c r="D101" s="26"/>
      <c r="F101" s="25"/>
    </row>
    <row r="102" spans="3:10" x14ac:dyDescent="0.25">
      <c r="D102" s="24"/>
      <c r="E102" s="23"/>
      <c r="F102" s="23"/>
      <c r="G102" s="18"/>
      <c r="H102" s="18"/>
    </row>
    <row r="103" spans="3:10" s="22" customFormat="1" ht="15" customHeight="1" x14ac:dyDescent="0.25">
      <c r="C103" s="232"/>
      <c r="D103" s="5" t="s">
        <v>15</v>
      </c>
      <c r="E103" s="5" t="s">
        <v>136</v>
      </c>
      <c r="F103" s="5" t="s">
        <v>202</v>
      </c>
      <c r="I103" s="18"/>
    </row>
    <row r="104" spans="3:10" s="21" customFormat="1" ht="45" customHeight="1" x14ac:dyDescent="0.25">
      <c r="C104" s="234"/>
      <c r="D104" s="220" t="s">
        <v>135</v>
      </c>
      <c r="E104" s="220">
        <v>121.6</v>
      </c>
      <c r="F104" s="221" t="s">
        <v>125</v>
      </c>
    </row>
    <row r="105" spans="3:10" s="21" customFormat="1" ht="45" customHeight="1" x14ac:dyDescent="0.25">
      <c r="C105" s="234"/>
      <c r="D105" s="220" t="s">
        <v>134</v>
      </c>
      <c r="E105" s="220">
        <v>11.4</v>
      </c>
      <c r="F105" s="221" t="s">
        <v>125</v>
      </c>
    </row>
    <row r="106" spans="3:10" s="21" customFormat="1" ht="45" customHeight="1" x14ac:dyDescent="0.25">
      <c r="C106" s="234"/>
      <c r="D106" s="220" t="s">
        <v>133</v>
      </c>
      <c r="E106" s="220">
        <v>10</v>
      </c>
      <c r="F106" s="221" t="s">
        <v>125</v>
      </c>
    </row>
    <row r="107" spans="3:10" s="21" customFormat="1" ht="45" customHeight="1" x14ac:dyDescent="0.25">
      <c r="C107" s="234"/>
      <c r="D107" s="220" t="s">
        <v>132</v>
      </c>
      <c r="E107" s="220">
        <v>2</v>
      </c>
      <c r="F107" s="221" t="s">
        <v>125</v>
      </c>
    </row>
    <row r="108" spans="3:10" s="21" customFormat="1" ht="45" customHeight="1" x14ac:dyDescent="0.25">
      <c r="C108" s="234"/>
      <c r="D108" s="220" t="s">
        <v>131</v>
      </c>
      <c r="E108" s="220">
        <v>64.400000000000006</v>
      </c>
      <c r="F108" s="221" t="s">
        <v>125</v>
      </c>
    </row>
    <row r="109" spans="3:10" s="21" customFormat="1" ht="45" customHeight="1" x14ac:dyDescent="0.25">
      <c r="C109" s="234"/>
      <c r="D109" s="220" t="s">
        <v>130</v>
      </c>
      <c r="E109" s="220">
        <v>30.6</v>
      </c>
      <c r="F109" s="221" t="s">
        <v>125</v>
      </c>
    </row>
    <row r="110" spans="3:10" s="21" customFormat="1" ht="45" customHeight="1" x14ac:dyDescent="0.25">
      <c r="C110" s="234"/>
      <c r="D110" s="220" t="s">
        <v>129</v>
      </c>
      <c r="E110" s="220">
        <v>50</v>
      </c>
      <c r="F110" s="221" t="s">
        <v>125</v>
      </c>
    </row>
    <row r="111" spans="3:10" s="21" customFormat="1" ht="45" customHeight="1" x14ac:dyDescent="0.25">
      <c r="C111" s="234"/>
      <c r="D111" s="220" t="s">
        <v>128</v>
      </c>
      <c r="E111" s="220">
        <v>2.1</v>
      </c>
      <c r="F111" s="221" t="s">
        <v>125</v>
      </c>
    </row>
    <row r="112" spans="3:10" s="21" customFormat="1" ht="45" customHeight="1" x14ac:dyDescent="0.25">
      <c r="C112" s="234"/>
      <c r="D112" s="220" t="s">
        <v>127</v>
      </c>
      <c r="E112" s="220">
        <v>7.3</v>
      </c>
      <c r="F112" s="221" t="s">
        <v>125</v>
      </c>
    </row>
    <row r="113" spans="3:6" s="21" customFormat="1" ht="45" customHeight="1" x14ac:dyDescent="0.25">
      <c r="C113" s="234"/>
      <c r="D113" s="220" t="s">
        <v>126</v>
      </c>
      <c r="E113" s="220">
        <v>3.8</v>
      </c>
      <c r="F113" s="221" t="s">
        <v>125</v>
      </c>
    </row>
    <row r="114" spans="3:6" x14ac:dyDescent="0.25">
      <c r="D114" s="220" t="s">
        <v>568</v>
      </c>
      <c r="E114" s="228">
        <v>1</v>
      </c>
      <c r="F114" s="221" t="s">
        <v>584</v>
      </c>
    </row>
    <row r="115" spans="3:6" x14ac:dyDescent="0.25">
      <c r="D115" s="123"/>
      <c r="E115" s="242"/>
      <c r="F115" s="122"/>
    </row>
  </sheetData>
  <mergeCells count="5">
    <mergeCell ref="B95:J95"/>
    <mergeCell ref="B2:J2"/>
    <mergeCell ref="B21:J21"/>
    <mergeCell ref="B50:J50"/>
    <mergeCell ref="B70:J70"/>
  </mergeCells>
  <pageMargins left="0.25" right="0.25" top="0.75" bottom="0.75" header="0.3" footer="0.3"/>
  <pageSetup scale="44" fitToHeight="0" orientation="portrait" r:id="rId1"/>
  <rowBreaks count="2" manualBreakCount="2">
    <brk id="69" max="16383" man="1"/>
    <brk id="9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RO294"/>
  <sheetViews>
    <sheetView showGridLines="0" tabSelected="1" zoomScale="70" zoomScaleNormal="70" workbookViewId="0">
      <selection activeCell="J58" sqref="J58"/>
    </sheetView>
  </sheetViews>
  <sheetFormatPr defaultRowHeight="15" x14ac:dyDescent="0.25"/>
  <cols>
    <col min="1" max="1" width="2.7109375" style="189" customWidth="1"/>
    <col min="2" max="2" width="12.7109375" style="1" customWidth="1"/>
    <col min="3" max="3" width="12.7109375" style="169" customWidth="1"/>
    <col min="4" max="4" width="64" style="1" customWidth="1"/>
    <col min="5" max="5" width="35.140625" style="1" customWidth="1"/>
    <col min="6" max="6" width="21" style="1" customWidth="1"/>
    <col min="7" max="7" width="32.28515625" style="1" customWidth="1"/>
    <col min="8" max="8" width="31.5703125" style="169" customWidth="1"/>
    <col min="9" max="9" width="55.42578125" customWidth="1"/>
    <col min="10" max="10" width="55" customWidth="1"/>
    <col min="11" max="11" width="22.28515625" customWidth="1"/>
    <col min="13" max="13" width="55.7109375" style="1" bestFit="1" customWidth="1"/>
    <col min="14" max="14" width="9.140625" style="1"/>
    <col min="15" max="15" width="36.28515625" style="1" bestFit="1" customWidth="1"/>
    <col min="16" max="16" width="9.140625" style="1"/>
    <col min="17" max="17" width="36.28515625" style="1" bestFit="1" customWidth="1"/>
    <col min="18" max="16384" width="9.140625" style="1"/>
  </cols>
  <sheetData>
    <row r="1" spans="1:16031" ht="45" customHeight="1" x14ac:dyDescent="0.35">
      <c r="B1" s="282" t="s">
        <v>612</v>
      </c>
      <c r="C1" s="283"/>
    </row>
    <row r="2" spans="1:16031" ht="45" customHeight="1" thickBot="1" x14ac:dyDescent="0.3">
      <c r="B2" s="249" t="s">
        <v>627</v>
      </c>
      <c r="C2" s="249"/>
      <c r="D2" s="249"/>
      <c r="E2" s="249"/>
      <c r="F2" s="249"/>
      <c r="G2" s="249"/>
      <c r="H2" s="266"/>
    </row>
    <row r="3" spans="1:16031" s="95" customFormat="1" ht="15.75" customHeight="1" thickBot="1" x14ac:dyDescent="0.3">
      <c r="A3" s="190"/>
      <c r="B3" s="292" t="s">
        <v>511</v>
      </c>
      <c r="C3" s="293"/>
      <c r="D3" s="293"/>
      <c r="E3" s="293"/>
      <c r="F3" s="293"/>
      <c r="G3" s="293"/>
      <c r="H3" s="293"/>
      <c r="I3" s="296"/>
      <c r="J3" s="29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row>
    <row r="4" spans="1:16031" x14ac:dyDescent="0.25">
      <c r="I4" s="1"/>
      <c r="J4" s="1"/>
      <c r="K4" s="1"/>
      <c r="L4" s="1"/>
    </row>
    <row r="5" spans="1:16031" ht="45" x14ac:dyDescent="0.25">
      <c r="C5" s="5" t="s">
        <v>589</v>
      </c>
      <c r="D5" s="5" t="s">
        <v>23</v>
      </c>
      <c r="E5" s="5" t="s">
        <v>27</v>
      </c>
      <c r="F5" s="100" t="s">
        <v>570</v>
      </c>
      <c r="G5" s="5" t="s">
        <v>26</v>
      </c>
      <c r="H5" s="5" t="s">
        <v>25</v>
      </c>
      <c r="I5" s="5" t="s">
        <v>569</v>
      </c>
      <c r="J5" s="99" t="s">
        <v>557</v>
      </c>
      <c r="K5" s="1"/>
      <c r="L5" s="1"/>
    </row>
    <row r="6" spans="1:16031" ht="30" x14ac:dyDescent="0.25">
      <c r="C6" s="170">
        <v>1252</v>
      </c>
      <c r="D6" s="159" t="s">
        <v>407</v>
      </c>
      <c r="E6" s="160" t="s">
        <v>510</v>
      </c>
      <c r="F6" s="171">
        <f>(H32*(H20*H33/H24/H25+12*H26*(1/H28-1/H31)))*H34</f>
        <v>6508.5424556406761</v>
      </c>
      <c r="G6" s="161" t="s">
        <v>492</v>
      </c>
      <c r="H6" s="162">
        <v>4.6608050000000002E-4</v>
      </c>
      <c r="I6" s="163">
        <f>F6*H6</f>
        <v>3.0335047219962341</v>
      </c>
      <c r="J6" s="158"/>
      <c r="K6" s="1"/>
      <c r="L6" s="1"/>
    </row>
    <row r="7" spans="1:16031" ht="30" x14ac:dyDescent="0.25">
      <c r="C7" s="170">
        <v>1253</v>
      </c>
      <c r="D7" s="159" t="s">
        <v>407</v>
      </c>
      <c r="E7" s="160" t="s">
        <v>509</v>
      </c>
      <c r="F7" s="172">
        <f>(H32*(H22*H33/H24/H25+12*H26*(1/H29-1/H31)))*H35</f>
        <v>5505.6412579843418</v>
      </c>
      <c r="G7" s="161" t="s">
        <v>492</v>
      </c>
      <c r="H7" s="162">
        <v>4.6608050000000002E-4</v>
      </c>
      <c r="I7" s="163">
        <f>F7*H7</f>
        <v>2.5660720303419713</v>
      </c>
      <c r="J7" s="158"/>
      <c r="K7" s="1"/>
      <c r="L7" s="1"/>
    </row>
    <row r="8" spans="1:16031" x14ac:dyDescent="0.25">
      <c r="C8" s="170">
        <v>1251</v>
      </c>
      <c r="D8" s="159" t="s">
        <v>407</v>
      </c>
      <c r="E8" s="160" t="s">
        <v>508</v>
      </c>
      <c r="F8" s="172">
        <f>(H32*(H23*H33/H24/H25+12*H26*(1/H30-1/H31)))*H36</f>
        <v>1112.1228456335157</v>
      </c>
      <c r="G8" s="161" t="s">
        <v>492</v>
      </c>
      <c r="H8" s="162">
        <v>4.6608050000000002E-4</v>
      </c>
      <c r="I8" s="163">
        <f>F8*H8</f>
        <v>0.51833877195429179</v>
      </c>
      <c r="J8" s="158"/>
      <c r="K8" s="1"/>
      <c r="L8" s="1"/>
    </row>
    <row r="9" spans="1:16031" x14ac:dyDescent="0.25">
      <c r="C9" s="170">
        <v>1250</v>
      </c>
      <c r="D9" s="159" t="s">
        <v>407</v>
      </c>
      <c r="E9" s="160" t="s">
        <v>507</v>
      </c>
      <c r="F9" s="172">
        <f>(H32*(H20*H33/H24/H25+12*H26*(1/H27-1/H31)))*H37</f>
        <v>3058.3121697974875</v>
      </c>
      <c r="G9" s="161" t="s">
        <v>492</v>
      </c>
      <c r="H9" s="162">
        <v>4.6608050000000002E-4</v>
      </c>
      <c r="I9" s="163">
        <f>F9*H9</f>
        <v>1.425419665255298</v>
      </c>
      <c r="J9" s="158"/>
      <c r="K9" s="1"/>
      <c r="L9" s="1"/>
    </row>
    <row r="10" spans="1:16031" x14ac:dyDescent="0.25">
      <c r="F10" s="6"/>
      <c r="G10" s="6"/>
      <c r="I10" s="1"/>
      <c r="J10" s="1"/>
      <c r="K10" s="1"/>
      <c r="L10" s="1"/>
    </row>
    <row r="11" spans="1:16031" x14ac:dyDescent="0.25">
      <c r="F11" s="6"/>
      <c r="G11" s="6"/>
      <c r="I11" s="1"/>
      <c r="J11" s="1"/>
      <c r="K11" s="1"/>
      <c r="L11" s="1"/>
    </row>
    <row r="12" spans="1:16031" x14ac:dyDescent="0.25">
      <c r="D12" s="1" t="s">
        <v>18</v>
      </c>
      <c r="I12" s="1"/>
      <c r="J12" s="1"/>
      <c r="K12" s="1"/>
      <c r="L12" s="1"/>
    </row>
    <row r="13" spans="1:16031" x14ac:dyDescent="0.25">
      <c r="I13" s="1"/>
      <c r="J13" s="1"/>
      <c r="K13" s="1"/>
      <c r="L13" s="1"/>
    </row>
    <row r="14" spans="1:16031" x14ac:dyDescent="0.25">
      <c r="I14" s="1"/>
      <c r="J14" s="1"/>
      <c r="K14" s="1"/>
      <c r="L14" s="1"/>
    </row>
    <row r="15" spans="1:16031" ht="24" customHeight="1" x14ac:dyDescent="0.25">
      <c r="I15" s="1"/>
      <c r="J15" s="1"/>
      <c r="K15" s="1"/>
      <c r="L15" s="1"/>
    </row>
    <row r="16" spans="1:16031" x14ac:dyDescent="0.25">
      <c r="I16" s="1"/>
      <c r="J16" s="1"/>
      <c r="K16" s="1"/>
      <c r="L16" s="1"/>
    </row>
    <row r="17" spans="5:12" x14ac:dyDescent="0.25">
      <c r="I17" s="1"/>
      <c r="J17" s="1"/>
      <c r="K17" s="1"/>
      <c r="L17" s="1"/>
    </row>
    <row r="18" spans="5:12" x14ac:dyDescent="0.25">
      <c r="I18" s="1"/>
      <c r="J18" s="1"/>
      <c r="K18" s="1"/>
      <c r="L18" s="1"/>
    </row>
    <row r="19" spans="5:12" x14ac:dyDescent="0.25">
      <c r="E19" s="93"/>
      <c r="F19" s="164" t="s">
        <v>296</v>
      </c>
      <c r="G19" s="164" t="s">
        <v>423</v>
      </c>
      <c r="H19" s="164" t="s">
        <v>136</v>
      </c>
      <c r="I19" s="164" t="s">
        <v>202</v>
      </c>
      <c r="J19" s="1"/>
      <c r="K19" s="1"/>
      <c r="L19" s="1"/>
    </row>
    <row r="20" spans="5:12" ht="75" x14ac:dyDescent="0.25">
      <c r="E20" s="93"/>
      <c r="F20" s="299" t="s">
        <v>626</v>
      </c>
      <c r="G20" s="165" t="s">
        <v>506</v>
      </c>
      <c r="H20" s="267">
        <v>1805</v>
      </c>
      <c r="I20" s="165" t="s">
        <v>413</v>
      </c>
      <c r="J20" s="1"/>
      <c r="K20" s="1"/>
      <c r="L20" s="1"/>
    </row>
    <row r="21" spans="5:12" ht="75" x14ac:dyDescent="0.25">
      <c r="E21" s="93"/>
      <c r="F21" s="299"/>
      <c r="G21" s="165" t="s">
        <v>499</v>
      </c>
      <c r="H21" s="267">
        <v>1805</v>
      </c>
      <c r="I21" s="165" t="s">
        <v>413</v>
      </c>
      <c r="J21" s="1"/>
      <c r="K21" s="1"/>
      <c r="L21" s="1"/>
    </row>
    <row r="22" spans="5:12" ht="90" x14ac:dyDescent="0.25">
      <c r="E22" s="93"/>
      <c r="F22" s="299"/>
      <c r="G22" s="165" t="s">
        <v>498</v>
      </c>
      <c r="H22" s="268">
        <v>334.3</v>
      </c>
      <c r="I22" s="165" t="s">
        <v>430</v>
      </c>
      <c r="J22" s="1"/>
      <c r="K22" s="1"/>
      <c r="L22" s="1"/>
    </row>
    <row r="23" spans="5:12" ht="90" x14ac:dyDescent="0.25">
      <c r="E23" s="93"/>
      <c r="F23" s="299"/>
      <c r="G23" s="165" t="s">
        <v>497</v>
      </c>
      <c r="H23" s="268">
        <v>334.3</v>
      </c>
      <c r="I23" s="165" t="s">
        <v>430</v>
      </c>
      <c r="J23" s="1"/>
      <c r="K23" s="1"/>
      <c r="L23" s="1"/>
    </row>
    <row r="24" spans="5:12" ht="75" x14ac:dyDescent="0.25">
      <c r="E24" s="93"/>
      <c r="F24" s="166" t="s">
        <v>505</v>
      </c>
      <c r="G24" s="165" t="s">
        <v>503</v>
      </c>
      <c r="H24" s="268">
        <v>15.2</v>
      </c>
      <c r="I24" s="165" t="s">
        <v>413</v>
      </c>
      <c r="J24" s="1"/>
      <c r="K24" s="1"/>
      <c r="L24" s="1"/>
    </row>
    <row r="25" spans="5:12" ht="75" x14ac:dyDescent="0.25">
      <c r="E25" s="93"/>
      <c r="F25" s="166" t="s">
        <v>504</v>
      </c>
      <c r="G25" s="165" t="s">
        <v>503</v>
      </c>
      <c r="H25" s="268">
        <v>3.1</v>
      </c>
      <c r="I25" s="165" t="s">
        <v>413</v>
      </c>
      <c r="J25" s="1"/>
      <c r="K25" s="1"/>
      <c r="L25" s="1"/>
    </row>
    <row r="26" spans="5:12" x14ac:dyDescent="0.25">
      <c r="E26" s="93"/>
      <c r="F26" s="166" t="s">
        <v>442</v>
      </c>
      <c r="G26" s="165" t="s">
        <v>503</v>
      </c>
      <c r="H26" s="267">
        <v>1496</v>
      </c>
      <c r="I26" s="165" t="s">
        <v>502</v>
      </c>
      <c r="J26" s="1"/>
      <c r="K26" s="1"/>
      <c r="L26" s="1"/>
    </row>
    <row r="27" spans="5:12" ht="30" x14ac:dyDescent="0.25">
      <c r="E27" s="93"/>
      <c r="F27" s="299" t="s">
        <v>501</v>
      </c>
      <c r="G27" s="165" t="s">
        <v>500</v>
      </c>
      <c r="H27" s="261">
        <v>6.3</v>
      </c>
      <c r="I27" s="165" t="s">
        <v>445</v>
      </c>
      <c r="J27" s="1"/>
      <c r="K27" s="1"/>
      <c r="L27" s="1"/>
    </row>
    <row r="28" spans="5:12" ht="30" x14ac:dyDescent="0.25">
      <c r="E28" s="93"/>
      <c r="F28" s="299"/>
      <c r="G28" s="165" t="s">
        <v>499</v>
      </c>
      <c r="H28" s="261">
        <v>3.41</v>
      </c>
      <c r="I28" s="165" t="s">
        <v>470</v>
      </c>
      <c r="J28" s="1"/>
      <c r="K28" s="1"/>
      <c r="L28" s="1"/>
    </row>
    <row r="29" spans="5:12" ht="30" x14ac:dyDescent="0.25">
      <c r="F29" s="299"/>
      <c r="G29" s="165" t="s">
        <v>498</v>
      </c>
      <c r="H29" s="261">
        <v>3.41</v>
      </c>
      <c r="I29" s="165" t="s">
        <v>470</v>
      </c>
      <c r="J29" s="1"/>
      <c r="K29" s="1"/>
      <c r="L29" s="1"/>
    </row>
    <row r="30" spans="5:12" x14ac:dyDescent="0.25">
      <c r="F30" s="299"/>
      <c r="G30" s="165" t="s">
        <v>497</v>
      </c>
      <c r="H30" s="261">
        <v>8.1999999999999993</v>
      </c>
      <c r="I30" s="165" t="s">
        <v>496</v>
      </c>
      <c r="J30" s="1"/>
      <c r="K30" s="1"/>
      <c r="L30" s="1"/>
    </row>
    <row r="31" spans="5:12" x14ac:dyDescent="0.25">
      <c r="F31" s="166" t="s">
        <v>495</v>
      </c>
      <c r="G31" s="165" t="s">
        <v>408</v>
      </c>
      <c r="H31" s="262">
        <v>11.431468531468532</v>
      </c>
      <c r="I31" s="165" t="s">
        <v>572</v>
      </c>
      <c r="J31" s="1"/>
      <c r="K31" s="1"/>
      <c r="L31" s="1"/>
    </row>
    <row r="32" spans="5:12" x14ac:dyDescent="0.25">
      <c r="F32" s="166" t="s">
        <v>409</v>
      </c>
      <c r="G32" s="165" t="s">
        <v>408</v>
      </c>
      <c r="H32" s="262">
        <v>1.4286713286713286</v>
      </c>
      <c r="I32" s="165" t="s">
        <v>572</v>
      </c>
      <c r="J32" s="1"/>
      <c r="K32" s="1"/>
      <c r="L32" s="1"/>
    </row>
    <row r="33" spans="1:16031" x14ac:dyDescent="0.25">
      <c r="F33" s="166" t="s">
        <v>494</v>
      </c>
      <c r="G33" s="165" t="s">
        <v>408</v>
      </c>
      <c r="H33" s="262">
        <v>22.490909090909089</v>
      </c>
      <c r="I33" s="165" t="s">
        <v>572</v>
      </c>
      <c r="J33" s="1"/>
      <c r="K33" s="1"/>
      <c r="L33" s="1"/>
    </row>
    <row r="34" spans="1:16031" ht="30" x14ac:dyDescent="0.25">
      <c r="F34" s="299" t="s">
        <v>568</v>
      </c>
      <c r="G34" s="160" t="s">
        <v>510</v>
      </c>
      <c r="H34" s="213">
        <v>1</v>
      </c>
      <c r="I34" s="167" t="s">
        <v>571</v>
      </c>
      <c r="J34" s="1"/>
      <c r="K34" s="1"/>
      <c r="L34" s="1"/>
    </row>
    <row r="35" spans="1:16031" ht="30" x14ac:dyDescent="0.25">
      <c r="F35" s="299"/>
      <c r="G35" s="160" t="s">
        <v>509</v>
      </c>
      <c r="H35" s="213">
        <v>1</v>
      </c>
      <c r="I35" s="167" t="s">
        <v>571</v>
      </c>
      <c r="J35" s="1"/>
      <c r="K35" s="1"/>
      <c r="L35" s="1"/>
    </row>
    <row r="36" spans="1:16031" x14ac:dyDescent="0.25">
      <c r="F36" s="299"/>
      <c r="G36" s="160" t="s">
        <v>508</v>
      </c>
      <c r="H36" s="213">
        <v>1</v>
      </c>
      <c r="I36" s="167" t="s">
        <v>571</v>
      </c>
      <c r="J36" s="1"/>
      <c r="K36" s="1"/>
      <c r="L36" s="1"/>
    </row>
    <row r="37" spans="1:16031" x14ac:dyDescent="0.25">
      <c r="F37" s="299"/>
      <c r="G37" s="160" t="s">
        <v>507</v>
      </c>
      <c r="H37" s="214">
        <v>1</v>
      </c>
      <c r="I37" s="167" t="s">
        <v>571</v>
      </c>
      <c r="J37" s="1"/>
      <c r="K37" s="1"/>
      <c r="L37" s="1"/>
    </row>
    <row r="38" spans="1:16031" x14ac:dyDescent="0.25">
      <c r="H38" s="269"/>
      <c r="I38" s="1"/>
      <c r="J38" s="1"/>
      <c r="K38" s="1"/>
      <c r="L38" s="1"/>
    </row>
    <row r="39" spans="1:16031" ht="15.75" thickBot="1" x14ac:dyDescent="0.3">
      <c r="I39" s="1"/>
      <c r="J39" s="1"/>
      <c r="K39" s="1"/>
      <c r="L39" s="1"/>
    </row>
    <row r="40" spans="1:16031" s="95" customFormat="1" ht="15.75" customHeight="1" thickBot="1" x14ac:dyDescent="0.3">
      <c r="A40" s="190"/>
      <c r="B40" s="292" t="s">
        <v>493</v>
      </c>
      <c r="C40" s="293"/>
      <c r="D40" s="293"/>
      <c r="E40" s="293"/>
      <c r="F40" s="293"/>
      <c r="G40" s="293"/>
      <c r="H40" s="293"/>
      <c r="I40" s="296"/>
      <c r="J40" s="297"/>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row>
    <row r="41" spans="1:16031" x14ac:dyDescent="0.25">
      <c r="I41" s="1"/>
      <c r="J41" s="1"/>
      <c r="K41" s="1"/>
      <c r="L41" s="1"/>
    </row>
    <row r="42" spans="1:16031" x14ac:dyDescent="0.25">
      <c r="I42" s="1"/>
      <c r="J42" s="1"/>
      <c r="K42" s="1"/>
      <c r="L42" s="1"/>
    </row>
    <row r="43" spans="1:16031" ht="27" customHeight="1" x14ac:dyDescent="0.25">
      <c r="I43" s="1"/>
      <c r="J43" s="1"/>
      <c r="K43" s="1"/>
      <c r="L43" s="1"/>
    </row>
    <row r="44" spans="1:16031" ht="45" x14ac:dyDescent="0.25">
      <c r="C44" s="5" t="s">
        <v>589</v>
      </c>
      <c r="D44" s="5" t="s">
        <v>23</v>
      </c>
      <c r="E44" s="5" t="s">
        <v>27</v>
      </c>
      <c r="F44" s="5" t="s">
        <v>570</v>
      </c>
      <c r="G44" s="5" t="s">
        <v>26</v>
      </c>
      <c r="H44" s="5" t="s">
        <v>25</v>
      </c>
      <c r="I44" s="5" t="s">
        <v>569</v>
      </c>
      <c r="J44" s="99" t="s">
        <v>557</v>
      </c>
      <c r="K44" s="1"/>
      <c r="L44" s="1"/>
    </row>
    <row r="45" spans="1:16031" ht="30" x14ac:dyDescent="0.25">
      <c r="C45" s="170">
        <v>910</v>
      </c>
      <c r="D45" s="159" t="s">
        <v>407</v>
      </c>
      <c r="E45" s="188" t="s">
        <v>590</v>
      </c>
      <c r="F45" s="171">
        <f>(H68*H76/H69+H72-H74)+(1-H77)*H67*H76/H69+(1-H78)*H70*H75/H71*H79</f>
        <v>3254.1700966153176</v>
      </c>
      <c r="G45" s="161" t="s">
        <v>492</v>
      </c>
      <c r="H45" s="162">
        <v>4.6608050000000002E-4</v>
      </c>
      <c r="I45" s="168">
        <f t="shared" ref="I45:I52" si="0">F45*H45</f>
        <v>1.5167052257155156</v>
      </c>
      <c r="J45" s="158"/>
      <c r="K45" s="1"/>
      <c r="L45" s="1"/>
    </row>
    <row r="46" spans="1:16031" ht="30" x14ac:dyDescent="0.25">
      <c r="C46" s="170">
        <v>909</v>
      </c>
      <c r="D46" s="159" t="s">
        <v>407</v>
      </c>
      <c r="E46" s="188" t="s">
        <v>594</v>
      </c>
      <c r="F46" s="171">
        <f>(H68*H76/H69+H72*H73-H74)+(1-H77)*H67*H76/H69+(1-H78)*H70*H75/H71*H80</f>
        <v>590.17009661531802</v>
      </c>
      <c r="G46" s="161" t="s">
        <v>492</v>
      </c>
      <c r="H46" s="162">
        <v>4.6608050000000002E-4</v>
      </c>
      <c r="I46" s="168">
        <f t="shared" si="0"/>
        <v>0.27506677371551574</v>
      </c>
      <c r="J46" s="158"/>
      <c r="K46" s="1"/>
      <c r="L46" s="1"/>
    </row>
    <row r="47" spans="1:16031" ht="30" x14ac:dyDescent="0.25">
      <c r="C47" s="170">
        <v>908</v>
      </c>
      <c r="D47" s="159" t="s">
        <v>407</v>
      </c>
      <c r="E47" s="188" t="s">
        <v>591</v>
      </c>
      <c r="F47" s="171">
        <f>(H68*H76/H69+H72*H73-H74)+(1-H77)*H67*H76/H69+(1-H78)*H70*H75/H71*H81</f>
        <v>590.17009661531802</v>
      </c>
      <c r="G47" s="161" t="s">
        <v>492</v>
      </c>
      <c r="H47" s="162">
        <v>4.6608050000000002E-4</v>
      </c>
      <c r="I47" s="168">
        <f t="shared" si="0"/>
        <v>0.27506677371551574</v>
      </c>
      <c r="J47" s="158"/>
      <c r="K47" s="1"/>
      <c r="L47" s="1"/>
    </row>
    <row r="48" spans="1:16031" ht="30" x14ac:dyDescent="0.25">
      <c r="C48" s="170">
        <v>912</v>
      </c>
      <c r="D48" s="159" t="s">
        <v>407</v>
      </c>
      <c r="E48" s="188" t="s">
        <v>595</v>
      </c>
      <c r="F48" s="171">
        <f>(H68*H76/H69+H72*H73-H74)+(1-H77)*H67*H76/H69+(1-H78)*H70*H75/H71*H82</f>
        <v>590.17009661531802</v>
      </c>
      <c r="G48" s="161" t="s">
        <v>492</v>
      </c>
      <c r="H48" s="162">
        <v>4.6608050000000002E-4</v>
      </c>
      <c r="I48" s="168">
        <f t="shared" si="0"/>
        <v>0.27506677371551574</v>
      </c>
      <c r="J48" s="158"/>
      <c r="K48" s="1"/>
      <c r="L48" s="1"/>
    </row>
    <row r="49" spans="3:12" ht="30" x14ac:dyDescent="0.25">
      <c r="C49" s="170">
        <v>907</v>
      </c>
      <c r="D49" s="159" t="s">
        <v>407</v>
      </c>
      <c r="E49" s="188" t="s">
        <v>592</v>
      </c>
      <c r="F49" s="171">
        <f>(H68*H76/H69+H72*H73-H74)+(1-H77)*H67*H76/H69+(1-H78)*H70*H75/H71*H83</f>
        <v>590.17009661531802</v>
      </c>
      <c r="G49" s="161" t="s">
        <v>492</v>
      </c>
      <c r="H49" s="162">
        <v>4.6608050000000002E-4</v>
      </c>
      <c r="I49" s="168">
        <f t="shared" si="0"/>
        <v>0.27506677371551574</v>
      </c>
      <c r="J49" s="158"/>
      <c r="K49" s="1"/>
      <c r="L49" s="1"/>
    </row>
    <row r="50" spans="3:12" ht="30" x14ac:dyDescent="0.25">
      <c r="C50" s="170">
        <v>1097</v>
      </c>
      <c r="D50" s="159" t="s">
        <v>407</v>
      </c>
      <c r="E50" s="188" t="s">
        <v>596</v>
      </c>
      <c r="F50" s="171">
        <f>(H68*H76/H69+H72-H74)+(1-H77)*H67*H76/H69+(1-H78)*H70*H75/H71*H84</f>
        <v>3254.1700966153176</v>
      </c>
      <c r="G50" s="161" t="s">
        <v>492</v>
      </c>
      <c r="H50" s="162">
        <v>4.6608050000000002E-4</v>
      </c>
      <c r="I50" s="168">
        <f t="shared" si="0"/>
        <v>1.5167052257155156</v>
      </c>
      <c r="J50" s="158"/>
      <c r="K50" s="1"/>
      <c r="L50" s="1"/>
    </row>
    <row r="51" spans="3:12" ht="30" x14ac:dyDescent="0.25">
      <c r="C51" s="170">
        <v>911</v>
      </c>
      <c r="D51" s="159" t="s">
        <v>407</v>
      </c>
      <c r="E51" s="188" t="s">
        <v>593</v>
      </c>
      <c r="F51" s="171">
        <f>(H68*H76/H69+H72-H74)+(1-H77)*H67*H76/H69+(1-H78)*H70*H75/H71*H85</f>
        <v>3254.1700966153176</v>
      </c>
      <c r="G51" s="161" t="s">
        <v>492</v>
      </c>
      <c r="H51" s="162">
        <v>4.6608050000000002E-4</v>
      </c>
      <c r="I51" s="168">
        <f t="shared" si="0"/>
        <v>1.5167052257155156</v>
      </c>
      <c r="J51" s="158"/>
      <c r="K51" s="1"/>
      <c r="L51" s="1"/>
    </row>
    <row r="52" spans="3:12" ht="30" x14ac:dyDescent="0.25">
      <c r="C52" s="170">
        <v>1098</v>
      </c>
      <c r="D52" s="159" t="s">
        <v>407</v>
      </c>
      <c r="E52" s="188" t="s">
        <v>597</v>
      </c>
      <c r="F52" s="171">
        <f>(H68*H76/H69+H72-H74)+(1-H77)*H67*H76/H69+(1-H78)*H70*H75/H71*H86</f>
        <v>3254.1700966153176</v>
      </c>
      <c r="G52" s="161" t="s">
        <v>492</v>
      </c>
      <c r="H52" s="162">
        <v>4.6608050000000002E-4</v>
      </c>
      <c r="I52" s="168">
        <f t="shared" si="0"/>
        <v>1.5167052257155156</v>
      </c>
      <c r="J52" s="158"/>
      <c r="K52" s="1"/>
      <c r="L52" s="1"/>
    </row>
    <row r="53" spans="3:12" x14ac:dyDescent="0.25">
      <c r="F53" s="6" t="s">
        <v>405</v>
      </c>
      <c r="G53" s="6"/>
      <c r="I53" s="1"/>
      <c r="J53" s="1"/>
      <c r="K53" s="1"/>
      <c r="L53" s="1"/>
    </row>
    <row r="54" spans="3:12" x14ac:dyDescent="0.25">
      <c r="G54" s="6"/>
      <c r="I54" s="1"/>
      <c r="J54" s="1"/>
      <c r="K54" s="1"/>
      <c r="L54" s="1"/>
    </row>
    <row r="55" spans="3:12" x14ac:dyDescent="0.25">
      <c r="E55" s="94" t="s">
        <v>18</v>
      </c>
      <c r="I55" s="1"/>
      <c r="J55" s="1"/>
      <c r="K55" s="1"/>
      <c r="L55" s="1"/>
    </row>
    <row r="56" spans="3:12" x14ac:dyDescent="0.25">
      <c r="E56" s="94"/>
      <c r="I56" s="1"/>
      <c r="J56" s="1"/>
      <c r="K56" s="1"/>
      <c r="L56" s="1"/>
    </row>
    <row r="57" spans="3:12" x14ac:dyDescent="0.25">
      <c r="E57" s="94"/>
      <c r="I57" s="1"/>
      <c r="J57" s="1"/>
      <c r="K57" s="1"/>
      <c r="L57" s="1"/>
    </row>
    <row r="58" spans="3:12" x14ac:dyDescent="0.25">
      <c r="E58" s="94"/>
      <c r="I58" s="1"/>
      <c r="J58" s="1"/>
      <c r="K58" s="1"/>
      <c r="L58" s="1"/>
    </row>
    <row r="59" spans="3:12" x14ac:dyDescent="0.25">
      <c r="E59" s="94"/>
      <c r="I59" s="1"/>
      <c r="J59" s="1"/>
      <c r="K59" s="1"/>
      <c r="L59" s="1"/>
    </row>
    <row r="60" spans="3:12" x14ac:dyDescent="0.25">
      <c r="E60" s="94"/>
      <c r="I60" s="1"/>
      <c r="J60" s="1"/>
      <c r="K60" s="1"/>
      <c r="L60" s="1"/>
    </row>
    <row r="61" spans="3:12" x14ac:dyDescent="0.25">
      <c r="I61" s="1"/>
      <c r="J61" s="1"/>
      <c r="K61" s="1"/>
      <c r="L61" s="1"/>
    </row>
    <row r="62" spans="3:12" x14ac:dyDescent="0.25">
      <c r="I62" s="1"/>
      <c r="J62" s="1"/>
      <c r="K62" s="1"/>
      <c r="L62" s="1"/>
    </row>
    <row r="63" spans="3:12" x14ac:dyDescent="0.25">
      <c r="I63" s="1"/>
      <c r="J63" s="1"/>
      <c r="K63" s="1"/>
      <c r="L63" s="1"/>
    </row>
    <row r="64" spans="3:12" x14ac:dyDescent="0.25">
      <c r="I64" s="1"/>
      <c r="J64" s="1"/>
      <c r="K64" s="1"/>
      <c r="L64" s="1"/>
    </row>
    <row r="65" spans="7:12" x14ac:dyDescent="0.25">
      <c r="I65" s="1"/>
      <c r="J65" s="1"/>
      <c r="K65" s="1"/>
      <c r="L65" s="1"/>
    </row>
    <row r="66" spans="7:12" x14ac:dyDescent="0.25">
      <c r="G66" s="5" t="s">
        <v>296</v>
      </c>
      <c r="H66" s="5" t="s">
        <v>296</v>
      </c>
      <c r="I66" s="5" t="s">
        <v>202</v>
      </c>
      <c r="J66" s="1"/>
      <c r="K66" s="1"/>
      <c r="L66" s="1"/>
    </row>
    <row r="67" spans="7:12" ht="120" x14ac:dyDescent="0.25">
      <c r="G67" s="165" t="s">
        <v>491</v>
      </c>
      <c r="H67" s="261">
        <v>70</v>
      </c>
      <c r="I67" s="165" t="s">
        <v>490</v>
      </c>
      <c r="J67" s="1"/>
      <c r="K67" s="1"/>
      <c r="L67" s="1"/>
    </row>
    <row r="68" spans="7:12" ht="105" x14ac:dyDescent="0.25">
      <c r="G68" s="165" t="s">
        <v>489</v>
      </c>
      <c r="H68" s="261">
        <v>25</v>
      </c>
      <c r="I68" s="165" t="s">
        <v>488</v>
      </c>
      <c r="J68" s="1"/>
      <c r="K68" s="1"/>
      <c r="L68" s="1"/>
    </row>
    <row r="69" spans="7:12" ht="105" x14ac:dyDescent="0.25">
      <c r="G69" s="165" t="s">
        <v>487</v>
      </c>
      <c r="H69" s="261">
        <v>542.5</v>
      </c>
      <c r="I69" s="165" t="s">
        <v>476</v>
      </c>
      <c r="J69" s="1"/>
      <c r="K69" s="1"/>
      <c r="L69" s="1"/>
    </row>
    <row r="70" spans="7:12" ht="60" x14ac:dyDescent="0.25">
      <c r="G70" s="165" t="s">
        <v>486</v>
      </c>
      <c r="H70" s="261">
        <v>400</v>
      </c>
      <c r="I70" s="165" t="s">
        <v>485</v>
      </c>
      <c r="J70" s="1"/>
      <c r="K70" s="1"/>
      <c r="L70" s="1"/>
    </row>
    <row r="71" spans="7:12" ht="105" x14ac:dyDescent="0.25">
      <c r="G71" s="165" t="s">
        <v>484</v>
      </c>
      <c r="H71" s="262">
        <v>2545.25</v>
      </c>
      <c r="I71" s="165" t="s">
        <v>476</v>
      </c>
      <c r="J71" s="1"/>
      <c r="K71" s="1"/>
      <c r="L71" s="1"/>
    </row>
    <row r="72" spans="7:12" ht="45" x14ac:dyDescent="0.25">
      <c r="G72" s="165" t="s">
        <v>483</v>
      </c>
      <c r="H72" s="263">
        <v>2960</v>
      </c>
      <c r="I72" s="165" t="s">
        <v>482</v>
      </c>
      <c r="J72" s="1"/>
      <c r="K72" s="1"/>
      <c r="L72" s="1"/>
    </row>
    <row r="73" spans="7:12" ht="75" x14ac:dyDescent="0.25">
      <c r="G73" s="165" t="s">
        <v>481</v>
      </c>
      <c r="H73" s="264">
        <v>0.1</v>
      </c>
      <c r="I73" s="165" t="s">
        <v>413</v>
      </c>
      <c r="J73" s="1"/>
      <c r="K73" s="1"/>
      <c r="L73" s="1"/>
    </row>
    <row r="74" spans="7:12" ht="60" x14ac:dyDescent="0.25">
      <c r="G74" s="165" t="s">
        <v>480</v>
      </c>
      <c r="H74" s="265">
        <v>30</v>
      </c>
      <c r="I74" s="165" t="s">
        <v>479</v>
      </c>
      <c r="J74" s="1"/>
      <c r="K74" s="1"/>
      <c r="L74" s="1"/>
    </row>
    <row r="75" spans="7:12" ht="105" x14ac:dyDescent="0.25">
      <c r="G75" s="165" t="s">
        <v>478</v>
      </c>
      <c r="H75" s="262">
        <v>2009</v>
      </c>
      <c r="I75" s="165" t="s">
        <v>476</v>
      </c>
      <c r="J75" s="1"/>
      <c r="K75" s="1"/>
      <c r="L75" s="1"/>
    </row>
    <row r="76" spans="7:12" ht="105" x14ac:dyDescent="0.25">
      <c r="G76" s="165" t="s">
        <v>477</v>
      </c>
      <c r="H76" s="262">
        <v>1215</v>
      </c>
      <c r="I76" s="165" t="s">
        <v>476</v>
      </c>
      <c r="J76" s="1"/>
      <c r="K76" s="1"/>
      <c r="L76" s="1"/>
    </row>
    <row r="77" spans="7:12" x14ac:dyDescent="0.25">
      <c r="G77" s="165" t="s">
        <v>475</v>
      </c>
      <c r="H77" s="262">
        <v>0.97299999999999998</v>
      </c>
      <c r="I77" s="167" t="s">
        <v>571</v>
      </c>
      <c r="J77" s="1"/>
      <c r="K77" s="1"/>
      <c r="L77" s="1"/>
    </row>
    <row r="78" spans="7:12" x14ac:dyDescent="0.25">
      <c r="G78" s="165" t="s">
        <v>474</v>
      </c>
      <c r="H78" s="262">
        <v>0.16400000000000001</v>
      </c>
      <c r="I78" s="167" t="s">
        <v>571</v>
      </c>
      <c r="J78" s="124"/>
      <c r="K78" s="1"/>
      <c r="L78" s="1"/>
    </row>
    <row r="79" spans="7:12" ht="54" customHeight="1" x14ac:dyDescent="0.25">
      <c r="G79" s="300" t="s">
        <v>568</v>
      </c>
      <c r="H79" s="213">
        <v>1</v>
      </c>
      <c r="I79" s="167" t="s">
        <v>571</v>
      </c>
      <c r="J79" s="202" t="s">
        <v>604</v>
      </c>
      <c r="K79" s="1"/>
      <c r="L79" s="1"/>
    </row>
    <row r="80" spans="7:12" x14ac:dyDescent="0.25">
      <c r="G80" s="300"/>
      <c r="H80" s="213">
        <v>1</v>
      </c>
      <c r="I80" s="167" t="s">
        <v>571</v>
      </c>
      <c r="J80" s="202" t="s">
        <v>594</v>
      </c>
      <c r="K80" s="1"/>
      <c r="L80" s="1"/>
    </row>
    <row r="81" spans="1:16031" x14ac:dyDescent="0.25">
      <c r="G81" s="300"/>
      <c r="H81" s="213">
        <v>1</v>
      </c>
      <c r="I81" s="167" t="s">
        <v>571</v>
      </c>
      <c r="J81" s="202" t="s">
        <v>591</v>
      </c>
      <c r="K81" s="1"/>
      <c r="L81" s="1"/>
    </row>
    <row r="82" spans="1:16031" ht="30" x14ac:dyDescent="0.25">
      <c r="G82" s="300"/>
      <c r="H82" s="213">
        <v>1</v>
      </c>
      <c r="I82" s="167" t="s">
        <v>571</v>
      </c>
      <c r="J82" s="202" t="s">
        <v>595</v>
      </c>
      <c r="K82" s="1"/>
      <c r="L82" s="1"/>
    </row>
    <row r="83" spans="1:16031" x14ac:dyDescent="0.25">
      <c r="G83" s="300"/>
      <c r="H83" s="213">
        <v>1</v>
      </c>
      <c r="I83" s="167" t="s">
        <v>571</v>
      </c>
      <c r="J83" s="202" t="s">
        <v>592</v>
      </c>
      <c r="K83" s="1"/>
      <c r="L83" s="1"/>
    </row>
    <row r="84" spans="1:16031" x14ac:dyDescent="0.25">
      <c r="G84" s="300"/>
      <c r="H84" s="213">
        <v>1</v>
      </c>
      <c r="I84" s="167" t="s">
        <v>571</v>
      </c>
      <c r="J84" s="202" t="s">
        <v>596</v>
      </c>
      <c r="K84" s="1"/>
      <c r="L84" s="1"/>
    </row>
    <row r="85" spans="1:16031" x14ac:dyDescent="0.25">
      <c r="G85" s="300"/>
      <c r="H85" s="213">
        <v>1</v>
      </c>
      <c r="I85" s="167" t="s">
        <v>571</v>
      </c>
      <c r="J85" s="202" t="s">
        <v>593</v>
      </c>
      <c r="K85" s="1"/>
      <c r="L85" s="1"/>
    </row>
    <row r="86" spans="1:16031" x14ac:dyDescent="0.25">
      <c r="G86" s="300"/>
      <c r="H86" s="213">
        <v>1</v>
      </c>
      <c r="I86" s="167" t="s">
        <v>571</v>
      </c>
      <c r="J86" s="202" t="s">
        <v>597</v>
      </c>
      <c r="K86" s="1"/>
      <c r="L86" s="1"/>
    </row>
    <row r="87" spans="1:16031" ht="15.75" thickBot="1" x14ac:dyDescent="0.3">
      <c r="G87" s="121"/>
      <c r="I87" s="1"/>
      <c r="J87" s="1"/>
      <c r="K87" s="1"/>
      <c r="L87" s="1"/>
    </row>
    <row r="88" spans="1:16031" s="95" customFormat="1" ht="15.75" customHeight="1" thickBot="1" x14ac:dyDescent="0.3">
      <c r="A88" s="190"/>
      <c r="B88" s="292" t="s">
        <v>473</v>
      </c>
      <c r="C88" s="293"/>
      <c r="D88" s="293"/>
      <c r="E88" s="293"/>
      <c r="F88" s="293"/>
      <c r="G88" s="293"/>
      <c r="H88" s="293"/>
      <c r="I88" s="296"/>
      <c r="J88" s="297"/>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c r="AMK88" s="1"/>
      <c r="AML88" s="1"/>
      <c r="AMM88" s="1"/>
      <c r="AMN88" s="1"/>
      <c r="AMO88" s="1"/>
      <c r="AMP88" s="1"/>
      <c r="AMQ88" s="1"/>
      <c r="AMR88" s="1"/>
      <c r="AMS88" s="1"/>
      <c r="AMT88" s="1"/>
      <c r="AMU88" s="1"/>
      <c r="AMV88" s="1"/>
      <c r="AMW88" s="1"/>
      <c r="AMX88" s="1"/>
      <c r="AMY88" s="1"/>
      <c r="AMZ88" s="1"/>
      <c r="ANA88" s="1"/>
      <c r="ANB88" s="1"/>
      <c r="ANC88" s="1"/>
      <c r="AND88" s="1"/>
      <c r="ANE88" s="1"/>
      <c r="ANF88" s="1"/>
      <c r="ANG88" s="1"/>
      <c r="ANH88" s="1"/>
      <c r="ANI88" s="1"/>
      <c r="ANJ88" s="1"/>
      <c r="ANK88" s="1"/>
      <c r="ANL88" s="1"/>
      <c r="ANM88" s="1"/>
      <c r="ANN88" s="1"/>
      <c r="ANO88" s="1"/>
      <c r="ANP88" s="1"/>
      <c r="ANQ88" s="1"/>
      <c r="ANR88" s="1"/>
      <c r="ANS88" s="1"/>
      <c r="ANT88" s="1"/>
      <c r="ANU88" s="1"/>
      <c r="ANV88" s="1"/>
      <c r="ANW88" s="1"/>
      <c r="ANX88" s="1"/>
      <c r="ANY88" s="1"/>
      <c r="ANZ88" s="1"/>
      <c r="AOA88" s="1"/>
      <c r="AOB88" s="1"/>
      <c r="AOC88" s="1"/>
      <c r="AOD88" s="1"/>
      <c r="AOE88" s="1"/>
      <c r="AOF88" s="1"/>
      <c r="AOG88" s="1"/>
      <c r="AOH88" s="1"/>
      <c r="AOI88" s="1"/>
      <c r="AOJ88" s="1"/>
      <c r="AOK88" s="1"/>
      <c r="AOL88" s="1"/>
      <c r="AOM88" s="1"/>
      <c r="AON88" s="1"/>
      <c r="AOO88" s="1"/>
      <c r="AOP88" s="1"/>
      <c r="AOQ88" s="1"/>
      <c r="AOR88" s="1"/>
      <c r="AOS88" s="1"/>
      <c r="AOT88" s="1"/>
      <c r="AOU88" s="1"/>
      <c r="AOV88" s="1"/>
      <c r="AOW88" s="1"/>
      <c r="AOX88" s="1"/>
      <c r="AOY88" s="1"/>
      <c r="AOZ88" s="1"/>
      <c r="APA88" s="1"/>
      <c r="APB88" s="1"/>
      <c r="APC88" s="1"/>
      <c r="APD88" s="1"/>
      <c r="APE88" s="1"/>
      <c r="APF88" s="1"/>
      <c r="APG88" s="1"/>
      <c r="APH88" s="1"/>
      <c r="API88" s="1"/>
      <c r="APJ88" s="1"/>
      <c r="APK88" s="1"/>
      <c r="APL88" s="1"/>
      <c r="APM88" s="1"/>
      <c r="APN88" s="1"/>
      <c r="APO88" s="1"/>
      <c r="APP88" s="1"/>
      <c r="APQ88" s="1"/>
      <c r="APR88" s="1"/>
      <c r="APS88" s="1"/>
      <c r="APT88" s="1"/>
      <c r="APU88" s="1"/>
      <c r="APV88" s="1"/>
      <c r="APW88" s="1"/>
      <c r="APX88" s="1"/>
      <c r="APY88" s="1"/>
      <c r="APZ88" s="1"/>
      <c r="AQA88" s="1"/>
      <c r="AQB88" s="1"/>
      <c r="AQC88" s="1"/>
      <c r="AQD88" s="1"/>
      <c r="AQE88" s="1"/>
      <c r="AQF88" s="1"/>
      <c r="AQG88" s="1"/>
      <c r="AQH88" s="1"/>
      <c r="AQI88" s="1"/>
      <c r="AQJ88" s="1"/>
      <c r="AQK88" s="1"/>
      <c r="AQL88" s="1"/>
      <c r="AQM88" s="1"/>
      <c r="AQN88" s="1"/>
      <c r="AQO88" s="1"/>
      <c r="AQP88" s="1"/>
      <c r="AQQ88" s="1"/>
      <c r="AQR88" s="1"/>
      <c r="AQS88" s="1"/>
      <c r="AQT88" s="1"/>
      <c r="AQU88" s="1"/>
      <c r="AQV88" s="1"/>
      <c r="AQW88" s="1"/>
      <c r="AQX88" s="1"/>
      <c r="AQY88" s="1"/>
      <c r="AQZ88" s="1"/>
      <c r="ARA88" s="1"/>
      <c r="ARB88" s="1"/>
      <c r="ARC88" s="1"/>
      <c r="ARD88" s="1"/>
      <c r="ARE88" s="1"/>
      <c r="ARF88" s="1"/>
      <c r="ARG88" s="1"/>
      <c r="ARH88" s="1"/>
      <c r="ARI88" s="1"/>
      <c r="ARJ88" s="1"/>
      <c r="ARK88" s="1"/>
      <c r="ARL88" s="1"/>
      <c r="ARM88" s="1"/>
      <c r="ARN88" s="1"/>
      <c r="ARO88" s="1"/>
      <c r="ARP88" s="1"/>
      <c r="ARQ88" s="1"/>
      <c r="ARR88" s="1"/>
      <c r="ARS88" s="1"/>
      <c r="ART88" s="1"/>
      <c r="ARU88" s="1"/>
      <c r="ARV88" s="1"/>
      <c r="ARW88" s="1"/>
      <c r="ARX88" s="1"/>
      <c r="ARY88" s="1"/>
      <c r="ARZ88" s="1"/>
      <c r="ASA88" s="1"/>
      <c r="ASB88" s="1"/>
      <c r="ASC88" s="1"/>
      <c r="ASD88" s="1"/>
      <c r="ASE88" s="1"/>
      <c r="ASF88" s="1"/>
      <c r="ASG88" s="1"/>
      <c r="ASH88" s="1"/>
      <c r="ASI88" s="1"/>
      <c r="ASJ88" s="1"/>
      <c r="ASK88" s="1"/>
      <c r="ASL88" s="1"/>
      <c r="ASM88" s="1"/>
      <c r="ASN88" s="1"/>
      <c r="ASO88" s="1"/>
      <c r="ASP88" s="1"/>
      <c r="ASQ88" s="1"/>
      <c r="ASR88" s="1"/>
      <c r="ASS88" s="1"/>
      <c r="AST88" s="1"/>
      <c r="ASU88" s="1"/>
      <c r="ASV88" s="1"/>
      <c r="ASW88" s="1"/>
      <c r="ASX88" s="1"/>
      <c r="ASY88" s="1"/>
      <c r="ASZ88" s="1"/>
      <c r="ATA88" s="1"/>
      <c r="ATB88" s="1"/>
      <c r="ATC88" s="1"/>
      <c r="ATD88" s="1"/>
      <c r="ATE88" s="1"/>
      <c r="ATF88" s="1"/>
      <c r="ATG88" s="1"/>
      <c r="ATH88" s="1"/>
      <c r="ATI88" s="1"/>
      <c r="ATJ88" s="1"/>
      <c r="ATK88" s="1"/>
      <c r="ATL88" s="1"/>
      <c r="ATM88" s="1"/>
      <c r="ATN88" s="1"/>
      <c r="ATO88" s="1"/>
      <c r="ATP88" s="1"/>
      <c r="ATQ88" s="1"/>
      <c r="ATR88" s="1"/>
      <c r="ATS88" s="1"/>
      <c r="ATT88" s="1"/>
      <c r="ATU88" s="1"/>
      <c r="ATV88" s="1"/>
      <c r="ATW88" s="1"/>
      <c r="ATX88" s="1"/>
      <c r="ATY88" s="1"/>
      <c r="ATZ88" s="1"/>
      <c r="AUA88" s="1"/>
      <c r="AUB88" s="1"/>
      <c r="AUC88" s="1"/>
      <c r="AUD88" s="1"/>
      <c r="AUE88" s="1"/>
      <c r="AUF88" s="1"/>
      <c r="AUG88" s="1"/>
      <c r="AUH88" s="1"/>
      <c r="AUI88" s="1"/>
      <c r="AUJ88" s="1"/>
      <c r="AUK88" s="1"/>
      <c r="AUL88" s="1"/>
      <c r="AUM88" s="1"/>
      <c r="AUN88" s="1"/>
      <c r="AUO88" s="1"/>
      <c r="AUP88" s="1"/>
      <c r="AUQ88" s="1"/>
      <c r="AUR88" s="1"/>
      <c r="AUS88" s="1"/>
      <c r="AUT88" s="1"/>
      <c r="AUU88" s="1"/>
      <c r="AUV88" s="1"/>
      <c r="AUW88" s="1"/>
      <c r="AUX88" s="1"/>
      <c r="AUY88" s="1"/>
      <c r="AUZ88" s="1"/>
      <c r="AVA88" s="1"/>
      <c r="AVB88" s="1"/>
      <c r="AVC88" s="1"/>
      <c r="AVD88" s="1"/>
      <c r="AVE88" s="1"/>
      <c r="AVF88" s="1"/>
      <c r="AVG88" s="1"/>
      <c r="AVH88" s="1"/>
      <c r="AVI88" s="1"/>
      <c r="AVJ88" s="1"/>
      <c r="AVK88" s="1"/>
      <c r="AVL88" s="1"/>
      <c r="AVM88" s="1"/>
      <c r="AVN88" s="1"/>
      <c r="AVO88" s="1"/>
      <c r="AVP88" s="1"/>
      <c r="AVQ88" s="1"/>
      <c r="AVR88" s="1"/>
      <c r="AVS88" s="1"/>
      <c r="AVT88" s="1"/>
      <c r="AVU88" s="1"/>
      <c r="AVV88" s="1"/>
      <c r="AVW88" s="1"/>
      <c r="AVX88" s="1"/>
      <c r="AVY88" s="1"/>
      <c r="AVZ88" s="1"/>
      <c r="AWA88" s="1"/>
      <c r="AWB88" s="1"/>
      <c r="AWC88" s="1"/>
      <c r="AWD88" s="1"/>
      <c r="AWE88" s="1"/>
      <c r="AWF88" s="1"/>
      <c r="AWG88" s="1"/>
      <c r="AWH88" s="1"/>
      <c r="AWI88" s="1"/>
      <c r="AWJ88" s="1"/>
      <c r="AWK88" s="1"/>
      <c r="AWL88" s="1"/>
      <c r="AWM88" s="1"/>
      <c r="AWN88" s="1"/>
      <c r="AWO88" s="1"/>
      <c r="AWP88" s="1"/>
      <c r="AWQ88" s="1"/>
      <c r="AWR88" s="1"/>
      <c r="AWS88" s="1"/>
      <c r="AWT88" s="1"/>
      <c r="AWU88" s="1"/>
      <c r="AWV88" s="1"/>
      <c r="AWW88" s="1"/>
      <c r="AWX88" s="1"/>
      <c r="AWY88" s="1"/>
      <c r="AWZ88" s="1"/>
      <c r="AXA88" s="1"/>
      <c r="AXB88" s="1"/>
      <c r="AXC88" s="1"/>
      <c r="AXD88" s="1"/>
      <c r="AXE88" s="1"/>
      <c r="AXF88" s="1"/>
      <c r="AXG88" s="1"/>
      <c r="AXH88" s="1"/>
      <c r="AXI88" s="1"/>
      <c r="AXJ88" s="1"/>
      <c r="AXK88" s="1"/>
      <c r="AXL88" s="1"/>
      <c r="AXM88" s="1"/>
      <c r="AXN88" s="1"/>
      <c r="AXO88" s="1"/>
      <c r="AXP88" s="1"/>
      <c r="AXQ88" s="1"/>
      <c r="AXR88" s="1"/>
      <c r="AXS88" s="1"/>
      <c r="AXT88" s="1"/>
      <c r="AXU88" s="1"/>
      <c r="AXV88" s="1"/>
      <c r="AXW88" s="1"/>
      <c r="AXX88" s="1"/>
      <c r="AXY88" s="1"/>
      <c r="AXZ88" s="1"/>
      <c r="AYA88" s="1"/>
      <c r="AYB88" s="1"/>
      <c r="AYC88" s="1"/>
      <c r="AYD88" s="1"/>
      <c r="AYE88" s="1"/>
      <c r="AYF88" s="1"/>
      <c r="AYG88" s="1"/>
      <c r="AYH88" s="1"/>
      <c r="AYI88" s="1"/>
      <c r="AYJ88" s="1"/>
      <c r="AYK88" s="1"/>
      <c r="AYL88" s="1"/>
      <c r="AYM88" s="1"/>
      <c r="AYN88" s="1"/>
      <c r="AYO88" s="1"/>
      <c r="AYP88" s="1"/>
      <c r="AYQ88" s="1"/>
      <c r="AYR88" s="1"/>
      <c r="AYS88" s="1"/>
      <c r="AYT88" s="1"/>
      <c r="AYU88" s="1"/>
      <c r="AYV88" s="1"/>
      <c r="AYW88" s="1"/>
      <c r="AYX88" s="1"/>
      <c r="AYY88" s="1"/>
      <c r="AYZ88" s="1"/>
      <c r="AZA88" s="1"/>
      <c r="AZB88" s="1"/>
      <c r="AZC88" s="1"/>
      <c r="AZD88" s="1"/>
      <c r="AZE88" s="1"/>
      <c r="AZF88" s="1"/>
      <c r="AZG88" s="1"/>
      <c r="AZH88" s="1"/>
      <c r="AZI88" s="1"/>
      <c r="AZJ88" s="1"/>
      <c r="AZK88" s="1"/>
      <c r="AZL88" s="1"/>
      <c r="AZM88" s="1"/>
      <c r="AZN88" s="1"/>
      <c r="AZO88" s="1"/>
      <c r="AZP88" s="1"/>
      <c r="AZQ88" s="1"/>
      <c r="AZR88" s="1"/>
      <c r="AZS88" s="1"/>
      <c r="AZT88" s="1"/>
      <c r="AZU88" s="1"/>
      <c r="AZV88" s="1"/>
      <c r="AZW88" s="1"/>
      <c r="AZX88" s="1"/>
      <c r="AZY88" s="1"/>
      <c r="AZZ88" s="1"/>
      <c r="BAA88" s="1"/>
      <c r="BAB88" s="1"/>
      <c r="BAC88" s="1"/>
      <c r="BAD88" s="1"/>
      <c r="BAE88" s="1"/>
      <c r="BAF88" s="1"/>
      <c r="BAG88" s="1"/>
      <c r="BAH88" s="1"/>
      <c r="BAI88" s="1"/>
      <c r="BAJ88" s="1"/>
      <c r="BAK88" s="1"/>
      <c r="BAL88" s="1"/>
      <c r="BAM88" s="1"/>
      <c r="BAN88" s="1"/>
      <c r="BAO88" s="1"/>
      <c r="BAP88" s="1"/>
      <c r="BAQ88" s="1"/>
      <c r="BAR88" s="1"/>
      <c r="BAS88" s="1"/>
      <c r="BAT88" s="1"/>
      <c r="BAU88" s="1"/>
      <c r="BAV88" s="1"/>
      <c r="BAW88" s="1"/>
      <c r="BAX88" s="1"/>
      <c r="BAY88" s="1"/>
      <c r="BAZ88" s="1"/>
      <c r="BBA88" s="1"/>
      <c r="BBB88" s="1"/>
      <c r="BBC88" s="1"/>
      <c r="BBD88" s="1"/>
      <c r="BBE88" s="1"/>
      <c r="BBF88" s="1"/>
      <c r="BBG88" s="1"/>
      <c r="BBH88" s="1"/>
      <c r="BBI88" s="1"/>
      <c r="BBJ88" s="1"/>
      <c r="BBK88" s="1"/>
      <c r="BBL88" s="1"/>
      <c r="BBM88" s="1"/>
      <c r="BBN88" s="1"/>
      <c r="BBO88" s="1"/>
      <c r="BBP88" s="1"/>
      <c r="BBQ88" s="1"/>
      <c r="BBR88" s="1"/>
      <c r="BBS88" s="1"/>
      <c r="BBT88" s="1"/>
      <c r="BBU88" s="1"/>
      <c r="BBV88" s="1"/>
      <c r="BBW88" s="1"/>
      <c r="BBX88" s="1"/>
      <c r="BBY88" s="1"/>
      <c r="BBZ88" s="1"/>
      <c r="BCA88" s="1"/>
      <c r="BCB88" s="1"/>
      <c r="BCC88" s="1"/>
      <c r="BCD88" s="1"/>
      <c r="BCE88" s="1"/>
      <c r="BCF88" s="1"/>
      <c r="BCG88" s="1"/>
      <c r="BCH88" s="1"/>
      <c r="BCI88" s="1"/>
      <c r="BCJ88" s="1"/>
      <c r="BCK88" s="1"/>
      <c r="BCL88" s="1"/>
      <c r="BCM88" s="1"/>
      <c r="BCN88" s="1"/>
      <c r="BCO88" s="1"/>
      <c r="BCP88" s="1"/>
      <c r="BCQ88" s="1"/>
      <c r="BCR88" s="1"/>
      <c r="BCS88" s="1"/>
      <c r="BCT88" s="1"/>
      <c r="BCU88" s="1"/>
      <c r="BCV88" s="1"/>
      <c r="BCW88" s="1"/>
      <c r="BCX88" s="1"/>
      <c r="BCY88" s="1"/>
      <c r="BCZ88" s="1"/>
      <c r="BDA88" s="1"/>
      <c r="BDB88" s="1"/>
      <c r="BDC88" s="1"/>
      <c r="BDD88" s="1"/>
      <c r="BDE88" s="1"/>
      <c r="BDF88" s="1"/>
      <c r="BDG88" s="1"/>
      <c r="BDH88" s="1"/>
      <c r="BDI88" s="1"/>
      <c r="BDJ88" s="1"/>
      <c r="BDK88" s="1"/>
      <c r="BDL88" s="1"/>
      <c r="BDM88" s="1"/>
      <c r="BDN88" s="1"/>
      <c r="BDO88" s="1"/>
      <c r="BDP88" s="1"/>
      <c r="BDQ88" s="1"/>
      <c r="BDR88" s="1"/>
      <c r="BDS88" s="1"/>
      <c r="BDT88" s="1"/>
      <c r="BDU88" s="1"/>
      <c r="BDV88" s="1"/>
      <c r="BDW88" s="1"/>
      <c r="BDX88" s="1"/>
      <c r="BDY88" s="1"/>
      <c r="BDZ88" s="1"/>
      <c r="BEA88" s="1"/>
      <c r="BEB88" s="1"/>
      <c r="BEC88" s="1"/>
      <c r="BED88" s="1"/>
      <c r="BEE88" s="1"/>
      <c r="BEF88" s="1"/>
      <c r="BEG88" s="1"/>
      <c r="BEH88" s="1"/>
      <c r="BEI88" s="1"/>
      <c r="BEJ88" s="1"/>
      <c r="BEK88" s="1"/>
      <c r="BEL88" s="1"/>
      <c r="BEM88" s="1"/>
      <c r="BEN88" s="1"/>
      <c r="BEO88" s="1"/>
      <c r="BEP88" s="1"/>
      <c r="BEQ88" s="1"/>
      <c r="BER88" s="1"/>
      <c r="BES88" s="1"/>
      <c r="BET88" s="1"/>
      <c r="BEU88" s="1"/>
      <c r="BEV88" s="1"/>
      <c r="BEW88" s="1"/>
      <c r="BEX88" s="1"/>
      <c r="BEY88" s="1"/>
      <c r="BEZ88" s="1"/>
      <c r="BFA88" s="1"/>
      <c r="BFB88" s="1"/>
      <c r="BFC88" s="1"/>
      <c r="BFD88" s="1"/>
      <c r="BFE88" s="1"/>
      <c r="BFF88" s="1"/>
      <c r="BFG88" s="1"/>
      <c r="BFH88" s="1"/>
      <c r="BFI88" s="1"/>
      <c r="BFJ88" s="1"/>
      <c r="BFK88" s="1"/>
      <c r="BFL88" s="1"/>
      <c r="BFM88" s="1"/>
      <c r="BFN88" s="1"/>
      <c r="BFO88" s="1"/>
      <c r="BFP88" s="1"/>
      <c r="BFQ88" s="1"/>
      <c r="BFR88" s="1"/>
      <c r="BFS88" s="1"/>
      <c r="BFT88" s="1"/>
      <c r="BFU88" s="1"/>
      <c r="BFV88" s="1"/>
      <c r="BFW88" s="1"/>
      <c r="BFX88" s="1"/>
      <c r="BFY88" s="1"/>
      <c r="BFZ88" s="1"/>
      <c r="BGA88" s="1"/>
      <c r="BGB88" s="1"/>
      <c r="BGC88" s="1"/>
      <c r="BGD88" s="1"/>
      <c r="BGE88" s="1"/>
      <c r="BGF88" s="1"/>
      <c r="BGG88" s="1"/>
      <c r="BGH88" s="1"/>
      <c r="BGI88" s="1"/>
      <c r="BGJ88" s="1"/>
      <c r="BGK88" s="1"/>
      <c r="BGL88" s="1"/>
      <c r="BGM88" s="1"/>
      <c r="BGN88" s="1"/>
      <c r="BGO88" s="1"/>
      <c r="BGP88" s="1"/>
      <c r="BGQ88" s="1"/>
      <c r="BGR88" s="1"/>
      <c r="BGS88" s="1"/>
      <c r="BGT88" s="1"/>
      <c r="BGU88" s="1"/>
      <c r="BGV88" s="1"/>
      <c r="BGW88" s="1"/>
      <c r="BGX88" s="1"/>
      <c r="BGY88" s="1"/>
      <c r="BGZ88" s="1"/>
      <c r="BHA88" s="1"/>
      <c r="BHB88" s="1"/>
      <c r="BHC88" s="1"/>
      <c r="BHD88" s="1"/>
      <c r="BHE88" s="1"/>
      <c r="BHF88" s="1"/>
      <c r="BHG88" s="1"/>
      <c r="BHH88" s="1"/>
      <c r="BHI88" s="1"/>
      <c r="BHJ88" s="1"/>
      <c r="BHK88" s="1"/>
      <c r="BHL88" s="1"/>
      <c r="BHM88" s="1"/>
      <c r="BHN88" s="1"/>
      <c r="BHO88" s="1"/>
      <c r="BHP88" s="1"/>
      <c r="BHQ88" s="1"/>
      <c r="BHR88" s="1"/>
      <c r="BHS88" s="1"/>
      <c r="BHT88" s="1"/>
      <c r="BHU88" s="1"/>
      <c r="BHV88" s="1"/>
      <c r="BHW88" s="1"/>
      <c r="BHX88" s="1"/>
      <c r="BHY88" s="1"/>
      <c r="BHZ88" s="1"/>
      <c r="BIA88" s="1"/>
      <c r="BIB88" s="1"/>
      <c r="BIC88" s="1"/>
      <c r="BID88" s="1"/>
      <c r="BIE88" s="1"/>
      <c r="BIF88" s="1"/>
      <c r="BIG88" s="1"/>
      <c r="BIH88" s="1"/>
      <c r="BII88" s="1"/>
      <c r="BIJ88" s="1"/>
      <c r="BIK88" s="1"/>
      <c r="BIL88" s="1"/>
      <c r="BIM88" s="1"/>
      <c r="BIN88" s="1"/>
      <c r="BIO88" s="1"/>
      <c r="BIP88" s="1"/>
      <c r="BIQ88" s="1"/>
      <c r="BIR88" s="1"/>
      <c r="BIS88" s="1"/>
      <c r="BIT88" s="1"/>
      <c r="BIU88" s="1"/>
      <c r="BIV88" s="1"/>
      <c r="BIW88" s="1"/>
      <c r="BIX88" s="1"/>
      <c r="BIY88" s="1"/>
      <c r="BIZ88" s="1"/>
      <c r="BJA88" s="1"/>
      <c r="BJB88" s="1"/>
      <c r="BJC88" s="1"/>
      <c r="BJD88" s="1"/>
      <c r="BJE88" s="1"/>
      <c r="BJF88" s="1"/>
      <c r="BJG88" s="1"/>
      <c r="BJH88" s="1"/>
      <c r="BJI88" s="1"/>
      <c r="BJJ88" s="1"/>
      <c r="BJK88" s="1"/>
      <c r="BJL88" s="1"/>
      <c r="BJM88" s="1"/>
      <c r="BJN88" s="1"/>
      <c r="BJO88" s="1"/>
      <c r="BJP88" s="1"/>
      <c r="BJQ88" s="1"/>
      <c r="BJR88" s="1"/>
      <c r="BJS88" s="1"/>
      <c r="BJT88" s="1"/>
      <c r="BJU88" s="1"/>
      <c r="BJV88" s="1"/>
      <c r="BJW88" s="1"/>
      <c r="BJX88" s="1"/>
      <c r="BJY88" s="1"/>
      <c r="BJZ88" s="1"/>
      <c r="BKA88" s="1"/>
      <c r="BKB88" s="1"/>
      <c r="BKC88" s="1"/>
      <c r="BKD88" s="1"/>
      <c r="BKE88" s="1"/>
      <c r="BKF88" s="1"/>
      <c r="BKG88" s="1"/>
      <c r="BKH88" s="1"/>
      <c r="BKI88" s="1"/>
      <c r="BKJ88" s="1"/>
      <c r="BKK88" s="1"/>
      <c r="BKL88" s="1"/>
      <c r="BKM88" s="1"/>
      <c r="BKN88" s="1"/>
      <c r="BKO88" s="1"/>
      <c r="BKP88" s="1"/>
      <c r="BKQ88" s="1"/>
      <c r="BKR88" s="1"/>
      <c r="BKS88" s="1"/>
      <c r="BKT88" s="1"/>
      <c r="BKU88" s="1"/>
      <c r="BKV88" s="1"/>
      <c r="BKW88" s="1"/>
      <c r="BKX88" s="1"/>
      <c r="BKY88" s="1"/>
      <c r="BKZ88" s="1"/>
      <c r="BLA88" s="1"/>
      <c r="BLB88" s="1"/>
      <c r="BLC88" s="1"/>
      <c r="BLD88" s="1"/>
      <c r="BLE88" s="1"/>
      <c r="BLF88" s="1"/>
      <c r="BLG88" s="1"/>
      <c r="BLH88" s="1"/>
      <c r="BLI88" s="1"/>
      <c r="BLJ88" s="1"/>
      <c r="BLK88" s="1"/>
      <c r="BLL88" s="1"/>
      <c r="BLM88" s="1"/>
      <c r="BLN88" s="1"/>
      <c r="BLO88" s="1"/>
      <c r="BLP88" s="1"/>
      <c r="BLQ88" s="1"/>
      <c r="BLR88" s="1"/>
      <c r="BLS88" s="1"/>
      <c r="BLT88" s="1"/>
      <c r="BLU88" s="1"/>
      <c r="BLV88" s="1"/>
      <c r="BLW88" s="1"/>
      <c r="BLX88" s="1"/>
      <c r="BLY88" s="1"/>
      <c r="BLZ88" s="1"/>
      <c r="BMA88" s="1"/>
      <c r="BMB88" s="1"/>
      <c r="BMC88" s="1"/>
      <c r="BMD88" s="1"/>
      <c r="BME88" s="1"/>
      <c r="BMF88" s="1"/>
      <c r="BMG88" s="1"/>
      <c r="BMH88" s="1"/>
      <c r="BMI88" s="1"/>
      <c r="BMJ88" s="1"/>
      <c r="BMK88" s="1"/>
      <c r="BML88" s="1"/>
      <c r="BMM88" s="1"/>
      <c r="BMN88" s="1"/>
      <c r="BMO88" s="1"/>
      <c r="BMP88" s="1"/>
      <c r="BMQ88" s="1"/>
      <c r="BMR88" s="1"/>
      <c r="BMS88" s="1"/>
      <c r="BMT88" s="1"/>
      <c r="BMU88" s="1"/>
      <c r="BMV88" s="1"/>
      <c r="BMW88" s="1"/>
      <c r="BMX88" s="1"/>
      <c r="BMY88" s="1"/>
      <c r="BMZ88" s="1"/>
      <c r="BNA88" s="1"/>
      <c r="BNB88" s="1"/>
      <c r="BNC88" s="1"/>
      <c r="BND88" s="1"/>
      <c r="BNE88" s="1"/>
      <c r="BNF88" s="1"/>
      <c r="BNG88" s="1"/>
      <c r="BNH88" s="1"/>
      <c r="BNI88" s="1"/>
      <c r="BNJ88" s="1"/>
      <c r="BNK88" s="1"/>
      <c r="BNL88" s="1"/>
      <c r="BNM88" s="1"/>
      <c r="BNN88" s="1"/>
      <c r="BNO88" s="1"/>
      <c r="BNP88" s="1"/>
      <c r="BNQ88" s="1"/>
      <c r="BNR88" s="1"/>
      <c r="BNS88" s="1"/>
      <c r="BNT88" s="1"/>
      <c r="BNU88" s="1"/>
      <c r="BNV88" s="1"/>
      <c r="BNW88" s="1"/>
      <c r="BNX88" s="1"/>
      <c r="BNY88" s="1"/>
      <c r="BNZ88" s="1"/>
      <c r="BOA88" s="1"/>
      <c r="BOB88" s="1"/>
      <c r="BOC88" s="1"/>
      <c r="BOD88" s="1"/>
      <c r="BOE88" s="1"/>
      <c r="BOF88" s="1"/>
      <c r="BOG88" s="1"/>
      <c r="BOH88" s="1"/>
      <c r="BOI88" s="1"/>
      <c r="BOJ88" s="1"/>
      <c r="BOK88" s="1"/>
      <c r="BOL88" s="1"/>
      <c r="BOM88" s="1"/>
      <c r="BON88" s="1"/>
      <c r="BOO88" s="1"/>
      <c r="BOP88" s="1"/>
      <c r="BOQ88" s="1"/>
      <c r="BOR88" s="1"/>
      <c r="BOS88" s="1"/>
      <c r="BOT88" s="1"/>
      <c r="BOU88" s="1"/>
      <c r="BOV88" s="1"/>
      <c r="BOW88" s="1"/>
      <c r="BOX88" s="1"/>
      <c r="BOY88" s="1"/>
      <c r="BOZ88" s="1"/>
      <c r="BPA88" s="1"/>
      <c r="BPB88" s="1"/>
      <c r="BPC88" s="1"/>
      <c r="BPD88" s="1"/>
      <c r="BPE88" s="1"/>
      <c r="BPF88" s="1"/>
      <c r="BPG88" s="1"/>
      <c r="BPH88" s="1"/>
      <c r="BPI88" s="1"/>
      <c r="BPJ88" s="1"/>
      <c r="BPK88" s="1"/>
      <c r="BPL88" s="1"/>
      <c r="BPM88" s="1"/>
      <c r="BPN88" s="1"/>
      <c r="BPO88" s="1"/>
      <c r="BPP88" s="1"/>
      <c r="BPQ88" s="1"/>
      <c r="BPR88" s="1"/>
      <c r="BPS88" s="1"/>
      <c r="BPT88" s="1"/>
      <c r="BPU88" s="1"/>
      <c r="BPV88" s="1"/>
      <c r="BPW88" s="1"/>
      <c r="BPX88" s="1"/>
      <c r="BPY88" s="1"/>
      <c r="BPZ88" s="1"/>
      <c r="BQA88" s="1"/>
      <c r="BQB88" s="1"/>
      <c r="BQC88" s="1"/>
      <c r="BQD88" s="1"/>
      <c r="BQE88" s="1"/>
      <c r="BQF88" s="1"/>
      <c r="BQG88" s="1"/>
      <c r="BQH88" s="1"/>
      <c r="BQI88" s="1"/>
      <c r="BQJ88" s="1"/>
      <c r="BQK88" s="1"/>
      <c r="BQL88" s="1"/>
      <c r="BQM88" s="1"/>
      <c r="BQN88" s="1"/>
      <c r="BQO88" s="1"/>
      <c r="BQP88" s="1"/>
      <c r="BQQ88" s="1"/>
      <c r="BQR88" s="1"/>
      <c r="BQS88" s="1"/>
      <c r="BQT88" s="1"/>
      <c r="BQU88" s="1"/>
      <c r="BQV88" s="1"/>
      <c r="BQW88" s="1"/>
      <c r="BQX88" s="1"/>
      <c r="BQY88" s="1"/>
      <c r="BQZ88" s="1"/>
      <c r="BRA88" s="1"/>
      <c r="BRB88" s="1"/>
      <c r="BRC88" s="1"/>
      <c r="BRD88" s="1"/>
      <c r="BRE88" s="1"/>
      <c r="BRF88" s="1"/>
      <c r="BRG88" s="1"/>
      <c r="BRH88" s="1"/>
      <c r="BRI88" s="1"/>
      <c r="BRJ88" s="1"/>
      <c r="BRK88" s="1"/>
      <c r="BRL88" s="1"/>
      <c r="BRM88" s="1"/>
      <c r="BRN88" s="1"/>
      <c r="BRO88" s="1"/>
      <c r="BRP88" s="1"/>
      <c r="BRQ88" s="1"/>
      <c r="BRR88" s="1"/>
      <c r="BRS88" s="1"/>
      <c r="BRT88" s="1"/>
      <c r="BRU88" s="1"/>
      <c r="BRV88" s="1"/>
      <c r="BRW88" s="1"/>
      <c r="BRX88" s="1"/>
      <c r="BRY88" s="1"/>
      <c r="BRZ88" s="1"/>
      <c r="BSA88" s="1"/>
      <c r="BSB88" s="1"/>
      <c r="BSC88" s="1"/>
      <c r="BSD88" s="1"/>
      <c r="BSE88" s="1"/>
      <c r="BSF88" s="1"/>
      <c r="BSG88" s="1"/>
      <c r="BSH88" s="1"/>
      <c r="BSI88" s="1"/>
      <c r="BSJ88" s="1"/>
      <c r="BSK88" s="1"/>
      <c r="BSL88" s="1"/>
      <c r="BSM88" s="1"/>
      <c r="BSN88" s="1"/>
      <c r="BSO88" s="1"/>
      <c r="BSP88" s="1"/>
      <c r="BSQ88" s="1"/>
      <c r="BSR88" s="1"/>
      <c r="BSS88" s="1"/>
      <c r="BST88" s="1"/>
      <c r="BSU88" s="1"/>
      <c r="BSV88" s="1"/>
      <c r="BSW88" s="1"/>
      <c r="BSX88" s="1"/>
      <c r="BSY88" s="1"/>
      <c r="BSZ88" s="1"/>
      <c r="BTA88" s="1"/>
      <c r="BTB88" s="1"/>
      <c r="BTC88" s="1"/>
      <c r="BTD88" s="1"/>
      <c r="BTE88" s="1"/>
      <c r="BTF88" s="1"/>
      <c r="BTG88" s="1"/>
      <c r="BTH88" s="1"/>
      <c r="BTI88" s="1"/>
      <c r="BTJ88" s="1"/>
      <c r="BTK88" s="1"/>
      <c r="BTL88" s="1"/>
      <c r="BTM88" s="1"/>
      <c r="BTN88" s="1"/>
      <c r="BTO88" s="1"/>
      <c r="BTP88" s="1"/>
      <c r="BTQ88" s="1"/>
      <c r="BTR88" s="1"/>
      <c r="BTS88" s="1"/>
      <c r="BTT88" s="1"/>
      <c r="BTU88" s="1"/>
      <c r="BTV88" s="1"/>
      <c r="BTW88" s="1"/>
      <c r="BTX88" s="1"/>
      <c r="BTY88" s="1"/>
      <c r="BTZ88" s="1"/>
      <c r="BUA88" s="1"/>
      <c r="BUB88" s="1"/>
      <c r="BUC88" s="1"/>
      <c r="BUD88" s="1"/>
      <c r="BUE88" s="1"/>
      <c r="BUF88" s="1"/>
      <c r="BUG88" s="1"/>
      <c r="BUH88" s="1"/>
      <c r="BUI88" s="1"/>
      <c r="BUJ88" s="1"/>
      <c r="BUK88" s="1"/>
      <c r="BUL88" s="1"/>
      <c r="BUM88" s="1"/>
      <c r="BUN88" s="1"/>
      <c r="BUO88" s="1"/>
      <c r="BUP88" s="1"/>
      <c r="BUQ88" s="1"/>
      <c r="BUR88" s="1"/>
      <c r="BUS88" s="1"/>
      <c r="BUT88" s="1"/>
      <c r="BUU88" s="1"/>
      <c r="BUV88" s="1"/>
      <c r="BUW88" s="1"/>
      <c r="BUX88" s="1"/>
      <c r="BUY88" s="1"/>
      <c r="BUZ88" s="1"/>
      <c r="BVA88" s="1"/>
      <c r="BVB88" s="1"/>
      <c r="BVC88" s="1"/>
      <c r="BVD88" s="1"/>
      <c r="BVE88" s="1"/>
      <c r="BVF88" s="1"/>
      <c r="BVG88" s="1"/>
      <c r="BVH88" s="1"/>
      <c r="BVI88" s="1"/>
      <c r="BVJ88" s="1"/>
      <c r="BVK88" s="1"/>
      <c r="BVL88" s="1"/>
      <c r="BVM88" s="1"/>
      <c r="BVN88" s="1"/>
      <c r="BVO88" s="1"/>
      <c r="BVP88" s="1"/>
      <c r="BVQ88" s="1"/>
      <c r="BVR88" s="1"/>
      <c r="BVS88" s="1"/>
      <c r="BVT88" s="1"/>
      <c r="BVU88" s="1"/>
      <c r="BVV88" s="1"/>
      <c r="BVW88" s="1"/>
      <c r="BVX88" s="1"/>
      <c r="BVY88" s="1"/>
      <c r="BVZ88" s="1"/>
      <c r="BWA88" s="1"/>
      <c r="BWB88" s="1"/>
      <c r="BWC88" s="1"/>
      <c r="BWD88" s="1"/>
      <c r="BWE88" s="1"/>
      <c r="BWF88" s="1"/>
      <c r="BWG88" s="1"/>
      <c r="BWH88" s="1"/>
      <c r="BWI88" s="1"/>
      <c r="BWJ88" s="1"/>
      <c r="BWK88" s="1"/>
      <c r="BWL88" s="1"/>
      <c r="BWM88" s="1"/>
      <c r="BWN88" s="1"/>
      <c r="BWO88" s="1"/>
      <c r="BWP88" s="1"/>
      <c r="BWQ88" s="1"/>
      <c r="BWR88" s="1"/>
      <c r="BWS88" s="1"/>
      <c r="BWT88" s="1"/>
      <c r="BWU88" s="1"/>
      <c r="BWV88" s="1"/>
      <c r="BWW88" s="1"/>
      <c r="BWX88" s="1"/>
      <c r="BWY88" s="1"/>
      <c r="BWZ88" s="1"/>
      <c r="BXA88" s="1"/>
      <c r="BXB88" s="1"/>
      <c r="BXC88" s="1"/>
      <c r="BXD88" s="1"/>
      <c r="BXE88" s="1"/>
      <c r="BXF88" s="1"/>
      <c r="BXG88" s="1"/>
      <c r="BXH88" s="1"/>
      <c r="BXI88" s="1"/>
      <c r="BXJ88" s="1"/>
      <c r="BXK88" s="1"/>
      <c r="BXL88" s="1"/>
      <c r="BXM88" s="1"/>
      <c r="BXN88" s="1"/>
      <c r="BXO88" s="1"/>
      <c r="BXP88" s="1"/>
      <c r="BXQ88" s="1"/>
      <c r="BXR88" s="1"/>
      <c r="BXS88" s="1"/>
      <c r="BXT88" s="1"/>
      <c r="BXU88" s="1"/>
      <c r="BXV88" s="1"/>
      <c r="BXW88" s="1"/>
      <c r="BXX88" s="1"/>
      <c r="BXY88" s="1"/>
      <c r="BXZ88" s="1"/>
      <c r="BYA88" s="1"/>
      <c r="BYB88" s="1"/>
      <c r="BYC88" s="1"/>
      <c r="BYD88" s="1"/>
      <c r="BYE88" s="1"/>
      <c r="BYF88" s="1"/>
      <c r="BYG88" s="1"/>
      <c r="BYH88" s="1"/>
      <c r="BYI88" s="1"/>
      <c r="BYJ88" s="1"/>
      <c r="BYK88" s="1"/>
      <c r="BYL88" s="1"/>
      <c r="BYM88" s="1"/>
      <c r="BYN88" s="1"/>
      <c r="BYO88" s="1"/>
      <c r="BYP88" s="1"/>
      <c r="BYQ88" s="1"/>
      <c r="BYR88" s="1"/>
      <c r="BYS88" s="1"/>
      <c r="BYT88" s="1"/>
      <c r="BYU88" s="1"/>
      <c r="BYV88" s="1"/>
      <c r="BYW88" s="1"/>
      <c r="BYX88" s="1"/>
      <c r="BYY88" s="1"/>
      <c r="BYZ88" s="1"/>
      <c r="BZA88" s="1"/>
      <c r="BZB88" s="1"/>
      <c r="BZC88" s="1"/>
      <c r="BZD88" s="1"/>
      <c r="BZE88" s="1"/>
      <c r="BZF88" s="1"/>
      <c r="BZG88" s="1"/>
      <c r="BZH88" s="1"/>
      <c r="BZI88" s="1"/>
      <c r="BZJ88" s="1"/>
      <c r="BZK88" s="1"/>
      <c r="BZL88" s="1"/>
      <c r="BZM88" s="1"/>
      <c r="BZN88" s="1"/>
      <c r="BZO88" s="1"/>
      <c r="BZP88" s="1"/>
      <c r="BZQ88" s="1"/>
      <c r="BZR88" s="1"/>
      <c r="BZS88" s="1"/>
      <c r="BZT88" s="1"/>
      <c r="BZU88" s="1"/>
      <c r="BZV88" s="1"/>
      <c r="BZW88" s="1"/>
      <c r="BZX88" s="1"/>
      <c r="BZY88" s="1"/>
      <c r="BZZ88" s="1"/>
      <c r="CAA88" s="1"/>
      <c r="CAB88" s="1"/>
      <c r="CAC88" s="1"/>
      <c r="CAD88" s="1"/>
      <c r="CAE88" s="1"/>
      <c r="CAF88" s="1"/>
      <c r="CAG88" s="1"/>
      <c r="CAH88" s="1"/>
      <c r="CAI88" s="1"/>
      <c r="CAJ88" s="1"/>
      <c r="CAK88" s="1"/>
      <c r="CAL88" s="1"/>
      <c r="CAM88" s="1"/>
      <c r="CAN88" s="1"/>
      <c r="CAO88" s="1"/>
      <c r="CAP88" s="1"/>
      <c r="CAQ88" s="1"/>
      <c r="CAR88" s="1"/>
      <c r="CAS88" s="1"/>
      <c r="CAT88" s="1"/>
      <c r="CAU88" s="1"/>
      <c r="CAV88" s="1"/>
      <c r="CAW88" s="1"/>
      <c r="CAX88" s="1"/>
      <c r="CAY88" s="1"/>
      <c r="CAZ88" s="1"/>
      <c r="CBA88" s="1"/>
      <c r="CBB88" s="1"/>
      <c r="CBC88" s="1"/>
      <c r="CBD88" s="1"/>
      <c r="CBE88" s="1"/>
      <c r="CBF88" s="1"/>
      <c r="CBG88" s="1"/>
      <c r="CBH88" s="1"/>
      <c r="CBI88" s="1"/>
      <c r="CBJ88" s="1"/>
      <c r="CBK88" s="1"/>
      <c r="CBL88" s="1"/>
      <c r="CBM88" s="1"/>
      <c r="CBN88" s="1"/>
      <c r="CBO88" s="1"/>
      <c r="CBP88" s="1"/>
      <c r="CBQ88" s="1"/>
      <c r="CBR88" s="1"/>
      <c r="CBS88" s="1"/>
      <c r="CBT88" s="1"/>
      <c r="CBU88" s="1"/>
      <c r="CBV88" s="1"/>
      <c r="CBW88" s="1"/>
      <c r="CBX88" s="1"/>
      <c r="CBY88" s="1"/>
      <c r="CBZ88" s="1"/>
      <c r="CCA88" s="1"/>
      <c r="CCB88" s="1"/>
      <c r="CCC88" s="1"/>
      <c r="CCD88" s="1"/>
      <c r="CCE88" s="1"/>
      <c r="CCF88" s="1"/>
      <c r="CCG88" s="1"/>
      <c r="CCH88" s="1"/>
      <c r="CCI88" s="1"/>
      <c r="CCJ88" s="1"/>
      <c r="CCK88" s="1"/>
      <c r="CCL88" s="1"/>
      <c r="CCM88" s="1"/>
      <c r="CCN88" s="1"/>
      <c r="CCO88" s="1"/>
      <c r="CCP88" s="1"/>
      <c r="CCQ88" s="1"/>
      <c r="CCR88" s="1"/>
      <c r="CCS88" s="1"/>
      <c r="CCT88" s="1"/>
      <c r="CCU88" s="1"/>
      <c r="CCV88" s="1"/>
      <c r="CCW88" s="1"/>
      <c r="CCX88" s="1"/>
      <c r="CCY88" s="1"/>
      <c r="CCZ88" s="1"/>
      <c r="CDA88" s="1"/>
      <c r="CDB88" s="1"/>
      <c r="CDC88" s="1"/>
      <c r="CDD88" s="1"/>
      <c r="CDE88" s="1"/>
      <c r="CDF88" s="1"/>
      <c r="CDG88" s="1"/>
      <c r="CDH88" s="1"/>
      <c r="CDI88" s="1"/>
      <c r="CDJ88" s="1"/>
      <c r="CDK88" s="1"/>
      <c r="CDL88" s="1"/>
      <c r="CDM88" s="1"/>
      <c r="CDN88" s="1"/>
      <c r="CDO88" s="1"/>
      <c r="CDP88" s="1"/>
      <c r="CDQ88" s="1"/>
      <c r="CDR88" s="1"/>
      <c r="CDS88" s="1"/>
      <c r="CDT88" s="1"/>
      <c r="CDU88" s="1"/>
      <c r="CDV88" s="1"/>
      <c r="CDW88" s="1"/>
      <c r="CDX88" s="1"/>
      <c r="CDY88" s="1"/>
      <c r="CDZ88" s="1"/>
      <c r="CEA88" s="1"/>
      <c r="CEB88" s="1"/>
      <c r="CEC88" s="1"/>
      <c r="CED88" s="1"/>
      <c r="CEE88" s="1"/>
      <c r="CEF88" s="1"/>
      <c r="CEG88" s="1"/>
      <c r="CEH88" s="1"/>
      <c r="CEI88" s="1"/>
      <c r="CEJ88" s="1"/>
      <c r="CEK88" s="1"/>
      <c r="CEL88" s="1"/>
      <c r="CEM88" s="1"/>
      <c r="CEN88" s="1"/>
      <c r="CEO88" s="1"/>
      <c r="CEP88" s="1"/>
      <c r="CEQ88" s="1"/>
      <c r="CER88" s="1"/>
      <c r="CES88" s="1"/>
      <c r="CET88" s="1"/>
      <c r="CEU88" s="1"/>
      <c r="CEV88" s="1"/>
      <c r="CEW88" s="1"/>
      <c r="CEX88" s="1"/>
      <c r="CEY88" s="1"/>
      <c r="CEZ88" s="1"/>
      <c r="CFA88" s="1"/>
      <c r="CFB88" s="1"/>
      <c r="CFC88" s="1"/>
      <c r="CFD88" s="1"/>
      <c r="CFE88" s="1"/>
      <c r="CFF88" s="1"/>
      <c r="CFG88" s="1"/>
      <c r="CFH88" s="1"/>
      <c r="CFI88" s="1"/>
      <c r="CFJ88" s="1"/>
      <c r="CFK88" s="1"/>
      <c r="CFL88" s="1"/>
      <c r="CFM88" s="1"/>
      <c r="CFN88" s="1"/>
      <c r="CFO88" s="1"/>
      <c r="CFP88" s="1"/>
      <c r="CFQ88" s="1"/>
      <c r="CFR88" s="1"/>
      <c r="CFS88" s="1"/>
      <c r="CFT88" s="1"/>
      <c r="CFU88" s="1"/>
      <c r="CFV88" s="1"/>
      <c r="CFW88" s="1"/>
      <c r="CFX88" s="1"/>
      <c r="CFY88" s="1"/>
      <c r="CFZ88" s="1"/>
      <c r="CGA88" s="1"/>
      <c r="CGB88" s="1"/>
      <c r="CGC88" s="1"/>
      <c r="CGD88" s="1"/>
      <c r="CGE88" s="1"/>
      <c r="CGF88" s="1"/>
      <c r="CGG88" s="1"/>
      <c r="CGH88" s="1"/>
      <c r="CGI88" s="1"/>
      <c r="CGJ88" s="1"/>
      <c r="CGK88" s="1"/>
      <c r="CGL88" s="1"/>
      <c r="CGM88" s="1"/>
      <c r="CGN88" s="1"/>
      <c r="CGO88" s="1"/>
      <c r="CGP88" s="1"/>
      <c r="CGQ88" s="1"/>
      <c r="CGR88" s="1"/>
      <c r="CGS88" s="1"/>
      <c r="CGT88" s="1"/>
      <c r="CGU88" s="1"/>
      <c r="CGV88" s="1"/>
      <c r="CGW88" s="1"/>
      <c r="CGX88" s="1"/>
      <c r="CGY88" s="1"/>
      <c r="CGZ88" s="1"/>
      <c r="CHA88" s="1"/>
      <c r="CHB88" s="1"/>
      <c r="CHC88" s="1"/>
      <c r="CHD88" s="1"/>
      <c r="CHE88" s="1"/>
      <c r="CHF88" s="1"/>
      <c r="CHG88" s="1"/>
      <c r="CHH88" s="1"/>
      <c r="CHI88" s="1"/>
      <c r="CHJ88" s="1"/>
      <c r="CHK88" s="1"/>
      <c r="CHL88" s="1"/>
      <c r="CHM88" s="1"/>
      <c r="CHN88" s="1"/>
      <c r="CHO88" s="1"/>
      <c r="CHP88" s="1"/>
      <c r="CHQ88" s="1"/>
      <c r="CHR88" s="1"/>
      <c r="CHS88" s="1"/>
      <c r="CHT88" s="1"/>
      <c r="CHU88" s="1"/>
      <c r="CHV88" s="1"/>
      <c r="CHW88" s="1"/>
      <c r="CHX88" s="1"/>
      <c r="CHY88" s="1"/>
      <c r="CHZ88" s="1"/>
      <c r="CIA88" s="1"/>
      <c r="CIB88" s="1"/>
      <c r="CIC88" s="1"/>
      <c r="CID88" s="1"/>
      <c r="CIE88" s="1"/>
      <c r="CIF88" s="1"/>
      <c r="CIG88" s="1"/>
      <c r="CIH88" s="1"/>
      <c r="CII88" s="1"/>
      <c r="CIJ88" s="1"/>
      <c r="CIK88" s="1"/>
      <c r="CIL88" s="1"/>
      <c r="CIM88" s="1"/>
      <c r="CIN88" s="1"/>
      <c r="CIO88" s="1"/>
      <c r="CIP88" s="1"/>
      <c r="CIQ88" s="1"/>
      <c r="CIR88" s="1"/>
      <c r="CIS88" s="1"/>
      <c r="CIT88" s="1"/>
      <c r="CIU88" s="1"/>
      <c r="CIV88" s="1"/>
      <c r="CIW88" s="1"/>
      <c r="CIX88" s="1"/>
      <c r="CIY88" s="1"/>
      <c r="CIZ88" s="1"/>
      <c r="CJA88" s="1"/>
      <c r="CJB88" s="1"/>
      <c r="CJC88" s="1"/>
      <c r="CJD88" s="1"/>
      <c r="CJE88" s="1"/>
      <c r="CJF88" s="1"/>
      <c r="CJG88" s="1"/>
      <c r="CJH88" s="1"/>
      <c r="CJI88" s="1"/>
      <c r="CJJ88" s="1"/>
      <c r="CJK88" s="1"/>
      <c r="CJL88" s="1"/>
      <c r="CJM88" s="1"/>
      <c r="CJN88" s="1"/>
      <c r="CJO88" s="1"/>
      <c r="CJP88" s="1"/>
      <c r="CJQ88" s="1"/>
      <c r="CJR88" s="1"/>
      <c r="CJS88" s="1"/>
      <c r="CJT88" s="1"/>
      <c r="CJU88" s="1"/>
      <c r="CJV88" s="1"/>
      <c r="CJW88" s="1"/>
      <c r="CJX88" s="1"/>
      <c r="CJY88" s="1"/>
      <c r="CJZ88" s="1"/>
      <c r="CKA88" s="1"/>
      <c r="CKB88" s="1"/>
      <c r="CKC88" s="1"/>
      <c r="CKD88" s="1"/>
      <c r="CKE88" s="1"/>
      <c r="CKF88" s="1"/>
      <c r="CKG88" s="1"/>
      <c r="CKH88" s="1"/>
      <c r="CKI88" s="1"/>
      <c r="CKJ88" s="1"/>
      <c r="CKK88" s="1"/>
      <c r="CKL88" s="1"/>
      <c r="CKM88" s="1"/>
      <c r="CKN88" s="1"/>
      <c r="CKO88" s="1"/>
      <c r="CKP88" s="1"/>
      <c r="CKQ88" s="1"/>
      <c r="CKR88" s="1"/>
      <c r="CKS88" s="1"/>
      <c r="CKT88" s="1"/>
      <c r="CKU88" s="1"/>
      <c r="CKV88" s="1"/>
      <c r="CKW88" s="1"/>
      <c r="CKX88" s="1"/>
      <c r="CKY88" s="1"/>
      <c r="CKZ88" s="1"/>
      <c r="CLA88" s="1"/>
      <c r="CLB88" s="1"/>
      <c r="CLC88" s="1"/>
      <c r="CLD88" s="1"/>
      <c r="CLE88" s="1"/>
      <c r="CLF88" s="1"/>
      <c r="CLG88" s="1"/>
      <c r="CLH88" s="1"/>
      <c r="CLI88" s="1"/>
      <c r="CLJ88" s="1"/>
      <c r="CLK88" s="1"/>
      <c r="CLL88" s="1"/>
      <c r="CLM88" s="1"/>
      <c r="CLN88" s="1"/>
      <c r="CLO88" s="1"/>
      <c r="CLP88" s="1"/>
      <c r="CLQ88" s="1"/>
      <c r="CLR88" s="1"/>
      <c r="CLS88" s="1"/>
      <c r="CLT88" s="1"/>
      <c r="CLU88" s="1"/>
      <c r="CLV88" s="1"/>
      <c r="CLW88" s="1"/>
      <c r="CLX88" s="1"/>
      <c r="CLY88" s="1"/>
      <c r="CLZ88" s="1"/>
      <c r="CMA88" s="1"/>
      <c r="CMB88" s="1"/>
      <c r="CMC88" s="1"/>
      <c r="CMD88" s="1"/>
      <c r="CME88" s="1"/>
      <c r="CMF88" s="1"/>
      <c r="CMG88" s="1"/>
      <c r="CMH88" s="1"/>
      <c r="CMI88" s="1"/>
      <c r="CMJ88" s="1"/>
      <c r="CMK88" s="1"/>
      <c r="CML88" s="1"/>
      <c r="CMM88" s="1"/>
      <c r="CMN88" s="1"/>
      <c r="CMO88" s="1"/>
      <c r="CMP88" s="1"/>
      <c r="CMQ88" s="1"/>
      <c r="CMR88" s="1"/>
      <c r="CMS88" s="1"/>
      <c r="CMT88" s="1"/>
      <c r="CMU88" s="1"/>
      <c r="CMV88" s="1"/>
      <c r="CMW88" s="1"/>
      <c r="CMX88" s="1"/>
      <c r="CMY88" s="1"/>
      <c r="CMZ88" s="1"/>
      <c r="CNA88" s="1"/>
      <c r="CNB88" s="1"/>
      <c r="CNC88" s="1"/>
      <c r="CND88" s="1"/>
      <c r="CNE88" s="1"/>
      <c r="CNF88" s="1"/>
      <c r="CNG88" s="1"/>
      <c r="CNH88" s="1"/>
      <c r="CNI88" s="1"/>
      <c r="CNJ88" s="1"/>
      <c r="CNK88" s="1"/>
      <c r="CNL88" s="1"/>
      <c r="CNM88" s="1"/>
      <c r="CNN88" s="1"/>
      <c r="CNO88" s="1"/>
      <c r="CNP88" s="1"/>
      <c r="CNQ88" s="1"/>
      <c r="CNR88" s="1"/>
      <c r="CNS88" s="1"/>
      <c r="CNT88" s="1"/>
      <c r="CNU88" s="1"/>
      <c r="CNV88" s="1"/>
      <c r="CNW88" s="1"/>
      <c r="CNX88" s="1"/>
      <c r="CNY88" s="1"/>
      <c r="CNZ88" s="1"/>
      <c r="COA88" s="1"/>
      <c r="COB88" s="1"/>
      <c r="COC88" s="1"/>
      <c r="COD88" s="1"/>
      <c r="COE88" s="1"/>
      <c r="COF88" s="1"/>
      <c r="COG88" s="1"/>
      <c r="COH88" s="1"/>
      <c r="COI88" s="1"/>
      <c r="COJ88" s="1"/>
      <c r="COK88" s="1"/>
      <c r="COL88" s="1"/>
      <c r="COM88" s="1"/>
      <c r="CON88" s="1"/>
      <c r="COO88" s="1"/>
      <c r="COP88" s="1"/>
      <c r="COQ88" s="1"/>
      <c r="COR88" s="1"/>
      <c r="COS88" s="1"/>
      <c r="COT88" s="1"/>
      <c r="COU88" s="1"/>
      <c r="COV88" s="1"/>
      <c r="COW88" s="1"/>
      <c r="COX88" s="1"/>
      <c r="COY88" s="1"/>
      <c r="COZ88" s="1"/>
      <c r="CPA88" s="1"/>
      <c r="CPB88" s="1"/>
      <c r="CPC88" s="1"/>
      <c r="CPD88" s="1"/>
      <c r="CPE88" s="1"/>
      <c r="CPF88" s="1"/>
      <c r="CPG88" s="1"/>
      <c r="CPH88" s="1"/>
      <c r="CPI88" s="1"/>
      <c r="CPJ88" s="1"/>
      <c r="CPK88" s="1"/>
      <c r="CPL88" s="1"/>
      <c r="CPM88" s="1"/>
      <c r="CPN88" s="1"/>
      <c r="CPO88" s="1"/>
      <c r="CPP88" s="1"/>
      <c r="CPQ88" s="1"/>
      <c r="CPR88" s="1"/>
      <c r="CPS88" s="1"/>
      <c r="CPT88" s="1"/>
      <c r="CPU88" s="1"/>
      <c r="CPV88" s="1"/>
      <c r="CPW88" s="1"/>
      <c r="CPX88" s="1"/>
      <c r="CPY88" s="1"/>
      <c r="CPZ88" s="1"/>
      <c r="CQA88" s="1"/>
      <c r="CQB88" s="1"/>
      <c r="CQC88" s="1"/>
      <c r="CQD88" s="1"/>
      <c r="CQE88" s="1"/>
      <c r="CQF88" s="1"/>
      <c r="CQG88" s="1"/>
      <c r="CQH88" s="1"/>
      <c r="CQI88" s="1"/>
      <c r="CQJ88" s="1"/>
      <c r="CQK88" s="1"/>
      <c r="CQL88" s="1"/>
      <c r="CQM88" s="1"/>
      <c r="CQN88" s="1"/>
      <c r="CQO88" s="1"/>
      <c r="CQP88" s="1"/>
      <c r="CQQ88" s="1"/>
      <c r="CQR88" s="1"/>
      <c r="CQS88" s="1"/>
      <c r="CQT88" s="1"/>
      <c r="CQU88" s="1"/>
      <c r="CQV88" s="1"/>
      <c r="CQW88" s="1"/>
      <c r="CQX88" s="1"/>
      <c r="CQY88" s="1"/>
      <c r="CQZ88" s="1"/>
      <c r="CRA88" s="1"/>
      <c r="CRB88" s="1"/>
      <c r="CRC88" s="1"/>
      <c r="CRD88" s="1"/>
      <c r="CRE88" s="1"/>
      <c r="CRF88" s="1"/>
      <c r="CRG88" s="1"/>
      <c r="CRH88" s="1"/>
      <c r="CRI88" s="1"/>
      <c r="CRJ88" s="1"/>
      <c r="CRK88" s="1"/>
      <c r="CRL88" s="1"/>
      <c r="CRM88" s="1"/>
      <c r="CRN88" s="1"/>
      <c r="CRO88" s="1"/>
      <c r="CRP88" s="1"/>
      <c r="CRQ88" s="1"/>
      <c r="CRR88" s="1"/>
      <c r="CRS88" s="1"/>
      <c r="CRT88" s="1"/>
      <c r="CRU88" s="1"/>
      <c r="CRV88" s="1"/>
      <c r="CRW88" s="1"/>
      <c r="CRX88" s="1"/>
      <c r="CRY88" s="1"/>
      <c r="CRZ88" s="1"/>
      <c r="CSA88" s="1"/>
      <c r="CSB88" s="1"/>
      <c r="CSC88" s="1"/>
      <c r="CSD88" s="1"/>
      <c r="CSE88" s="1"/>
      <c r="CSF88" s="1"/>
      <c r="CSG88" s="1"/>
      <c r="CSH88" s="1"/>
      <c r="CSI88" s="1"/>
      <c r="CSJ88" s="1"/>
      <c r="CSK88" s="1"/>
      <c r="CSL88" s="1"/>
      <c r="CSM88" s="1"/>
      <c r="CSN88" s="1"/>
      <c r="CSO88" s="1"/>
      <c r="CSP88" s="1"/>
      <c r="CSQ88" s="1"/>
      <c r="CSR88" s="1"/>
      <c r="CSS88" s="1"/>
      <c r="CST88" s="1"/>
      <c r="CSU88" s="1"/>
      <c r="CSV88" s="1"/>
      <c r="CSW88" s="1"/>
      <c r="CSX88" s="1"/>
      <c r="CSY88" s="1"/>
      <c r="CSZ88" s="1"/>
      <c r="CTA88" s="1"/>
      <c r="CTB88" s="1"/>
      <c r="CTC88" s="1"/>
      <c r="CTD88" s="1"/>
      <c r="CTE88" s="1"/>
      <c r="CTF88" s="1"/>
      <c r="CTG88" s="1"/>
      <c r="CTH88" s="1"/>
      <c r="CTI88" s="1"/>
      <c r="CTJ88" s="1"/>
      <c r="CTK88" s="1"/>
      <c r="CTL88" s="1"/>
      <c r="CTM88" s="1"/>
      <c r="CTN88" s="1"/>
      <c r="CTO88" s="1"/>
      <c r="CTP88" s="1"/>
      <c r="CTQ88" s="1"/>
      <c r="CTR88" s="1"/>
      <c r="CTS88" s="1"/>
      <c r="CTT88" s="1"/>
      <c r="CTU88" s="1"/>
      <c r="CTV88" s="1"/>
      <c r="CTW88" s="1"/>
      <c r="CTX88" s="1"/>
      <c r="CTY88" s="1"/>
      <c r="CTZ88" s="1"/>
      <c r="CUA88" s="1"/>
      <c r="CUB88" s="1"/>
      <c r="CUC88" s="1"/>
      <c r="CUD88" s="1"/>
      <c r="CUE88" s="1"/>
      <c r="CUF88" s="1"/>
      <c r="CUG88" s="1"/>
      <c r="CUH88" s="1"/>
      <c r="CUI88" s="1"/>
      <c r="CUJ88" s="1"/>
      <c r="CUK88" s="1"/>
      <c r="CUL88" s="1"/>
      <c r="CUM88" s="1"/>
      <c r="CUN88" s="1"/>
      <c r="CUO88" s="1"/>
      <c r="CUP88" s="1"/>
      <c r="CUQ88" s="1"/>
      <c r="CUR88" s="1"/>
      <c r="CUS88" s="1"/>
      <c r="CUT88" s="1"/>
      <c r="CUU88" s="1"/>
      <c r="CUV88" s="1"/>
      <c r="CUW88" s="1"/>
      <c r="CUX88" s="1"/>
      <c r="CUY88" s="1"/>
      <c r="CUZ88" s="1"/>
      <c r="CVA88" s="1"/>
      <c r="CVB88" s="1"/>
      <c r="CVC88" s="1"/>
      <c r="CVD88" s="1"/>
      <c r="CVE88" s="1"/>
      <c r="CVF88" s="1"/>
      <c r="CVG88" s="1"/>
      <c r="CVH88" s="1"/>
      <c r="CVI88" s="1"/>
      <c r="CVJ88" s="1"/>
      <c r="CVK88" s="1"/>
      <c r="CVL88" s="1"/>
      <c r="CVM88" s="1"/>
      <c r="CVN88" s="1"/>
      <c r="CVO88" s="1"/>
      <c r="CVP88" s="1"/>
      <c r="CVQ88" s="1"/>
      <c r="CVR88" s="1"/>
      <c r="CVS88" s="1"/>
      <c r="CVT88" s="1"/>
      <c r="CVU88" s="1"/>
      <c r="CVV88" s="1"/>
      <c r="CVW88" s="1"/>
      <c r="CVX88" s="1"/>
      <c r="CVY88" s="1"/>
      <c r="CVZ88" s="1"/>
      <c r="CWA88" s="1"/>
      <c r="CWB88" s="1"/>
      <c r="CWC88" s="1"/>
      <c r="CWD88" s="1"/>
      <c r="CWE88" s="1"/>
      <c r="CWF88" s="1"/>
      <c r="CWG88" s="1"/>
      <c r="CWH88" s="1"/>
      <c r="CWI88" s="1"/>
      <c r="CWJ88" s="1"/>
      <c r="CWK88" s="1"/>
      <c r="CWL88" s="1"/>
      <c r="CWM88" s="1"/>
      <c r="CWN88" s="1"/>
      <c r="CWO88" s="1"/>
      <c r="CWP88" s="1"/>
      <c r="CWQ88" s="1"/>
      <c r="CWR88" s="1"/>
      <c r="CWS88" s="1"/>
      <c r="CWT88" s="1"/>
      <c r="CWU88" s="1"/>
      <c r="CWV88" s="1"/>
      <c r="CWW88" s="1"/>
      <c r="CWX88" s="1"/>
      <c r="CWY88" s="1"/>
      <c r="CWZ88" s="1"/>
      <c r="CXA88" s="1"/>
      <c r="CXB88" s="1"/>
      <c r="CXC88" s="1"/>
      <c r="CXD88" s="1"/>
      <c r="CXE88" s="1"/>
      <c r="CXF88" s="1"/>
      <c r="CXG88" s="1"/>
      <c r="CXH88" s="1"/>
      <c r="CXI88" s="1"/>
      <c r="CXJ88" s="1"/>
      <c r="CXK88" s="1"/>
      <c r="CXL88" s="1"/>
      <c r="CXM88" s="1"/>
      <c r="CXN88" s="1"/>
      <c r="CXO88" s="1"/>
      <c r="CXP88" s="1"/>
      <c r="CXQ88" s="1"/>
      <c r="CXR88" s="1"/>
      <c r="CXS88" s="1"/>
      <c r="CXT88" s="1"/>
      <c r="CXU88" s="1"/>
      <c r="CXV88" s="1"/>
      <c r="CXW88" s="1"/>
      <c r="CXX88" s="1"/>
      <c r="CXY88" s="1"/>
      <c r="CXZ88" s="1"/>
      <c r="CYA88" s="1"/>
      <c r="CYB88" s="1"/>
      <c r="CYC88" s="1"/>
      <c r="CYD88" s="1"/>
      <c r="CYE88" s="1"/>
      <c r="CYF88" s="1"/>
      <c r="CYG88" s="1"/>
      <c r="CYH88" s="1"/>
      <c r="CYI88" s="1"/>
      <c r="CYJ88" s="1"/>
      <c r="CYK88" s="1"/>
      <c r="CYL88" s="1"/>
      <c r="CYM88" s="1"/>
      <c r="CYN88" s="1"/>
      <c r="CYO88" s="1"/>
      <c r="CYP88" s="1"/>
      <c r="CYQ88" s="1"/>
      <c r="CYR88" s="1"/>
      <c r="CYS88" s="1"/>
      <c r="CYT88" s="1"/>
      <c r="CYU88" s="1"/>
      <c r="CYV88" s="1"/>
      <c r="CYW88" s="1"/>
      <c r="CYX88" s="1"/>
      <c r="CYY88" s="1"/>
      <c r="CYZ88" s="1"/>
      <c r="CZA88" s="1"/>
      <c r="CZB88" s="1"/>
      <c r="CZC88" s="1"/>
      <c r="CZD88" s="1"/>
      <c r="CZE88" s="1"/>
      <c r="CZF88" s="1"/>
      <c r="CZG88" s="1"/>
      <c r="CZH88" s="1"/>
      <c r="CZI88" s="1"/>
      <c r="CZJ88" s="1"/>
      <c r="CZK88" s="1"/>
      <c r="CZL88" s="1"/>
      <c r="CZM88" s="1"/>
      <c r="CZN88" s="1"/>
      <c r="CZO88" s="1"/>
      <c r="CZP88" s="1"/>
      <c r="CZQ88" s="1"/>
      <c r="CZR88" s="1"/>
      <c r="CZS88" s="1"/>
      <c r="CZT88" s="1"/>
      <c r="CZU88" s="1"/>
      <c r="CZV88" s="1"/>
      <c r="CZW88" s="1"/>
      <c r="CZX88" s="1"/>
      <c r="CZY88" s="1"/>
      <c r="CZZ88" s="1"/>
      <c r="DAA88" s="1"/>
      <c r="DAB88" s="1"/>
      <c r="DAC88" s="1"/>
      <c r="DAD88" s="1"/>
      <c r="DAE88" s="1"/>
      <c r="DAF88" s="1"/>
      <c r="DAG88" s="1"/>
      <c r="DAH88" s="1"/>
      <c r="DAI88" s="1"/>
      <c r="DAJ88" s="1"/>
      <c r="DAK88" s="1"/>
      <c r="DAL88" s="1"/>
      <c r="DAM88" s="1"/>
      <c r="DAN88" s="1"/>
      <c r="DAO88" s="1"/>
      <c r="DAP88" s="1"/>
      <c r="DAQ88" s="1"/>
      <c r="DAR88" s="1"/>
      <c r="DAS88" s="1"/>
      <c r="DAT88" s="1"/>
      <c r="DAU88" s="1"/>
      <c r="DAV88" s="1"/>
      <c r="DAW88" s="1"/>
      <c r="DAX88" s="1"/>
      <c r="DAY88" s="1"/>
      <c r="DAZ88" s="1"/>
      <c r="DBA88" s="1"/>
      <c r="DBB88" s="1"/>
      <c r="DBC88" s="1"/>
      <c r="DBD88" s="1"/>
      <c r="DBE88" s="1"/>
      <c r="DBF88" s="1"/>
      <c r="DBG88" s="1"/>
      <c r="DBH88" s="1"/>
      <c r="DBI88" s="1"/>
      <c r="DBJ88" s="1"/>
      <c r="DBK88" s="1"/>
      <c r="DBL88" s="1"/>
      <c r="DBM88" s="1"/>
      <c r="DBN88" s="1"/>
      <c r="DBO88" s="1"/>
      <c r="DBP88" s="1"/>
      <c r="DBQ88" s="1"/>
      <c r="DBR88" s="1"/>
      <c r="DBS88" s="1"/>
      <c r="DBT88" s="1"/>
      <c r="DBU88" s="1"/>
      <c r="DBV88" s="1"/>
      <c r="DBW88" s="1"/>
      <c r="DBX88" s="1"/>
      <c r="DBY88" s="1"/>
      <c r="DBZ88" s="1"/>
      <c r="DCA88" s="1"/>
      <c r="DCB88" s="1"/>
      <c r="DCC88" s="1"/>
      <c r="DCD88" s="1"/>
      <c r="DCE88" s="1"/>
      <c r="DCF88" s="1"/>
      <c r="DCG88" s="1"/>
      <c r="DCH88" s="1"/>
      <c r="DCI88" s="1"/>
      <c r="DCJ88" s="1"/>
      <c r="DCK88" s="1"/>
      <c r="DCL88" s="1"/>
      <c r="DCM88" s="1"/>
      <c r="DCN88" s="1"/>
      <c r="DCO88" s="1"/>
      <c r="DCP88" s="1"/>
      <c r="DCQ88" s="1"/>
      <c r="DCR88" s="1"/>
      <c r="DCS88" s="1"/>
      <c r="DCT88" s="1"/>
      <c r="DCU88" s="1"/>
      <c r="DCV88" s="1"/>
      <c r="DCW88" s="1"/>
      <c r="DCX88" s="1"/>
      <c r="DCY88" s="1"/>
      <c r="DCZ88" s="1"/>
      <c r="DDA88" s="1"/>
      <c r="DDB88" s="1"/>
      <c r="DDC88" s="1"/>
      <c r="DDD88" s="1"/>
      <c r="DDE88" s="1"/>
      <c r="DDF88" s="1"/>
      <c r="DDG88" s="1"/>
      <c r="DDH88" s="1"/>
      <c r="DDI88" s="1"/>
      <c r="DDJ88" s="1"/>
      <c r="DDK88" s="1"/>
      <c r="DDL88" s="1"/>
      <c r="DDM88" s="1"/>
      <c r="DDN88" s="1"/>
      <c r="DDO88" s="1"/>
      <c r="DDP88" s="1"/>
      <c r="DDQ88" s="1"/>
      <c r="DDR88" s="1"/>
      <c r="DDS88" s="1"/>
      <c r="DDT88" s="1"/>
      <c r="DDU88" s="1"/>
      <c r="DDV88" s="1"/>
      <c r="DDW88" s="1"/>
      <c r="DDX88" s="1"/>
      <c r="DDY88" s="1"/>
      <c r="DDZ88" s="1"/>
      <c r="DEA88" s="1"/>
      <c r="DEB88" s="1"/>
      <c r="DEC88" s="1"/>
      <c r="DED88" s="1"/>
      <c r="DEE88" s="1"/>
      <c r="DEF88" s="1"/>
      <c r="DEG88" s="1"/>
      <c r="DEH88" s="1"/>
      <c r="DEI88" s="1"/>
      <c r="DEJ88" s="1"/>
      <c r="DEK88" s="1"/>
      <c r="DEL88" s="1"/>
      <c r="DEM88" s="1"/>
      <c r="DEN88" s="1"/>
      <c r="DEO88" s="1"/>
      <c r="DEP88" s="1"/>
      <c r="DEQ88" s="1"/>
      <c r="DER88" s="1"/>
      <c r="DES88" s="1"/>
      <c r="DET88" s="1"/>
      <c r="DEU88" s="1"/>
      <c r="DEV88" s="1"/>
      <c r="DEW88" s="1"/>
      <c r="DEX88" s="1"/>
      <c r="DEY88" s="1"/>
      <c r="DEZ88" s="1"/>
      <c r="DFA88" s="1"/>
      <c r="DFB88" s="1"/>
      <c r="DFC88" s="1"/>
      <c r="DFD88" s="1"/>
      <c r="DFE88" s="1"/>
      <c r="DFF88" s="1"/>
      <c r="DFG88" s="1"/>
      <c r="DFH88" s="1"/>
      <c r="DFI88" s="1"/>
      <c r="DFJ88" s="1"/>
      <c r="DFK88" s="1"/>
      <c r="DFL88" s="1"/>
      <c r="DFM88" s="1"/>
      <c r="DFN88" s="1"/>
      <c r="DFO88" s="1"/>
      <c r="DFP88" s="1"/>
      <c r="DFQ88" s="1"/>
      <c r="DFR88" s="1"/>
      <c r="DFS88" s="1"/>
      <c r="DFT88" s="1"/>
      <c r="DFU88" s="1"/>
      <c r="DFV88" s="1"/>
      <c r="DFW88" s="1"/>
      <c r="DFX88" s="1"/>
      <c r="DFY88" s="1"/>
      <c r="DFZ88" s="1"/>
      <c r="DGA88" s="1"/>
      <c r="DGB88" s="1"/>
      <c r="DGC88" s="1"/>
      <c r="DGD88" s="1"/>
      <c r="DGE88" s="1"/>
      <c r="DGF88" s="1"/>
      <c r="DGG88" s="1"/>
      <c r="DGH88" s="1"/>
      <c r="DGI88" s="1"/>
      <c r="DGJ88" s="1"/>
      <c r="DGK88" s="1"/>
      <c r="DGL88" s="1"/>
      <c r="DGM88" s="1"/>
      <c r="DGN88" s="1"/>
      <c r="DGO88" s="1"/>
      <c r="DGP88" s="1"/>
      <c r="DGQ88" s="1"/>
      <c r="DGR88" s="1"/>
      <c r="DGS88" s="1"/>
      <c r="DGT88" s="1"/>
      <c r="DGU88" s="1"/>
      <c r="DGV88" s="1"/>
      <c r="DGW88" s="1"/>
      <c r="DGX88" s="1"/>
      <c r="DGY88" s="1"/>
      <c r="DGZ88" s="1"/>
      <c r="DHA88" s="1"/>
      <c r="DHB88" s="1"/>
      <c r="DHC88" s="1"/>
      <c r="DHD88" s="1"/>
      <c r="DHE88" s="1"/>
      <c r="DHF88" s="1"/>
      <c r="DHG88" s="1"/>
      <c r="DHH88" s="1"/>
      <c r="DHI88" s="1"/>
      <c r="DHJ88" s="1"/>
      <c r="DHK88" s="1"/>
      <c r="DHL88" s="1"/>
      <c r="DHM88" s="1"/>
      <c r="DHN88" s="1"/>
      <c r="DHO88" s="1"/>
      <c r="DHP88" s="1"/>
      <c r="DHQ88" s="1"/>
      <c r="DHR88" s="1"/>
      <c r="DHS88" s="1"/>
      <c r="DHT88" s="1"/>
      <c r="DHU88" s="1"/>
      <c r="DHV88" s="1"/>
      <c r="DHW88" s="1"/>
      <c r="DHX88" s="1"/>
      <c r="DHY88" s="1"/>
      <c r="DHZ88" s="1"/>
      <c r="DIA88" s="1"/>
      <c r="DIB88" s="1"/>
      <c r="DIC88" s="1"/>
      <c r="DID88" s="1"/>
      <c r="DIE88" s="1"/>
      <c r="DIF88" s="1"/>
      <c r="DIG88" s="1"/>
      <c r="DIH88" s="1"/>
      <c r="DII88" s="1"/>
      <c r="DIJ88" s="1"/>
      <c r="DIK88" s="1"/>
      <c r="DIL88" s="1"/>
      <c r="DIM88" s="1"/>
      <c r="DIN88" s="1"/>
      <c r="DIO88" s="1"/>
      <c r="DIP88" s="1"/>
      <c r="DIQ88" s="1"/>
      <c r="DIR88" s="1"/>
      <c r="DIS88" s="1"/>
      <c r="DIT88" s="1"/>
      <c r="DIU88" s="1"/>
      <c r="DIV88" s="1"/>
      <c r="DIW88" s="1"/>
      <c r="DIX88" s="1"/>
      <c r="DIY88" s="1"/>
      <c r="DIZ88" s="1"/>
      <c r="DJA88" s="1"/>
      <c r="DJB88" s="1"/>
      <c r="DJC88" s="1"/>
      <c r="DJD88" s="1"/>
      <c r="DJE88" s="1"/>
      <c r="DJF88" s="1"/>
      <c r="DJG88" s="1"/>
      <c r="DJH88" s="1"/>
      <c r="DJI88" s="1"/>
      <c r="DJJ88" s="1"/>
      <c r="DJK88" s="1"/>
      <c r="DJL88" s="1"/>
      <c r="DJM88" s="1"/>
      <c r="DJN88" s="1"/>
      <c r="DJO88" s="1"/>
      <c r="DJP88" s="1"/>
      <c r="DJQ88" s="1"/>
      <c r="DJR88" s="1"/>
      <c r="DJS88" s="1"/>
      <c r="DJT88" s="1"/>
      <c r="DJU88" s="1"/>
      <c r="DJV88" s="1"/>
      <c r="DJW88" s="1"/>
      <c r="DJX88" s="1"/>
      <c r="DJY88" s="1"/>
      <c r="DJZ88" s="1"/>
      <c r="DKA88" s="1"/>
      <c r="DKB88" s="1"/>
      <c r="DKC88" s="1"/>
      <c r="DKD88" s="1"/>
      <c r="DKE88" s="1"/>
      <c r="DKF88" s="1"/>
      <c r="DKG88" s="1"/>
      <c r="DKH88" s="1"/>
      <c r="DKI88" s="1"/>
      <c r="DKJ88" s="1"/>
      <c r="DKK88" s="1"/>
      <c r="DKL88" s="1"/>
      <c r="DKM88" s="1"/>
      <c r="DKN88" s="1"/>
      <c r="DKO88" s="1"/>
      <c r="DKP88" s="1"/>
      <c r="DKQ88" s="1"/>
      <c r="DKR88" s="1"/>
      <c r="DKS88" s="1"/>
      <c r="DKT88" s="1"/>
      <c r="DKU88" s="1"/>
      <c r="DKV88" s="1"/>
      <c r="DKW88" s="1"/>
      <c r="DKX88" s="1"/>
      <c r="DKY88" s="1"/>
      <c r="DKZ88" s="1"/>
      <c r="DLA88" s="1"/>
      <c r="DLB88" s="1"/>
      <c r="DLC88" s="1"/>
      <c r="DLD88" s="1"/>
      <c r="DLE88" s="1"/>
      <c r="DLF88" s="1"/>
      <c r="DLG88" s="1"/>
      <c r="DLH88" s="1"/>
      <c r="DLI88" s="1"/>
      <c r="DLJ88" s="1"/>
      <c r="DLK88" s="1"/>
      <c r="DLL88" s="1"/>
      <c r="DLM88" s="1"/>
      <c r="DLN88" s="1"/>
      <c r="DLO88" s="1"/>
      <c r="DLP88" s="1"/>
      <c r="DLQ88" s="1"/>
      <c r="DLR88" s="1"/>
      <c r="DLS88" s="1"/>
      <c r="DLT88" s="1"/>
      <c r="DLU88" s="1"/>
      <c r="DLV88" s="1"/>
      <c r="DLW88" s="1"/>
      <c r="DLX88" s="1"/>
      <c r="DLY88" s="1"/>
      <c r="DLZ88" s="1"/>
      <c r="DMA88" s="1"/>
      <c r="DMB88" s="1"/>
      <c r="DMC88" s="1"/>
      <c r="DMD88" s="1"/>
      <c r="DME88" s="1"/>
      <c r="DMF88" s="1"/>
      <c r="DMG88" s="1"/>
      <c r="DMH88" s="1"/>
      <c r="DMI88" s="1"/>
      <c r="DMJ88" s="1"/>
      <c r="DMK88" s="1"/>
      <c r="DML88" s="1"/>
      <c r="DMM88" s="1"/>
      <c r="DMN88" s="1"/>
      <c r="DMO88" s="1"/>
      <c r="DMP88" s="1"/>
      <c r="DMQ88" s="1"/>
      <c r="DMR88" s="1"/>
      <c r="DMS88" s="1"/>
      <c r="DMT88" s="1"/>
      <c r="DMU88" s="1"/>
      <c r="DMV88" s="1"/>
      <c r="DMW88" s="1"/>
      <c r="DMX88" s="1"/>
      <c r="DMY88" s="1"/>
      <c r="DMZ88" s="1"/>
      <c r="DNA88" s="1"/>
      <c r="DNB88" s="1"/>
      <c r="DNC88" s="1"/>
      <c r="DND88" s="1"/>
      <c r="DNE88" s="1"/>
      <c r="DNF88" s="1"/>
      <c r="DNG88" s="1"/>
      <c r="DNH88" s="1"/>
      <c r="DNI88" s="1"/>
      <c r="DNJ88" s="1"/>
      <c r="DNK88" s="1"/>
      <c r="DNL88" s="1"/>
      <c r="DNM88" s="1"/>
      <c r="DNN88" s="1"/>
      <c r="DNO88" s="1"/>
      <c r="DNP88" s="1"/>
      <c r="DNQ88" s="1"/>
      <c r="DNR88" s="1"/>
      <c r="DNS88" s="1"/>
      <c r="DNT88" s="1"/>
      <c r="DNU88" s="1"/>
      <c r="DNV88" s="1"/>
      <c r="DNW88" s="1"/>
      <c r="DNX88" s="1"/>
      <c r="DNY88" s="1"/>
      <c r="DNZ88" s="1"/>
      <c r="DOA88" s="1"/>
      <c r="DOB88" s="1"/>
      <c r="DOC88" s="1"/>
      <c r="DOD88" s="1"/>
      <c r="DOE88" s="1"/>
      <c r="DOF88" s="1"/>
      <c r="DOG88" s="1"/>
      <c r="DOH88" s="1"/>
      <c r="DOI88" s="1"/>
      <c r="DOJ88" s="1"/>
      <c r="DOK88" s="1"/>
      <c r="DOL88" s="1"/>
      <c r="DOM88" s="1"/>
      <c r="DON88" s="1"/>
      <c r="DOO88" s="1"/>
      <c r="DOP88" s="1"/>
      <c r="DOQ88" s="1"/>
      <c r="DOR88" s="1"/>
      <c r="DOS88" s="1"/>
      <c r="DOT88" s="1"/>
      <c r="DOU88" s="1"/>
      <c r="DOV88" s="1"/>
      <c r="DOW88" s="1"/>
      <c r="DOX88" s="1"/>
      <c r="DOY88" s="1"/>
      <c r="DOZ88" s="1"/>
      <c r="DPA88" s="1"/>
      <c r="DPB88" s="1"/>
      <c r="DPC88" s="1"/>
      <c r="DPD88" s="1"/>
      <c r="DPE88" s="1"/>
      <c r="DPF88" s="1"/>
      <c r="DPG88" s="1"/>
      <c r="DPH88" s="1"/>
      <c r="DPI88" s="1"/>
      <c r="DPJ88" s="1"/>
      <c r="DPK88" s="1"/>
      <c r="DPL88" s="1"/>
      <c r="DPM88" s="1"/>
      <c r="DPN88" s="1"/>
      <c r="DPO88" s="1"/>
      <c r="DPP88" s="1"/>
      <c r="DPQ88" s="1"/>
      <c r="DPR88" s="1"/>
      <c r="DPS88" s="1"/>
      <c r="DPT88" s="1"/>
      <c r="DPU88" s="1"/>
      <c r="DPV88" s="1"/>
      <c r="DPW88" s="1"/>
      <c r="DPX88" s="1"/>
      <c r="DPY88" s="1"/>
      <c r="DPZ88" s="1"/>
      <c r="DQA88" s="1"/>
      <c r="DQB88" s="1"/>
      <c r="DQC88" s="1"/>
      <c r="DQD88" s="1"/>
      <c r="DQE88" s="1"/>
      <c r="DQF88" s="1"/>
      <c r="DQG88" s="1"/>
      <c r="DQH88" s="1"/>
      <c r="DQI88" s="1"/>
      <c r="DQJ88" s="1"/>
      <c r="DQK88" s="1"/>
      <c r="DQL88" s="1"/>
      <c r="DQM88" s="1"/>
      <c r="DQN88" s="1"/>
      <c r="DQO88" s="1"/>
      <c r="DQP88" s="1"/>
      <c r="DQQ88" s="1"/>
      <c r="DQR88" s="1"/>
      <c r="DQS88" s="1"/>
      <c r="DQT88" s="1"/>
      <c r="DQU88" s="1"/>
      <c r="DQV88" s="1"/>
      <c r="DQW88" s="1"/>
      <c r="DQX88" s="1"/>
      <c r="DQY88" s="1"/>
      <c r="DQZ88" s="1"/>
      <c r="DRA88" s="1"/>
      <c r="DRB88" s="1"/>
      <c r="DRC88" s="1"/>
      <c r="DRD88" s="1"/>
      <c r="DRE88" s="1"/>
      <c r="DRF88" s="1"/>
      <c r="DRG88" s="1"/>
      <c r="DRH88" s="1"/>
      <c r="DRI88" s="1"/>
      <c r="DRJ88" s="1"/>
      <c r="DRK88" s="1"/>
      <c r="DRL88" s="1"/>
      <c r="DRM88" s="1"/>
      <c r="DRN88" s="1"/>
      <c r="DRO88" s="1"/>
      <c r="DRP88" s="1"/>
      <c r="DRQ88" s="1"/>
      <c r="DRR88" s="1"/>
      <c r="DRS88" s="1"/>
      <c r="DRT88" s="1"/>
      <c r="DRU88" s="1"/>
      <c r="DRV88" s="1"/>
      <c r="DRW88" s="1"/>
      <c r="DRX88" s="1"/>
      <c r="DRY88" s="1"/>
      <c r="DRZ88" s="1"/>
      <c r="DSA88" s="1"/>
      <c r="DSB88" s="1"/>
      <c r="DSC88" s="1"/>
      <c r="DSD88" s="1"/>
      <c r="DSE88" s="1"/>
      <c r="DSF88" s="1"/>
      <c r="DSG88" s="1"/>
      <c r="DSH88" s="1"/>
      <c r="DSI88" s="1"/>
      <c r="DSJ88" s="1"/>
      <c r="DSK88" s="1"/>
      <c r="DSL88" s="1"/>
      <c r="DSM88" s="1"/>
      <c r="DSN88" s="1"/>
      <c r="DSO88" s="1"/>
      <c r="DSP88" s="1"/>
      <c r="DSQ88" s="1"/>
      <c r="DSR88" s="1"/>
      <c r="DSS88" s="1"/>
      <c r="DST88" s="1"/>
      <c r="DSU88" s="1"/>
      <c r="DSV88" s="1"/>
      <c r="DSW88" s="1"/>
      <c r="DSX88" s="1"/>
      <c r="DSY88" s="1"/>
      <c r="DSZ88" s="1"/>
      <c r="DTA88" s="1"/>
      <c r="DTB88" s="1"/>
      <c r="DTC88" s="1"/>
      <c r="DTD88" s="1"/>
      <c r="DTE88" s="1"/>
      <c r="DTF88" s="1"/>
      <c r="DTG88" s="1"/>
      <c r="DTH88" s="1"/>
      <c r="DTI88" s="1"/>
      <c r="DTJ88" s="1"/>
      <c r="DTK88" s="1"/>
      <c r="DTL88" s="1"/>
      <c r="DTM88" s="1"/>
      <c r="DTN88" s="1"/>
      <c r="DTO88" s="1"/>
      <c r="DTP88" s="1"/>
      <c r="DTQ88" s="1"/>
      <c r="DTR88" s="1"/>
      <c r="DTS88" s="1"/>
      <c r="DTT88" s="1"/>
      <c r="DTU88" s="1"/>
      <c r="DTV88" s="1"/>
      <c r="DTW88" s="1"/>
      <c r="DTX88" s="1"/>
      <c r="DTY88" s="1"/>
      <c r="DTZ88" s="1"/>
      <c r="DUA88" s="1"/>
      <c r="DUB88" s="1"/>
      <c r="DUC88" s="1"/>
      <c r="DUD88" s="1"/>
      <c r="DUE88" s="1"/>
      <c r="DUF88" s="1"/>
      <c r="DUG88" s="1"/>
      <c r="DUH88" s="1"/>
      <c r="DUI88" s="1"/>
      <c r="DUJ88" s="1"/>
      <c r="DUK88" s="1"/>
      <c r="DUL88" s="1"/>
      <c r="DUM88" s="1"/>
      <c r="DUN88" s="1"/>
      <c r="DUO88" s="1"/>
      <c r="DUP88" s="1"/>
      <c r="DUQ88" s="1"/>
      <c r="DUR88" s="1"/>
      <c r="DUS88" s="1"/>
      <c r="DUT88" s="1"/>
      <c r="DUU88" s="1"/>
      <c r="DUV88" s="1"/>
      <c r="DUW88" s="1"/>
      <c r="DUX88" s="1"/>
      <c r="DUY88" s="1"/>
      <c r="DUZ88" s="1"/>
      <c r="DVA88" s="1"/>
      <c r="DVB88" s="1"/>
      <c r="DVC88" s="1"/>
      <c r="DVD88" s="1"/>
      <c r="DVE88" s="1"/>
      <c r="DVF88" s="1"/>
      <c r="DVG88" s="1"/>
      <c r="DVH88" s="1"/>
      <c r="DVI88" s="1"/>
      <c r="DVJ88" s="1"/>
      <c r="DVK88" s="1"/>
      <c r="DVL88" s="1"/>
      <c r="DVM88" s="1"/>
      <c r="DVN88" s="1"/>
      <c r="DVO88" s="1"/>
      <c r="DVP88" s="1"/>
      <c r="DVQ88" s="1"/>
      <c r="DVR88" s="1"/>
      <c r="DVS88" s="1"/>
      <c r="DVT88" s="1"/>
      <c r="DVU88" s="1"/>
      <c r="DVV88" s="1"/>
      <c r="DVW88" s="1"/>
      <c r="DVX88" s="1"/>
      <c r="DVY88" s="1"/>
      <c r="DVZ88" s="1"/>
      <c r="DWA88" s="1"/>
      <c r="DWB88" s="1"/>
      <c r="DWC88" s="1"/>
      <c r="DWD88" s="1"/>
      <c r="DWE88" s="1"/>
      <c r="DWF88" s="1"/>
      <c r="DWG88" s="1"/>
      <c r="DWH88" s="1"/>
      <c r="DWI88" s="1"/>
      <c r="DWJ88" s="1"/>
      <c r="DWK88" s="1"/>
      <c r="DWL88" s="1"/>
      <c r="DWM88" s="1"/>
      <c r="DWN88" s="1"/>
      <c r="DWO88" s="1"/>
      <c r="DWP88" s="1"/>
      <c r="DWQ88" s="1"/>
      <c r="DWR88" s="1"/>
      <c r="DWS88" s="1"/>
      <c r="DWT88" s="1"/>
      <c r="DWU88" s="1"/>
      <c r="DWV88" s="1"/>
      <c r="DWW88" s="1"/>
      <c r="DWX88" s="1"/>
      <c r="DWY88" s="1"/>
      <c r="DWZ88" s="1"/>
      <c r="DXA88" s="1"/>
      <c r="DXB88" s="1"/>
      <c r="DXC88" s="1"/>
      <c r="DXD88" s="1"/>
      <c r="DXE88" s="1"/>
      <c r="DXF88" s="1"/>
      <c r="DXG88" s="1"/>
      <c r="DXH88" s="1"/>
      <c r="DXI88" s="1"/>
      <c r="DXJ88" s="1"/>
      <c r="DXK88" s="1"/>
      <c r="DXL88" s="1"/>
      <c r="DXM88" s="1"/>
      <c r="DXN88" s="1"/>
      <c r="DXO88" s="1"/>
      <c r="DXP88" s="1"/>
      <c r="DXQ88" s="1"/>
      <c r="DXR88" s="1"/>
      <c r="DXS88" s="1"/>
      <c r="DXT88" s="1"/>
      <c r="DXU88" s="1"/>
      <c r="DXV88" s="1"/>
      <c r="DXW88" s="1"/>
      <c r="DXX88" s="1"/>
      <c r="DXY88" s="1"/>
      <c r="DXZ88" s="1"/>
      <c r="DYA88" s="1"/>
      <c r="DYB88" s="1"/>
      <c r="DYC88" s="1"/>
      <c r="DYD88" s="1"/>
      <c r="DYE88" s="1"/>
      <c r="DYF88" s="1"/>
      <c r="DYG88" s="1"/>
      <c r="DYH88" s="1"/>
      <c r="DYI88" s="1"/>
      <c r="DYJ88" s="1"/>
      <c r="DYK88" s="1"/>
      <c r="DYL88" s="1"/>
      <c r="DYM88" s="1"/>
      <c r="DYN88" s="1"/>
      <c r="DYO88" s="1"/>
      <c r="DYP88" s="1"/>
      <c r="DYQ88" s="1"/>
      <c r="DYR88" s="1"/>
      <c r="DYS88" s="1"/>
      <c r="DYT88" s="1"/>
      <c r="DYU88" s="1"/>
      <c r="DYV88" s="1"/>
      <c r="DYW88" s="1"/>
      <c r="DYX88" s="1"/>
      <c r="DYY88" s="1"/>
      <c r="DYZ88" s="1"/>
      <c r="DZA88" s="1"/>
      <c r="DZB88" s="1"/>
      <c r="DZC88" s="1"/>
      <c r="DZD88" s="1"/>
      <c r="DZE88" s="1"/>
      <c r="DZF88" s="1"/>
      <c r="DZG88" s="1"/>
      <c r="DZH88" s="1"/>
      <c r="DZI88" s="1"/>
      <c r="DZJ88" s="1"/>
      <c r="DZK88" s="1"/>
      <c r="DZL88" s="1"/>
      <c r="DZM88" s="1"/>
      <c r="DZN88" s="1"/>
      <c r="DZO88" s="1"/>
      <c r="DZP88" s="1"/>
      <c r="DZQ88" s="1"/>
      <c r="DZR88" s="1"/>
      <c r="DZS88" s="1"/>
      <c r="DZT88" s="1"/>
      <c r="DZU88" s="1"/>
      <c r="DZV88" s="1"/>
      <c r="DZW88" s="1"/>
      <c r="DZX88" s="1"/>
      <c r="DZY88" s="1"/>
      <c r="DZZ88" s="1"/>
      <c r="EAA88" s="1"/>
      <c r="EAB88" s="1"/>
      <c r="EAC88" s="1"/>
      <c r="EAD88" s="1"/>
      <c r="EAE88" s="1"/>
      <c r="EAF88" s="1"/>
      <c r="EAG88" s="1"/>
      <c r="EAH88" s="1"/>
      <c r="EAI88" s="1"/>
      <c r="EAJ88" s="1"/>
      <c r="EAK88" s="1"/>
      <c r="EAL88" s="1"/>
      <c r="EAM88" s="1"/>
      <c r="EAN88" s="1"/>
      <c r="EAO88" s="1"/>
      <c r="EAP88" s="1"/>
      <c r="EAQ88" s="1"/>
      <c r="EAR88" s="1"/>
      <c r="EAS88" s="1"/>
      <c r="EAT88" s="1"/>
      <c r="EAU88" s="1"/>
      <c r="EAV88" s="1"/>
      <c r="EAW88" s="1"/>
      <c r="EAX88" s="1"/>
      <c r="EAY88" s="1"/>
      <c r="EAZ88" s="1"/>
      <c r="EBA88" s="1"/>
      <c r="EBB88" s="1"/>
      <c r="EBC88" s="1"/>
      <c r="EBD88" s="1"/>
      <c r="EBE88" s="1"/>
      <c r="EBF88" s="1"/>
      <c r="EBG88" s="1"/>
      <c r="EBH88" s="1"/>
      <c r="EBI88" s="1"/>
      <c r="EBJ88" s="1"/>
      <c r="EBK88" s="1"/>
      <c r="EBL88" s="1"/>
      <c r="EBM88" s="1"/>
      <c r="EBN88" s="1"/>
      <c r="EBO88" s="1"/>
      <c r="EBP88" s="1"/>
      <c r="EBQ88" s="1"/>
      <c r="EBR88" s="1"/>
      <c r="EBS88" s="1"/>
      <c r="EBT88" s="1"/>
      <c r="EBU88" s="1"/>
      <c r="EBV88" s="1"/>
      <c r="EBW88" s="1"/>
      <c r="EBX88" s="1"/>
      <c r="EBY88" s="1"/>
      <c r="EBZ88" s="1"/>
      <c r="ECA88" s="1"/>
      <c r="ECB88" s="1"/>
      <c r="ECC88" s="1"/>
      <c r="ECD88" s="1"/>
      <c r="ECE88" s="1"/>
      <c r="ECF88" s="1"/>
      <c r="ECG88" s="1"/>
      <c r="ECH88" s="1"/>
      <c r="ECI88" s="1"/>
      <c r="ECJ88" s="1"/>
      <c r="ECK88" s="1"/>
      <c r="ECL88" s="1"/>
      <c r="ECM88" s="1"/>
      <c r="ECN88" s="1"/>
      <c r="ECO88" s="1"/>
      <c r="ECP88" s="1"/>
      <c r="ECQ88" s="1"/>
      <c r="ECR88" s="1"/>
      <c r="ECS88" s="1"/>
      <c r="ECT88" s="1"/>
      <c r="ECU88" s="1"/>
      <c r="ECV88" s="1"/>
      <c r="ECW88" s="1"/>
      <c r="ECX88" s="1"/>
      <c r="ECY88" s="1"/>
      <c r="ECZ88" s="1"/>
      <c r="EDA88" s="1"/>
      <c r="EDB88" s="1"/>
      <c r="EDC88" s="1"/>
      <c r="EDD88" s="1"/>
      <c r="EDE88" s="1"/>
      <c r="EDF88" s="1"/>
      <c r="EDG88" s="1"/>
      <c r="EDH88" s="1"/>
      <c r="EDI88" s="1"/>
      <c r="EDJ88" s="1"/>
      <c r="EDK88" s="1"/>
      <c r="EDL88" s="1"/>
      <c r="EDM88" s="1"/>
      <c r="EDN88" s="1"/>
      <c r="EDO88" s="1"/>
      <c r="EDP88" s="1"/>
      <c r="EDQ88" s="1"/>
      <c r="EDR88" s="1"/>
      <c r="EDS88" s="1"/>
      <c r="EDT88" s="1"/>
      <c r="EDU88" s="1"/>
      <c r="EDV88" s="1"/>
      <c r="EDW88" s="1"/>
      <c r="EDX88" s="1"/>
      <c r="EDY88" s="1"/>
      <c r="EDZ88" s="1"/>
      <c r="EEA88" s="1"/>
      <c r="EEB88" s="1"/>
      <c r="EEC88" s="1"/>
      <c r="EED88" s="1"/>
      <c r="EEE88" s="1"/>
      <c r="EEF88" s="1"/>
      <c r="EEG88" s="1"/>
      <c r="EEH88" s="1"/>
      <c r="EEI88" s="1"/>
      <c r="EEJ88" s="1"/>
      <c r="EEK88" s="1"/>
      <c r="EEL88" s="1"/>
      <c r="EEM88" s="1"/>
      <c r="EEN88" s="1"/>
      <c r="EEO88" s="1"/>
      <c r="EEP88" s="1"/>
      <c r="EEQ88" s="1"/>
      <c r="EER88" s="1"/>
      <c r="EES88" s="1"/>
      <c r="EET88" s="1"/>
      <c r="EEU88" s="1"/>
      <c r="EEV88" s="1"/>
      <c r="EEW88" s="1"/>
      <c r="EEX88" s="1"/>
      <c r="EEY88" s="1"/>
      <c r="EEZ88" s="1"/>
      <c r="EFA88" s="1"/>
      <c r="EFB88" s="1"/>
      <c r="EFC88" s="1"/>
      <c r="EFD88" s="1"/>
      <c r="EFE88" s="1"/>
      <c r="EFF88" s="1"/>
      <c r="EFG88" s="1"/>
      <c r="EFH88" s="1"/>
      <c r="EFI88" s="1"/>
      <c r="EFJ88" s="1"/>
      <c r="EFK88" s="1"/>
      <c r="EFL88" s="1"/>
      <c r="EFM88" s="1"/>
      <c r="EFN88" s="1"/>
      <c r="EFO88" s="1"/>
      <c r="EFP88" s="1"/>
      <c r="EFQ88" s="1"/>
      <c r="EFR88" s="1"/>
      <c r="EFS88" s="1"/>
      <c r="EFT88" s="1"/>
      <c r="EFU88" s="1"/>
      <c r="EFV88" s="1"/>
      <c r="EFW88" s="1"/>
      <c r="EFX88" s="1"/>
      <c r="EFY88" s="1"/>
      <c r="EFZ88" s="1"/>
      <c r="EGA88" s="1"/>
      <c r="EGB88" s="1"/>
      <c r="EGC88" s="1"/>
      <c r="EGD88" s="1"/>
      <c r="EGE88" s="1"/>
      <c r="EGF88" s="1"/>
      <c r="EGG88" s="1"/>
      <c r="EGH88" s="1"/>
      <c r="EGI88" s="1"/>
      <c r="EGJ88" s="1"/>
      <c r="EGK88" s="1"/>
      <c r="EGL88" s="1"/>
      <c r="EGM88" s="1"/>
      <c r="EGN88" s="1"/>
      <c r="EGO88" s="1"/>
      <c r="EGP88" s="1"/>
      <c r="EGQ88" s="1"/>
      <c r="EGR88" s="1"/>
      <c r="EGS88" s="1"/>
      <c r="EGT88" s="1"/>
      <c r="EGU88" s="1"/>
      <c r="EGV88" s="1"/>
      <c r="EGW88" s="1"/>
      <c r="EGX88" s="1"/>
      <c r="EGY88" s="1"/>
      <c r="EGZ88" s="1"/>
      <c r="EHA88" s="1"/>
      <c r="EHB88" s="1"/>
      <c r="EHC88" s="1"/>
      <c r="EHD88" s="1"/>
      <c r="EHE88" s="1"/>
      <c r="EHF88" s="1"/>
      <c r="EHG88" s="1"/>
      <c r="EHH88" s="1"/>
      <c r="EHI88" s="1"/>
      <c r="EHJ88" s="1"/>
      <c r="EHK88" s="1"/>
      <c r="EHL88" s="1"/>
      <c r="EHM88" s="1"/>
      <c r="EHN88" s="1"/>
      <c r="EHO88" s="1"/>
      <c r="EHP88" s="1"/>
      <c r="EHQ88" s="1"/>
      <c r="EHR88" s="1"/>
      <c r="EHS88" s="1"/>
      <c r="EHT88" s="1"/>
      <c r="EHU88" s="1"/>
      <c r="EHV88" s="1"/>
      <c r="EHW88" s="1"/>
      <c r="EHX88" s="1"/>
      <c r="EHY88" s="1"/>
      <c r="EHZ88" s="1"/>
      <c r="EIA88" s="1"/>
      <c r="EIB88" s="1"/>
      <c r="EIC88" s="1"/>
      <c r="EID88" s="1"/>
      <c r="EIE88" s="1"/>
      <c r="EIF88" s="1"/>
      <c r="EIG88" s="1"/>
      <c r="EIH88" s="1"/>
      <c r="EII88" s="1"/>
      <c r="EIJ88" s="1"/>
      <c r="EIK88" s="1"/>
      <c r="EIL88" s="1"/>
      <c r="EIM88" s="1"/>
      <c r="EIN88" s="1"/>
      <c r="EIO88" s="1"/>
      <c r="EIP88" s="1"/>
      <c r="EIQ88" s="1"/>
      <c r="EIR88" s="1"/>
      <c r="EIS88" s="1"/>
      <c r="EIT88" s="1"/>
      <c r="EIU88" s="1"/>
      <c r="EIV88" s="1"/>
      <c r="EIW88" s="1"/>
      <c r="EIX88" s="1"/>
      <c r="EIY88" s="1"/>
      <c r="EIZ88" s="1"/>
      <c r="EJA88" s="1"/>
      <c r="EJB88" s="1"/>
      <c r="EJC88" s="1"/>
      <c r="EJD88" s="1"/>
      <c r="EJE88" s="1"/>
      <c r="EJF88" s="1"/>
      <c r="EJG88" s="1"/>
      <c r="EJH88" s="1"/>
      <c r="EJI88" s="1"/>
      <c r="EJJ88" s="1"/>
      <c r="EJK88" s="1"/>
      <c r="EJL88" s="1"/>
      <c r="EJM88" s="1"/>
      <c r="EJN88" s="1"/>
      <c r="EJO88" s="1"/>
      <c r="EJP88" s="1"/>
      <c r="EJQ88" s="1"/>
      <c r="EJR88" s="1"/>
      <c r="EJS88" s="1"/>
      <c r="EJT88" s="1"/>
      <c r="EJU88" s="1"/>
      <c r="EJV88" s="1"/>
      <c r="EJW88" s="1"/>
      <c r="EJX88" s="1"/>
      <c r="EJY88" s="1"/>
      <c r="EJZ88" s="1"/>
      <c r="EKA88" s="1"/>
      <c r="EKB88" s="1"/>
      <c r="EKC88" s="1"/>
      <c r="EKD88" s="1"/>
      <c r="EKE88" s="1"/>
      <c r="EKF88" s="1"/>
      <c r="EKG88" s="1"/>
      <c r="EKH88" s="1"/>
      <c r="EKI88" s="1"/>
      <c r="EKJ88" s="1"/>
      <c r="EKK88" s="1"/>
      <c r="EKL88" s="1"/>
      <c r="EKM88" s="1"/>
      <c r="EKN88" s="1"/>
      <c r="EKO88" s="1"/>
      <c r="EKP88" s="1"/>
      <c r="EKQ88" s="1"/>
      <c r="EKR88" s="1"/>
      <c r="EKS88" s="1"/>
      <c r="EKT88" s="1"/>
      <c r="EKU88" s="1"/>
      <c r="EKV88" s="1"/>
      <c r="EKW88" s="1"/>
      <c r="EKX88" s="1"/>
      <c r="EKY88" s="1"/>
      <c r="EKZ88" s="1"/>
      <c r="ELA88" s="1"/>
      <c r="ELB88" s="1"/>
      <c r="ELC88" s="1"/>
      <c r="ELD88" s="1"/>
      <c r="ELE88" s="1"/>
      <c r="ELF88" s="1"/>
      <c r="ELG88" s="1"/>
      <c r="ELH88" s="1"/>
      <c r="ELI88" s="1"/>
      <c r="ELJ88" s="1"/>
      <c r="ELK88" s="1"/>
      <c r="ELL88" s="1"/>
      <c r="ELM88" s="1"/>
      <c r="ELN88" s="1"/>
      <c r="ELO88" s="1"/>
      <c r="ELP88" s="1"/>
      <c r="ELQ88" s="1"/>
      <c r="ELR88" s="1"/>
      <c r="ELS88" s="1"/>
      <c r="ELT88" s="1"/>
      <c r="ELU88" s="1"/>
      <c r="ELV88" s="1"/>
      <c r="ELW88" s="1"/>
      <c r="ELX88" s="1"/>
      <c r="ELY88" s="1"/>
      <c r="ELZ88" s="1"/>
      <c r="EMA88" s="1"/>
      <c r="EMB88" s="1"/>
      <c r="EMC88" s="1"/>
      <c r="EMD88" s="1"/>
      <c r="EME88" s="1"/>
      <c r="EMF88" s="1"/>
      <c r="EMG88" s="1"/>
      <c r="EMH88" s="1"/>
      <c r="EMI88" s="1"/>
      <c r="EMJ88" s="1"/>
      <c r="EMK88" s="1"/>
      <c r="EML88" s="1"/>
      <c r="EMM88" s="1"/>
      <c r="EMN88" s="1"/>
      <c r="EMO88" s="1"/>
      <c r="EMP88" s="1"/>
      <c r="EMQ88" s="1"/>
      <c r="EMR88" s="1"/>
      <c r="EMS88" s="1"/>
      <c r="EMT88" s="1"/>
      <c r="EMU88" s="1"/>
      <c r="EMV88" s="1"/>
      <c r="EMW88" s="1"/>
      <c r="EMX88" s="1"/>
      <c r="EMY88" s="1"/>
      <c r="EMZ88" s="1"/>
      <c r="ENA88" s="1"/>
      <c r="ENB88" s="1"/>
      <c r="ENC88" s="1"/>
      <c r="END88" s="1"/>
      <c r="ENE88" s="1"/>
      <c r="ENF88" s="1"/>
      <c r="ENG88" s="1"/>
      <c r="ENH88" s="1"/>
      <c r="ENI88" s="1"/>
      <c r="ENJ88" s="1"/>
      <c r="ENK88" s="1"/>
      <c r="ENL88" s="1"/>
      <c r="ENM88" s="1"/>
      <c r="ENN88" s="1"/>
      <c r="ENO88" s="1"/>
      <c r="ENP88" s="1"/>
      <c r="ENQ88" s="1"/>
      <c r="ENR88" s="1"/>
      <c r="ENS88" s="1"/>
      <c r="ENT88" s="1"/>
      <c r="ENU88" s="1"/>
      <c r="ENV88" s="1"/>
      <c r="ENW88" s="1"/>
      <c r="ENX88" s="1"/>
      <c r="ENY88" s="1"/>
      <c r="ENZ88" s="1"/>
      <c r="EOA88" s="1"/>
      <c r="EOB88" s="1"/>
      <c r="EOC88" s="1"/>
      <c r="EOD88" s="1"/>
      <c r="EOE88" s="1"/>
      <c r="EOF88" s="1"/>
      <c r="EOG88" s="1"/>
      <c r="EOH88" s="1"/>
      <c r="EOI88" s="1"/>
      <c r="EOJ88" s="1"/>
      <c r="EOK88" s="1"/>
      <c r="EOL88" s="1"/>
      <c r="EOM88" s="1"/>
      <c r="EON88" s="1"/>
      <c r="EOO88" s="1"/>
      <c r="EOP88" s="1"/>
      <c r="EOQ88" s="1"/>
      <c r="EOR88" s="1"/>
      <c r="EOS88" s="1"/>
      <c r="EOT88" s="1"/>
      <c r="EOU88" s="1"/>
      <c r="EOV88" s="1"/>
      <c r="EOW88" s="1"/>
      <c r="EOX88" s="1"/>
      <c r="EOY88" s="1"/>
      <c r="EOZ88" s="1"/>
      <c r="EPA88" s="1"/>
      <c r="EPB88" s="1"/>
      <c r="EPC88" s="1"/>
      <c r="EPD88" s="1"/>
      <c r="EPE88" s="1"/>
      <c r="EPF88" s="1"/>
      <c r="EPG88" s="1"/>
      <c r="EPH88" s="1"/>
      <c r="EPI88" s="1"/>
      <c r="EPJ88" s="1"/>
      <c r="EPK88" s="1"/>
      <c r="EPL88" s="1"/>
      <c r="EPM88" s="1"/>
      <c r="EPN88" s="1"/>
      <c r="EPO88" s="1"/>
      <c r="EPP88" s="1"/>
      <c r="EPQ88" s="1"/>
      <c r="EPR88" s="1"/>
      <c r="EPS88" s="1"/>
      <c r="EPT88" s="1"/>
      <c r="EPU88" s="1"/>
      <c r="EPV88" s="1"/>
      <c r="EPW88" s="1"/>
      <c r="EPX88" s="1"/>
      <c r="EPY88" s="1"/>
      <c r="EPZ88" s="1"/>
      <c r="EQA88" s="1"/>
      <c r="EQB88" s="1"/>
      <c r="EQC88" s="1"/>
      <c r="EQD88" s="1"/>
      <c r="EQE88" s="1"/>
      <c r="EQF88" s="1"/>
      <c r="EQG88" s="1"/>
      <c r="EQH88" s="1"/>
      <c r="EQI88" s="1"/>
      <c r="EQJ88" s="1"/>
      <c r="EQK88" s="1"/>
      <c r="EQL88" s="1"/>
      <c r="EQM88" s="1"/>
      <c r="EQN88" s="1"/>
      <c r="EQO88" s="1"/>
      <c r="EQP88" s="1"/>
      <c r="EQQ88" s="1"/>
      <c r="EQR88" s="1"/>
      <c r="EQS88" s="1"/>
      <c r="EQT88" s="1"/>
      <c r="EQU88" s="1"/>
      <c r="EQV88" s="1"/>
      <c r="EQW88" s="1"/>
      <c r="EQX88" s="1"/>
      <c r="EQY88" s="1"/>
      <c r="EQZ88" s="1"/>
      <c r="ERA88" s="1"/>
      <c r="ERB88" s="1"/>
      <c r="ERC88" s="1"/>
      <c r="ERD88" s="1"/>
      <c r="ERE88" s="1"/>
      <c r="ERF88" s="1"/>
      <c r="ERG88" s="1"/>
      <c r="ERH88" s="1"/>
      <c r="ERI88" s="1"/>
      <c r="ERJ88" s="1"/>
      <c r="ERK88" s="1"/>
      <c r="ERL88" s="1"/>
      <c r="ERM88" s="1"/>
      <c r="ERN88" s="1"/>
      <c r="ERO88" s="1"/>
      <c r="ERP88" s="1"/>
      <c r="ERQ88" s="1"/>
      <c r="ERR88" s="1"/>
      <c r="ERS88" s="1"/>
      <c r="ERT88" s="1"/>
      <c r="ERU88" s="1"/>
      <c r="ERV88" s="1"/>
      <c r="ERW88" s="1"/>
      <c r="ERX88" s="1"/>
      <c r="ERY88" s="1"/>
      <c r="ERZ88" s="1"/>
      <c r="ESA88" s="1"/>
      <c r="ESB88" s="1"/>
      <c r="ESC88" s="1"/>
      <c r="ESD88" s="1"/>
      <c r="ESE88" s="1"/>
      <c r="ESF88" s="1"/>
      <c r="ESG88" s="1"/>
      <c r="ESH88" s="1"/>
      <c r="ESI88" s="1"/>
      <c r="ESJ88" s="1"/>
      <c r="ESK88" s="1"/>
      <c r="ESL88" s="1"/>
      <c r="ESM88" s="1"/>
      <c r="ESN88" s="1"/>
      <c r="ESO88" s="1"/>
      <c r="ESP88" s="1"/>
      <c r="ESQ88" s="1"/>
      <c r="ESR88" s="1"/>
      <c r="ESS88" s="1"/>
      <c r="EST88" s="1"/>
      <c r="ESU88" s="1"/>
      <c r="ESV88" s="1"/>
      <c r="ESW88" s="1"/>
      <c r="ESX88" s="1"/>
      <c r="ESY88" s="1"/>
      <c r="ESZ88" s="1"/>
      <c r="ETA88" s="1"/>
      <c r="ETB88" s="1"/>
      <c r="ETC88" s="1"/>
      <c r="ETD88" s="1"/>
      <c r="ETE88" s="1"/>
      <c r="ETF88" s="1"/>
      <c r="ETG88" s="1"/>
      <c r="ETH88" s="1"/>
      <c r="ETI88" s="1"/>
      <c r="ETJ88" s="1"/>
      <c r="ETK88" s="1"/>
      <c r="ETL88" s="1"/>
      <c r="ETM88" s="1"/>
      <c r="ETN88" s="1"/>
      <c r="ETO88" s="1"/>
      <c r="ETP88" s="1"/>
      <c r="ETQ88" s="1"/>
      <c r="ETR88" s="1"/>
      <c r="ETS88" s="1"/>
      <c r="ETT88" s="1"/>
      <c r="ETU88" s="1"/>
      <c r="ETV88" s="1"/>
      <c r="ETW88" s="1"/>
      <c r="ETX88" s="1"/>
      <c r="ETY88" s="1"/>
      <c r="ETZ88" s="1"/>
      <c r="EUA88" s="1"/>
      <c r="EUB88" s="1"/>
      <c r="EUC88" s="1"/>
      <c r="EUD88" s="1"/>
      <c r="EUE88" s="1"/>
      <c r="EUF88" s="1"/>
      <c r="EUG88" s="1"/>
      <c r="EUH88" s="1"/>
      <c r="EUI88" s="1"/>
      <c r="EUJ88" s="1"/>
      <c r="EUK88" s="1"/>
      <c r="EUL88" s="1"/>
      <c r="EUM88" s="1"/>
      <c r="EUN88" s="1"/>
      <c r="EUO88" s="1"/>
      <c r="EUP88" s="1"/>
      <c r="EUQ88" s="1"/>
      <c r="EUR88" s="1"/>
      <c r="EUS88" s="1"/>
      <c r="EUT88" s="1"/>
      <c r="EUU88" s="1"/>
      <c r="EUV88" s="1"/>
      <c r="EUW88" s="1"/>
      <c r="EUX88" s="1"/>
      <c r="EUY88" s="1"/>
      <c r="EUZ88" s="1"/>
      <c r="EVA88" s="1"/>
      <c r="EVB88" s="1"/>
      <c r="EVC88" s="1"/>
      <c r="EVD88" s="1"/>
      <c r="EVE88" s="1"/>
      <c r="EVF88" s="1"/>
      <c r="EVG88" s="1"/>
      <c r="EVH88" s="1"/>
      <c r="EVI88" s="1"/>
      <c r="EVJ88" s="1"/>
      <c r="EVK88" s="1"/>
      <c r="EVL88" s="1"/>
      <c r="EVM88" s="1"/>
      <c r="EVN88" s="1"/>
      <c r="EVO88" s="1"/>
      <c r="EVP88" s="1"/>
      <c r="EVQ88" s="1"/>
      <c r="EVR88" s="1"/>
      <c r="EVS88" s="1"/>
      <c r="EVT88" s="1"/>
      <c r="EVU88" s="1"/>
      <c r="EVV88" s="1"/>
      <c r="EVW88" s="1"/>
      <c r="EVX88" s="1"/>
      <c r="EVY88" s="1"/>
      <c r="EVZ88" s="1"/>
      <c r="EWA88" s="1"/>
      <c r="EWB88" s="1"/>
      <c r="EWC88" s="1"/>
      <c r="EWD88" s="1"/>
      <c r="EWE88" s="1"/>
      <c r="EWF88" s="1"/>
      <c r="EWG88" s="1"/>
      <c r="EWH88" s="1"/>
      <c r="EWI88" s="1"/>
      <c r="EWJ88" s="1"/>
      <c r="EWK88" s="1"/>
      <c r="EWL88" s="1"/>
      <c r="EWM88" s="1"/>
      <c r="EWN88" s="1"/>
      <c r="EWO88" s="1"/>
      <c r="EWP88" s="1"/>
      <c r="EWQ88" s="1"/>
      <c r="EWR88" s="1"/>
      <c r="EWS88" s="1"/>
      <c r="EWT88" s="1"/>
      <c r="EWU88" s="1"/>
      <c r="EWV88" s="1"/>
      <c r="EWW88" s="1"/>
      <c r="EWX88" s="1"/>
      <c r="EWY88" s="1"/>
      <c r="EWZ88" s="1"/>
      <c r="EXA88" s="1"/>
      <c r="EXB88" s="1"/>
      <c r="EXC88" s="1"/>
      <c r="EXD88" s="1"/>
      <c r="EXE88" s="1"/>
      <c r="EXF88" s="1"/>
      <c r="EXG88" s="1"/>
      <c r="EXH88" s="1"/>
      <c r="EXI88" s="1"/>
      <c r="EXJ88" s="1"/>
      <c r="EXK88" s="1"/>
      <c r="EXL88" s="1"/>
      <c r="EXM88" s="1"/>
      <c r="EXN88" s="1"/>
      <c r="EXO88" s="1"/>
      <c r="EXP88" s="1"/>
      <c r="EXQ88" s="1"/>
      <c r="EXR88" s="1"/>
      <c r="EXS88" s="1"/>
      <c r="EXT88" s="1"/>
      <c r="EXU88" s="1"/>
      <c r="EXV88" s="1"/>
      <c r="EXW88" s="1"/>
      <c r="EXX88" s="1"/>
      <c r="EXY88" s="1"/>
      <c r="EXZ88" s="1"/>
      <c r="EYA88" s="1"/>
      <c r="EYB88" s="1"/>
      <c r="EYC88" s="1"/>
      <c r="EYD88" s="1"/>
      <c r="EYE88" s="1"/>
      <c r="EYF88" s="1"/>
      <c r="EYG88" s="1"/>
      <c r="EYH88" s="1"/>
      <c r="EYI88" s="1"/>
      <c r="EYJ88" s="1"/>
      <c r="EYK88" s="1"/>
      <c r="EYL88" s="1"/>
      <c r="EYM88" s="1"/>
      <c r="EYN88" s="1"/>
      <c r="EYO88" s="1"/>
      <c r="EYP88" s="1"/>
      <c r="EYQ88" s="1"/>
      <c r="EYR88" s="1"/>
      <c r="EYS88" s="1"/>
      <c r="EYT88" s="1"/>
      <c r="EYU88" s="1"/>
      <c r="EYV88" s="1"/>
      <c r="EYW88" s="1"/>
      <c r="EYX88" s="1"/>
      <c r="EYY88" s="1"/>
      <c r="EYZ88" s="1"/>
      <c r="EZA88" s="1"/>
      <c r="EZB88" s="1"/>
      <c r="EZC88" s="1"/>
      <c r="EZD88" s="1"/>
      <c r="EZE88" s="1"/>
      <c r="EZF88" s="1"/>
      <c r="EZG88" s="1"/>
      <c r="EZH88" s="1"/>
      <c r="EZI88" s="1"/>
      <c r="EZJ88" s="1"/>
      <c r="EZK88" s="1"/>
      <c r="EZL88" s="1"/>
      <c r="EZM88" s="1"/>
      <c r="EZN88" s="1"/>
      <c r="EZO88" s="1"/>
      <c r="EZP88" s="1"/>
      <c r="EZQ88" s="1"/>
      <c r="EZR88" s="1"/>
      <c r="EZS88" s="1"/>
      <c r="EZT88" s="1"/>
      <c r="EZU88" s="1"/>
      <c r="EZV88" s="1"/>
      <c r="EZW88" s="1"/>
      <c r="EZX88" s="1"/>
      <c r="EZY88" s="1"/>
      <c r="EZZ88" s="1"/>
      <c r="FAA88" s="1"/>
      <c r="FAB88" s="1"/>
      <c r="FAC88" s="1"/>
      <c r="FAD88" s="1"/>
      <c r="FAE88" s="1"/>
      <c r="FAF88" s="1"/>
      <c r="FAG88" s="1"/>
      <c r="FAH88" s="1"/>
      <c r="FAI88" s="1"/>
      <c r="FAJ88" s="1"/>
      <c r="FAK88" s="1"/>
      <c r="FAL88" s="1"/>
      <c r="FAM88" s="1"/>
      <c r="FAN88" s="1"/>
      <c r="FAO88" s="1"/>
      <c r="FAP88" s="1"/>
      <c r="FAQ88" s="1"/>
      <c r="FAR88" s="1"/>
      <c r="FAS88" s="1"/>
      <c r="FAT88" s="1"/>
      <c r="FAU88" s="1"/>
      <c r="FAV88" s="1"/>
      <c r="FAW88" s="1"/>
      <c r="FAX88" s="1"/>
      <c r="FAY88" s="1"/>
      <c r="FAZ88" s="1"/>
      <c r="FBA88" s="1"/>
      <c r="FBB88" s="1"/>
      <c r="FBC88" s="1"/>
      <c r="FBD88" s="1"/>
      <c r="FBE88" s="1"/>
      <c r="FBF88" s="1"/>
      <c r="FBG88" s="1"/>
      <c r="FBH88" s="1"/>
      <c r="FBI88" s="1"/>
      <c r="FBJ88" s="1"/>
      <c r="FBK88" s="1"/>
      <c r="FBL88" s="1"/>
      <c r="FBM88" s="1"/>
      <c r="FBN88" s="1"/>
      <c r="FBO88" s="1"/>
      <c r="FBP88" s="1"/>
      <c r="FBQ88" s="1"/>
      <c r="FBR88" s="1"/>
      <c r="FBS88" s="1"/>
      <c r="FBT88" s="1"/>
      <c r="FBU88" s="1"/>
      <c r="FBV88" s="1"/>
      <c r="FBW88" s="1"/>
      <c r="FBX88" s="1"/>
      <c r="FBY88" s="1"/>
      <c r="FBZ88" s="1"/>
      <c r="FCA88" s="1"/>
      <c r="FCB88" s="1"/>
      <c r="FCC88" s="1"/>
      <c r="FCD88" s="1"/>
      <c r="FCE88" s="1"/>
      <c r="FCF88" s="1"/>
      <c r="FCG88" s="1"/>
      <c r="FCH88" s="1"/>
      <c r="FCI88" s="1"/>
      <c r="FCJ88" s="1"/>
      <c r="FCK88" s="1"/>
      <c r="FCL88" s="1"/>
      <c r="FCM88" s="1"/>
      <c r="FCN88" s="1"/>
      <c r="FCO88" s="1"/>
      <c r="FCP88" s="1"/>
      <c r="FCQ88" s="1"/>
      <c r="FCR88" s="1"/>
      <c r="FCS88" s="1"/>
      <c r="FCT88" s="1"/>
      <c r="FCU88" s="1"/>
      <c r="FCV88" s="1"/>
      <c r="FCW88" s="1"/>
      <c r="FCX88" s="1"/>
      <c r="FCY88" s="1"/>
      <c r="FCZ88" s="1"/>
      <c r="FDA88" s="1"/>
      <c r="FDB88" s="1"/>
      <c r="FDC88" s="1"/>
      <c r="FDD88" s="1"/>
      <c r="FDE88" s="1"/>
      <c r="FDF88" s="1"/>
      <c r="FDG88" s="1"/>
      <c r="FDH88" s="1"/>
      <c r="FDI88" s="1"/>
      <c r="FDJ88" s="1"/>
      <c r="FDK88" s="1"/>
      <c r="FDL88" s="1"/>
      <c r="FDM88" s="1"/>
      <c r="FDN88" s="1"/>
      <c r="FDO88" s="1"/>
      <c r="FDP88" s="1"/>
      <c r="FDQ88" s="1"/>
      <c r="FDR88" s="1"/>
      <c r="FDS88" s="1"/>
      <c r="FDT88" s="1"/>
      <c r="FDU88" s="1"/>
      <c r="FDV88" s="1"/>
      <c r="FDW88" s="1"/>
      <c r="FDX88" s="1"/>
      <c r="FDY88" s="1"/>
      <c r="FDZ88" s="1"/>
      <c r="FEA88" s="1"/>
      <c r="FEB88" s="1"/>
      <c r="FEC88" s="1"/>
      <c r="FED88" s="1"/>
      <c r="FEE88" s="1"/>
      <c r="FEF88" s="1"/>
      <c r="FEG88" s="1"/>
      <c r="FEH88" s="1"/>
      <c r="FEI88" s="1"/>
      <c r="FEJ88" s="1"/>
      <c r="FEK88" s="1"/>
      <c r="FEL88" s="1"/>
      <c r="FEM88" s="1"/>
      <c r="FEN88" s="1"/>
      <c r="FEO88" s="1"/>
      <c r="FEP88" s="1"/>
      <c r="FEQ88" s="1"/>
      <c r="FER88" s="1"/>
      <c r="FES88" s="1"/>
      <c r="FET88" s="1"/>
      <c r="FEU88" s="1"/>
      <c r="FEV88" s="1"/>
      <c r="FEW88" s="1"/>
      <c r="FEX88" s="1"/>
      <c r="FEY88" s="1"/>
      <c r="FEZ88" s="1"/>
      <c r="FFA88" s="1"/>
      <c r="FFB88" s="1"/>
      <c r="FFC88" s="1"/>
      <c r="FFD88" s="1"/>
      <c r="FFE88" s="1"/>
      <c r="FFF88" s="1"/>
      <c r="FFG88" s="1"/>
      <c r="FFH88" s="1"/>
      <c r="FFI88" s="1"/>
      <c r="FFJ88" s="1"/>
      <c r="FFK88" s="1"/>
      <c r="FFL88" s="1"/>
      <c r="FFM88" s="1"/>
      <c r="FFN88" s="1"/>
      <c r="FFO88" s="1"/>
      <c r="FFP88" s="1"/>
      <c r="FFQ88" s="1"/>
      <c r="FFR88" s="1"/>
      <c r="FFS88" s="1"/>
      <c r="FFT88" s="1"/>
      <c r="FFU88" s="1"/>
      <c r="FFV88" s="1"/>
      <c r="FFW88" s="1"/>
      <c r="FFX88" s="1"/>
      <c r="FFY88" s="1"/>
      <c r="FFZ88" s="1"/>
      <c r="FGA88" s="1"/>
      <c r="FGB88" s="1"/>
      <c r="FGC88" s="1"/>
      <c r="FGD88" s="1"/>
      <c r="FGE88" s="1"/>
      <c r="FGF88" s="1"/>
      <c r="FGG88" s="1"/>
      <c r="FGH88" s="1"/>
      <c r="FGI88" s="1"/>
      <c r="FGJ88" s="1"/>
      <c r="FGK88" s="1"/>
      <c r="FGL88" s="1"/>
      <c r="FGM88" s="1"/>
      <c r="FGN88" s="1"/>
      <c r="FGO88" s="1"/>
      <c r="FGP88" s="1"/>
      <c r="FGQ88" s="1"/>
      <c r="FGR88" s="1"/>
      <c r="FGS88" s="1"/>
      <c r="FGT88" s="1"/>
      <c r="FGU88" s="1"/>
      <c r="FGV88" s="1"/>
      <c r="FGW88" s="1"/>
      <c r="FGX88" s="1"/>
      <c r="FGY88" s="1"/>
      <c r="FGZ88" s="1"/>
      <c r="FHA88" s="1"/>
      <c r="FHB88" s="1"/>
      <c r="FHC88" s="1"/>
      <c r="FHD88" s="1"/>
      <c r="FHE88" s="1"/>
      <c r="FHF88" s="1"/>
      <c r="FHG88" s="1"/>
      <c r="FHH88" s="1"/>
      <c r="FHI88" s="1"/>
      <c r="FHJ88" s="1"/>
      <c r="FHK88" s="1"/>
      <c r="FHL88" s="1"/>
      <c r="FHM88" s="1"/>
      <c r="FHN88" s="1"/>
      <c r="FHO88" s="1"/>
      <c r="FHP88" s="1"/>
      <c r="FHQ88" s="1"/>
      <c r="FHR88" s="1"/>
      <c r="FHS88" s="1"/>
      <c r="FHT88" s="1"/>
      <c r="FHU88" s="1"/>
      <c r="FHV88" s="1"/>
      <c r="FHW88" s="1"/>
      <c r="FHX88" s="1"/>
      <c r="FHY88" s="1"/>
      <c r="FHZ88" s="1"/>
      <c r="FIA88" s="1"/>
      <c r="FIB88" s="1"/>
      <c r="FIC88" s="1"/>
      <c r="FID88" s="1"/>
      <c r="FIE88" s="1"/>
      <c r="FIF88" s="1"/>
      <c r="FIG88" s="1"/>
      <c r="FIH88" s="1"/>
      <c r="FII88" s="1"/>
      <c r="FIJ88" s="1"/>
      <c r="FIK88" s="1"/>
      <c r="FIL88" s="1"/>
      <c r="FIM88" s="1"/>
      <c r="FIN88" s="1"/>
      <c r="FIO88" s="1"/>
      <c r="FIP88" s="1"/>
      <c r="FIQ88" s="1"/>
      <c r="FIR88" s="1"/>
      <c r="FIS88" s="1"/>
      <c r="FIT88" s="1"/>
      <c r="FIU88" s="1"/>
      <c r="FIV88" s="1"/>
      <c r="FIW88" s="1"/>
      <c r="FIX88" s="1"/>
      <c r="FIY88" s="1"/>
      <c r="FIZ88" s="1"/>
      <c r="FJA88" s="1"/>
      <c r="FJB88" s="1"/>
      <c r="FJC88" s="1"/>
      <c r="FJD88" s="1"/>
      <c r="FJE88" s="1"/>
      <c r="FJF88" s="1"/>
      <c r="FJG88" s="1"/>
      <c r="FJH88" s="1"/>
      <c r="FJI88" s="1"/>
      <c r="FJJ88" s="1"/>
      <c r="FJK88" s="1"/>
      <c r="FJL88" s="1"/>
      <c r="FJM88" s="1"/>
      <c r="FJN88" s="1"/>
      <c r="FJO88" s="1"/>
      <c r="FJP88" s="1"/>
      <c r="FJQ88" s="1"/>
      <c r="FJR88" s="1"/>
      <c r="FJS88" s="1"/>
      <c r="FJT88" s="1"/>
      <c r="FJU88" s="1"/>
      <c r="FJV88" s="1"/>
      <c r="FJW88" s="1"/>
      <c r="FJX88" s="1"/>
      <c r="FJY88" s="1"/>
      <c r="FJZ88" s="1"/>
      <c r="FKA88" s="1"/>
      <c r="FKB88" s="1"/>
      <c r="FKC88" s="1"/>
      <c r="FKD88" s="1"/>
      <c r="FKE88" s="1"/>
      <c r="FKF88" s="1"/>
      <c r="FKG88" s="1"/>
      <c r="FKH88" s="1"/>
      <c r="FKI88" s="1"/>
      <c r="FKJ88" s="1"/>
      <c r="FKK88" s="1"/>
      <c r="FKL88" s="1"/>
      <c r="FKM88" s="1"/>
      <c r="FKN88" s="1"/>
      <c r="FKO88" s="1"/>
      <c r="FKP88" s="1"/>
      <c r="FKQ88" s="1"/>
      <c r="FKR88" s="1"/>
      <c r="FKS88" s="1"/>
      <c r="FKT88" s="1"/>
      <c r="FKU88" s="1"/>
      <c r="FKV88" s="1"/>
      <c r="FKW88" s="1"/>
      <c r="FKX88" s="1"/>
      <c r="FKY88" s="1"/>
      <c r="FKZ88" s="1"/>
      <c r="FLA88" s="1"/>
      <c r="FLB88" s="1"/>
      <c r="FLC88" s="1"/>
      <c r="FLD88" s="1"/>
      <c r="FLE88" s="1"/>
      <c r="FLF88" s="1"/>
      <c r="FLG88" s="1"/>
      <c r="FLH88" s="1"/>
      <c r="FLI88" s="1"/>
      <c r="FLJ88" s="1"/>
      <c r="FLK88" s="1"/>
      <c r="FLL88" s="1"/>
      <c r="FLM88" s="1"/>
      <c r="FLN88" s="1"/>
      <c r="FLO88" s="1"/>
      <c r="FLP88" s="1"/>
      <c r="FLQ88" s="1"/>
      <c r="FLR88" s="1"/>
      <c r="FLS88" s="1"/>
      <c r="FLT88" s="1"/>
      <c r="FLU88" s="1"/>
      <c r="FLV88" s="1"/>
      <c r="FLW88" s="1"/>
      <c r="FLX88" s="1"/>
      <c r="FLY88" s="1"/>
      <c r="FLZ88" s="1"/>
      <c r="FMA88" s="1"/>
      <c r="FMB88" s="1"/>
      <c r="FMC88" s="1"/>
      <c r="FMD88" s="1"/>
      <c r="FME88" s="1"/>
      <c r="FMF88" s="1"/>
      <c r="FMG88" s="1"/>
      <c r="FMH88" s="1"/>
      <c r="FMI88" s="1"/>
      <c r="FMJ88" s="1"/>
      <c r="FMK88" s="1"/>
      <c r="FML88" s="1"/>
      <c r="FMM88" s="1"/>
      <c r="FMN88" s="1"/>
      <c r="FMO88" s="1"/>
      <c r="FMP88" s="1"/>
      <c r="FMQ88" s="1"/>
      <c r="FMR88" s="1"/>
      <c r="FMS88" s="1"/>
      <c r="FMT88" s="1"/>
      <c r="FMU88" s="1"/>
      <c r="FMV88" s="1"/>
      <c r="FMW88" s="1"/>
      <c r="FMX88" s="1"/>
      <c r="FMY88" s="1"/>
      <c r="FMZ88" s="1"/>
      <c r="FNA88" s="1"/>
      <c r="FNB88" s="1"/>
      <c r="FNC88" s="1"/>
      <c r="FND88" s="1"/>
      <c r="FNE88" s="1"/>
      <c r="FNF88" s="1"/>
      <c r="FNG88" s="1"/>
      <c r="FNH88" s="1"/>
      <c r="FNI88" s="1"/>
      <c r="FNJ88" s="1"/>
      <c r="FNK88" s="1"/>
      <c r="FNL88" s="1"/>
      <c r="FNM88" s="1"/>
      <c r="FNN88" s="1"/>
      <c r="FNO88" s="1"/>
      <c r="FNP88" s="1"/>
      <c r="FNQ88" s="1"/>
      <c r="FNR88" s="1"/>
      <c r="FNS88" s="1"/>
      <c r="FNT88" s="1"/>
      <c r="FNU88" s="1"/>
      <c r="FNV88" s="1"/>
      <c r="FNW88" s="1"/>
      <c r="FNX88" s="1"/>
      <c r="FNY88" s="1"/>
      <c r="FNZ88" s="1"/>
      <c r="FOA88" s="1"/>
      <c r="FOB88" s="1"/>
      <c r="FOC88" s="1"/>
      <c r="FOD88" s="1"/>
      <c r="FOE88" s="1"/>
      <c r="FOF88" s="1"/>
      <c r="FOG88" s="1"/>
      <c r="FOH88" s="1"/>
      <c r="FOI88" s="1"/>
      <c r="FOJ88" s="1"/>
      <c r="FOK88" s="1"/>
      <c r="FOL88" s="1"/>
      <c r="FOM88" s="1"/>
      <c r="FON88" s="1"/>
      <c r="FOO88" s="1"/>
      <c r="FOP88" s="1"/>
      <c r="FOQ88" s="1"/>
      <c r="FOR88" s="1"/>
      <c r="FOS88" s="1"/>
      <c r="FOT88" s="1"/>
      <c r="FOU88" s="1"/>
      <c r="FOV88" s="1"/>
      <c r="FOW88" s="1"/>
      <c r="FOX88" s="1"/>
      <c r="FOY88" s="1"/>
      <c r="FOZ88" s="1"/>
      <c r="FPA88" s="1"/>
      <c r="FPB88" s="1"/>
      <c r="FPC88" s="1"/>
      <c r="FPD88" s="1"/>
      <c r="FPE88" s="1"/>
      <c r="FPF88" s="1"/>
      <c r="FPG88" s="1"/>
      <c r="FPH88" s="1"/>
      <c r="FPI88" s="1"/>
      <c r="FPJ88" s="1"/>
      <c r="FPK88" s="1"/>
      <c r="FPL88" s="1"/>
      <c r="FPM88" s="1"/>
      <c r="FPN88" s="1"/>
      <c r="FPO88" s="1"/>
      <c r="FPP88" s="1"/>
      <c r="FPQ88" s="1"/>
      <c r="FPR88" s="1"/>
      <c r="FPS88" s="1"/>
      <c r="FPT88" s="1"/>
      <c r="FPU88" s="1"/>
      <c r="FPV88" s="1"/>
      <c r="FPW88" s="1"/>
      <c r="FPX88" s="1"/>
      <c r="FPY88" s="1"/>
      <c r="FPZ88" s="1"/>
      <c r="FQA88" s="1"/>
      <c r="FQB88" s="1"/>
      <c r="FQC88" s="1"/>
      <c r="FQD88" s="1"/>
      <c r="FQE88" s="1"/>
      <c r="FQF88" s="1"/>
      <c r="FQG88" s="1"/>
      <c r="FQH88" s="1"/>
      <c r="FQI88" s="1"/>
      <c r="FQJ88" s="1"/>
      <c r="FQK88" s="1"/>
      <c r="FQL88" s="1"/>
      <c r="FQM88" s="1"/>
      <c r="FQN88" s="1"/>
      <c r="FQO88" s="1"/>
      <c r="FQP88" s="1"/>
      <c r="FQQ88" s="1"/>
      <c r="FQR88" s="1"/>
      <c r="FQS88" s="1"/>
      <c r="FQT88" s="1"/>
      <c r="FQU88" s="1"/>
      <c r="FQV88" s="1"/>
      <c r="FQW88" s="1"/>
      <c r="FQX88" s="1"/>
      <c r="FQY88" s="1"/>
      <c r="FQZ88" s="1"/>
      <c r="FRA88" s="1"/>
      <c r="FRB88" s="1"/>
      <c r="FRC88" s="1"/>
      <c r="FRD88" s="1"/>
      <c r="FRE88" s="1"/>
      <c r="FRF88" s="1"/>
      <c r="FRG88" s="1"/>
      <c r="FRH88" s="1"/>
      <c r="FRI88" s="1"/>
      <c r="FRJ88" s="1"/>
      <c r="FRK88" s="1"/>
      <c r="FRL88" s="1"/>
      <c r="FRM88" s="1"/>
      <c r="FRN88" s="1"/>
      <c r="FRO88" s="1"/>
      <c r="FRP88" s="1"/>
      <c r="FRQ88" s="1"/>
      <c r="FRR88" s="1"/>
      <c r="FRS88" s="1"/>
      <c r="FRT88" s="1"/>
      <c r="FRU88" s="1"/>
      <c r="FRV88" s="1"/>
      <c r="FRW88" s="1"/>
      <c r="FRX88" s="1"/>
      <c r="FRY88" s="1"/>
      <c r="FRZ88" s="1"/>
      <c r="FSA88" s="1"/>
      <c r="FSB88" s="1"/>
      <c r="FSC88" s="1"/>
      <c r="FSD88" s="1"/>
      <c r="FSE88" s="1"/>
      <c r="FSF88" s="1"/>
      <c r="FSG88" s="1"/>
      <c r="FSH88" s="1"/>
      <c r="FSI88" s="1"/>
      <c r="FSJ88" s="1"/>
      <c r="FSK88" s="1"/>
      <c r="FSL88" s="1"/>
      <c r="FSM88" s="1"/>
      <c r="FSN88" s="1"/>
      <c r="FSO88" s="1"/>
      <c r="FSP88" s="1"/>
      <c r="FSQ88" s="1"/>
      <c r="FSR88" s="1"/>
      <c r="FSS88" s="1"/>
      <c r="FST88" s="1"/>
      <c r="FSU88" s="1"/>
      <c r="FSV88" s="1"/>
      <c r="FSW88" s="1"/>
      <c r="FSX88" s="1"/>
      <c r="FSY88" s="1"/>
      <c r="FSZ88" s="1"/>
      <c r="FTA88" s="1"/>
      <c r="FTB88" s="1"/>
      <c r="FTC88" s="1"/>
      <c r="FTD88" s="1"/>
      <c r="FTE88" s="1"/>
      <c r="FTF88" s="1"/>
      <c r="FTG88" s="1"/>
      <c r="FTH88" s="1"/>
      <c r="FTI88" s="1"/>
      <c r="FTJ88" s="1"/>
      <c r="FTK88" s="1"/>
      <c r="FTL88" s="1"/>
      <c r="FTM88" s="1"/>
      <c r="FTN88" s="1"/>
      <c r="FTO88" s="1"/>
      <c r="FTP88" s="1"/>
      <c r="FTQ88" s="1"/>
      <c r="FTR88" s="1"/>
      <c r="FTS88" s="1"/>
      <c r="FTT88" s="1"/>
      <c r="FTU88" s="1"/>
      <c r="FTV88" s="1"/>
      <c r="FTW88" s="1"/>
      <c r="FTX88" s="1"/>
      <c r="FTY88" s="1"/>
      <c r="FTZ88" s="1"/>
      <c r="FUA88" s="1"/>
      <c r="FUB88" s="1"/>
      <c r="FUC88" s="1"/>
      <c r="FUD88" s="1"/>
      <c r="FUE88" s="1"/>
      <c r="FUF88" s="1"/>
      <c r="FUG88" s="1"/>
      <c r="FUH88" s="1"/>
      <c r="FUI88" s="1"/>
      <c r="FUJ88" s="1"/>
      <c r="FUK88" s="1"/>
      <c r="FUL88" s="1"/>
      <c r="FUM88" s="1"/>
      <c r="FUN88" s="1"/>
      <c r="FUO88" s="1"/>
      <c r="FUP88" s="1"/>
      <c r="FUQ88" s="1"/>
      <c r="FUR88" s="1"/>
      <c r="FUS88" s="1"/>
      <c r="FUT88" s="1"/>
      <c r="FUU88" s="1"/>
      <c r="FUV88" s="1"/>
      <c r="FUW88" s="1"/>
      <c r="FUX88" s="1"/>
      <c r="FUY88" s="1"/>
      <c r="FUZ88" s="1"/>
      <c r="FVA88" s="1"/>
      <c r="FVB88" s="1"/>
      <c r="FVC88" s="1"/>
      <c r="FVD88" s="1"/>
      <c r="FVE88" s="1"/>
      <c r="FVF88" s="1"/>
      <c r="FVG88" s="1"/>
      <c r="FVH88" s="1"/>
      <c r="FVI88" s="1"/>
      <c r="FVJ88" s="1"/>
      <c r="FVK88" s="1"/>
      <c r="FVL88" s="1"/>
      <c r="FVM88" s="1"/>
      <c r="FVN88" s="1"/>
      <c r="FVO88" s="1"/>
      <c r="FVP88" s="1"/>
      <c r="FVQ88" s="1"/>
      <c r="FVR88" s="1"/>
      <c r="FVS88" s="1"/>
      <c r="FVT88" s="1"/>
      <c r="FVU88" s="1"/>
      <c r="FVV88" s="1"/>
      <c r="FVW88" s="1"/>
      <c r="FVX88" s="1"/>
      <c r="FVY88" s="1"/>
      <c r="FVZ88" s="1"/>
      <c r="FWA88" s="1"/>
      <c r="FWB88" s="1"/>
      <c r="FWC88" s="1"/>
      <c r="FWD88" s="1"/>
      <c r="FWE88" s="1"/>
      <c r="FWF88" s="1"/>
      <c r="FWG88" s="1"/>
      <c r="FWH88" s="1"/>
      <c r="FWI88" s="1"/>
      <c r="FWJ88" s="1"/>
      <c r="FWK88" s="1"/>
      <c r="FWL88" s="1"/>
      <c r="FWM88" s="1"/>
      <c r="FWN88" s="1"/>
      <c r="FWO88" s="1"/>
      <c r="FWP88" s="1"/>
      <c r="FWQ88" s="1"/>
      <c r="FWR88" s="1"/>
      <c r="FWS88" s="1"/>
      <c r="FWT88" s="1"/>
      <c r="FWU88" s="1"/>
      <c r="FWV88" s="1"/>
      <c r="FWW88" s="1"/>
      <c r="FWX88" s="1"/>
      <c r="FWY88" s="1"/>
      <c r="FWZ88" s="1"/>
      <c r="FXA88" s="1"/>
      <c r="FXB88" s="1"/>
      <c r="FXC88" s="1"/>
      <c r="FXD88" s="1"/>
      <c r="FXE88" s="1"/>
      <c r="FXF88" s="1"/>
      <c r="FXG88" s="1"/>
      <c r="FXH88" s="1"/>
      <c r="FXI88" s="1"/>
      <c r="FXJ88" s="1"/>
      <c r="FXK88" s="1"/>
      <c r="FXL88" s="1"/>
      <c r="FXM88" s="1"/>
      <c r="FXN88" s="1"/>
      <c r="FXO88" s="1"/>
      <c r="FXP88" s="1"/>
      <c r="FXQ88" s="1"/>
      <c r="FXR88" s="1"/>
      <c r="FXS88" s="1"/>
      <c r="FXT88" s="1"/>
      <c r="FXU88" s="1"/>
      <c r="FXV88" s="1"/>
      <c r="FXW88" s="1"/>
      <c r="FXX88" s="1"/>
      <c r="FXY88" s="1"/>
      <c r="FXZ88" s="1"/>
      <c r="FYA88" s="1"/>
      <c r="FYB88" s="1"/>
      <c r="FYC88" s="1"/>
      <c r="FYD88" s="1"/>
      <c r="FYE88" s="1"/>
      <c r="FYF88" s="1"/>
      <c r="FYG88" s="1"/>
      <c r="FYH88" s="1"/>
      <c r="FYI88" s="1"/>
      <c r="FYJ88" s="1"/>
      <c r="FYK88" s="1"/>
      <c r="FYL88" s="1"/>
      <c r="FYM88" s="1"/>
      <c r="FYN88" s="1"/>
      <c r="FYO88" s="1"/>
      <c r="FYP88" s="1"/>
      <c r="FYQ88" s="1"/>
      <c r="FYR88" s="1"/>
      <c r="FYS88" s="1"/>
      <c r="FYT88" s="1"/>
      <c r="FYU88" s="1"/>
      <c r="FYV88" s="1"/>
      <c r="FYW88" s="1"/>
      <c r="FYX88" s="1"/>
      <c r="FYY88" s="1"/>
      <c r="FYZ88" s="1"/>
      <c r="FZA88" s="1"/>
      <c r="FZB88" s="1"/>
      <c r="FZC88" s="1"/>
      <c r="FZD88" s="1"/>
      <c r="FZE88" s="1"/>
      <c r="FZF88" s="1"/>
      <c r="FZG88" s="1"/>
      <c r="FZH88" s="1"/>
      <c r="FZI88" s="1"/>
      <c r="FZJ88" s="1"/>
      <c r="FZK88" s="1"/>
      <c r="FZL88" s="1"/>
      <c r="FZM88" s="1"/>
      <c r="FZN88" s="1"/>
      <c r="FZO88" s="1"/>
      <c r="FZP88" s="1"/>
      <c r="FZQ88" s="1"/>
      <c r="FZR88" s="1"/>
      <c r="FZS88" s="1"/>
      <c r="FZT88" s="1"/>
      <c r="FZU88" s="1"/>
      <c r="FZV88" s="1"/>
      <c r="FZW88" s="1"/>
      <c r="FZX88" s="1"/>
      <c r="FZY88" s="1"/>
      <c r="FZZ88" s="1"/>
      <c r="GAA88" s="1"/>
      <c r="GAB88" s="1"/>
      <c r="GAC88" s="1"/>
      <c r="GAD88" s="1"/>
      <c r="GAE88" s="1"/>
      <c r="GAF88" s="1"/>
      <c r="GAG88" s="1"/>
      <c r="GAH88" s="1"/>
      <c r="GAI88" s="1"/>
      <c r="GAJ88" s="1"/>
      <c r="GAK88" s="1"/>
      <c r="GAL88" s="1"/>
      <c r="GAM88" s="1"/>
      <c r="GAN88" s="1"/>
      <c r="GAO88" s="1"/>
      <c r="GAP88" s="1"/>
      <c r="GAQ88" s="1"/>
      <c r="GAR88" s="1"/>
      <c r="GAS88" s="1"/>
      <c r="GAT88" s="1"/>
      <c r="GAU88" s="1"/>
      <c r="GAV88" s="1"/>
      <c r="GAW88" s="1"/>
      <c r="GAX88" s="1"/>
      <c r="GAY88" s="1"/>
      <c r="GAZ88" s="1"/>
      <c r="GBA88" s="1"/>
      <c r="GBB88" s="1"/>
      <c r="GBC88" s="1"/>
      <c r="GBD88" s="1"/>
      <c r="GBE88" s="1"/>
      <c r="GBF88" s="1"/>
      <c r="GBG88" s="1"/>
      <c r="GBH88" s="1"/>
      <c r="GBI88" s="1"/>
      <c r="GBJ88" s="1"/>
      <c r="GBK88" s="1"/>
      <c r="GBL88" s="1"/>
      <c r="GBM88" s="1"/>
      <c r="GBN88" s="1"/>
      <c r="GBO88" s="1"/>
      <c r="GBP88" s="1"/>
      <c r="GBQ88" s="1"/>
      <c r="GBR88" s="1"/>
      <c r="GBS88" s="1"/>
      <c r="GBT88" s="1"/>
      <c r="GBU88" s="1"/>
      <c r="GBV88" s="1"/>
      <c r="GBW88" s="1"/>
      <c r="GBX88" s="1"/>
      <c r="GBY88" s="1"/>
      <c r="GBZ88" s="1"/>
      <c r="GCA88" s="1"/>
      <c r="GCB88" s="1"/>
      <c r="GCC88" s="1"/>
      <c r="GCD88" s="1"/>
      <c r="GCE88" s="1"/>
      <c r="GCF88" s="1"/>
      <c r="GCG88" s="1"/>
      <c r="GCH88" s="1"/>
      <c r="GCI88" s="1"/>
      <c r="GCJ88" s="1"/>
      <c r="GCK88" s="1"/>
      <c r="GCL88" s="1"/>
      <c r="GCM88" s="1"/>
      <c r="GCN88" s="1"/>
      <c r="GCO88" s="1"/>
      <c r="GCP88" s="1"/>
      <c r="GCQ88" s="1"/>
      <c r="GCR88" s="1"/>
      <c r="GCS88" s="1"/>
      <c r="GCT88" s="1"/>
      <c r="GCU88" s="1"/>
      <c r="GCV88" s="1"/>
      <c r="GCW88" s="1"/>
      <c r="GCX88" s="1"/>
      <c r="GCY88" s="1"/>
      <c r="GCZ88" s="1"/>
      <c r="GDA88" s="1"/>
      <c r="GDB88" s="1"/>
      <c r="GDC88" s="1"/>
      <c r="GDD88" s="1"/>
      <c r="GDE88" s="1"/>
      <c r="GDF88" s="1"/>
      <c r="GDG88" s="1"/>
      <c r="GDH88" s="1"/>
      <c r="GDI88" s="1"/>
      <c r="GDJ88" s="1"/>
      <c r="GDK88" s="1"/>
      <c r="GDL88" s="1"/>
      <c r="GDM88" s="1"/>
      <c r="GDN88" s="1"/>
      <c r="GDO88" s="1"/>
      <c r="GDP88" s="1"/>
      <c r="GDQ88" s="1"/>
      <c r="GDR88" s="1"/>
      <c r="GDS88" s="1"/>
      <c r="GDT88" s="1"/>
      <c r="GDU88" s="1"/>
      <c r="GDV88" s="1"/>
      <c r="GDW88" s="1"/>
      <c r="GDX88" s="1"/>
      <c r="GDY88" s="1"/>
      <c r="GDZ88" s="1"/>
      <c r="GEA88" s="1"/>
      <c r="GEB88" s="1"/>
      <c r="GEC88" s="1"/>
      <c r="GED88" s="1"/>
      <c r="GEE88" s="1"/>
      <c r="GEF88" s="1"/>
      <c r="GEG88" s="1"/>
      <c r="GEH88" s="1"/>
      <c r="GEI88" s="1"/>
      <c r="GEJ88" s="1"/>
      <c r="GEK88" s="1"/>
      <c r="GEL88" s="1"/>
      <c r="GEM88" s="1"/>
      <c r="GEN88" s="1"/>
      <c r="GEO88" s="1"/>
      <c r="GEP88" s="1"/>
      <c r="GEQ88" s="1"/>
      <c r="GER88" s="1"/>
      <c r="GES88" s="1"/>
      <c r="GET88" s="1"/>
      <c r="GEU88" s="1"/>
      <c r="GEV88" s="1"/>
      <c r="GEW88" s="1"/>
      <c r="GEX88" s="1"/>
      <c r="GEY88" s="1"/>
      <c r="GEZ88" s="1"/>
      <c r="GFA88" s="1"/>
      <c r="GFB88" s="1"/>
      <c r="GFC88" s="1"/>
      <c r="GFD88" s="1"/>
      <c r="GFE88" s="1"/>
      <c r="GFF88" s="1"/>
      <c r="GFG88" s="1"/>
      <c r="GFH88" s="1"/>
      <c r="GFI88" s="1"/>
      <c r="GFJ88" s="1"/>
      <c r="GFK88" s="1"/>
      <c r="GFL88" s="1"/>
      <c r="GFM88" s="1"/>
      <c r="GFN88" s="1"/>
      <c r="GFO88" s="1"/>
      <c r="GFP88" s="1"/>
      <c r="GFQ88" s="1"/>
      <c r="GFR88" s="1"/>
      <c r="GFS88" s="1"/>
      <c r="GFT88" s="1"/>
      <c r="GFU88" s="1"/>
      <c r="GFV88" s="1"/>
      <c r="GFW88" s="1"/>
      <c r="GFX88" s="1"/>
      <c r="GFY88" s="1"/>
      <c r="GFZ88" s="1"/>
      <c r="GGA88" s="1"/>
      <c r="GGB88" s="1"/>
      <c r="GGC88" s="1"/>
      <c r="GGD88" s="1"/>
      <c r="GGE88" s="1"/>
      <c r="GGF88" s="1"/>
      <c r="GGG88" s="1"/>
      <c r="GGH88" s="1"/>
      <c r="GGI88" s="1"/>
      <c r="GGJ88" s="1"/>
      <c r="GGK88" s="1"/>
      <c r="GGL88" s="1"/>
      <c r="GGM88" s="1"/>
      <c r="GGN88" s="1"/>
      <c r="GGO88" s="1"/>
      <c r="GGP88" s="1"/>
      <c r="GGQ88" s="1"/>
      <c r="GGR88" s="1"/>
      <c r="GGS88" s="1"/>
      <c r="GGT88" s="1"/>
      <c r="GGU88" s="1"/>
      <c r="GGV88" s="1"/>
      <c r="GGW88" s="1"/>
      <c r="GGX88" s="1"/>
      <c r="GGY88" s="1"/>
      <c r="GGZ88" s="1"/>
      <c r="GHA88" s="1"/>
      <c r="GHB88" s="1"/>
      <c r="GHC88" s="1"/>
      <c r="GHD88" s="1"/>
      <c r="GHE88" s="1"/>
      <c r="GHF88" s="1"/>
      <c r="GHG88" s="1"/>
      <c r="GHH88" s="1"/>
      <c r="GHI88" s="1"/>
      <c r="GHJ88" s="1"/>
      <c r="GHK88" s="1"/>
      <c r="GHL88" s="1"/>
      <c r="GHM88" s="1"/>
      <c r="GHN88" s="1"/>
      <c r="GHO88" s="1"/>
      <c r="GHP88" s="1"/>
      <c r="GHQ88" s="1"/>
      <c r="GHR88" s="1"/>
      <c r="GHS88" s="1"/>
      <c r="GHT88" s="1"/>
      <c r="GHU88" s="1"/>
      <c r="GHV88" s="1"/>
      <c r="GHW88" s="1"/>
      <c r="GHX88" s="1"/>
      <c r="GHY88" s="1"/>
      <c r="GHZ88" s="1"/>
      <c r="GIA88" s="1"/>
      <c r="GIB88" s="1"/>
      <c r="GIC88" s="1"/>
      <c r="GID88" s="1"/>
      <c r="GIE88" s="1"/>
      <c r="GIF88" s="1"/>
      <c r="GIG88" s="1"/>
      <c r="GIH88" s="1"/>
      <c r="GII88" s="1"/>
      <c r="GIJ88" s="1"/>
      <c r="GIK88" s="1"/>
      <c r="GIL88" s="1"/>
      <c r="GIM88" s="1"/>
      <c r="GIN88" s="1"/>
      <c r="GIO88" s="1"/>
      <c r="GIP88" s="1"/>
      <c r="GIQ88" s="1"/>
      <c r="GIR88" s="1"/>
      <c r="GIS88" s="1"/>
      <c r="GIT88" s="1"/>
      <c r="GIU88" s="1"/>
      <c r="GIV88" s="1"/>
      <c r="GIW88" s="1"/>
      <c r="GIX88" s="1"/>
      <c r="GIY88" s="1"/>
      <c r="GIZ88" s="1"/>
      <c r="GJA88" s="1"/>
      <c r="GJB88" s="1"/>
      <c r="GJC88" s="1"/>
      <c r="GJD88" s="1"/>
      <c r="GJE88" s="1"/>
      <c r="GJF88" s="1"/>
      <c r="GJG88" s="1"/>
      <c r="GJH88" s="1"/>
      <c r="GJI88" s="1"/>
      <c r="GJJ88" s="1"/>
      <c r="GJK88" s="1"/>
      <c r="GJL88" s="1"/>
      <c r="GJM88" s="1"/>
      <c r="GJN88" s="1"/>
      <c r="GJO88" s="1"/>
      <c r="GJP88" s="1"/>
      <c r="GJQ88" s="1"/>
      <c r="GJR88" s="1"/>
      <c r="GJS88" s="1"/>
      <c r="GJT88" s="1"/>
      <c r="GJU88" s="1"/>
      <c r="GJV88" s="1"/>
      <c r="GJW88" s="1"/>
      <c r="GJX88" s="1"/>
      <c r="GJY88" s="1"/>
      <c r="GJZ88" s="1"/>
      <c r="GKA88" s="1"/>
      <c r="GKB88" s="1"/>
      <c r="GKC88" s="1"/>
      <c r="GKD88" s="1"/>
      <c r="GKE88" s="1"/>
      <c r="GKF88" s="1"/>
      <c r="GKG88" s="1"/>
      <c r="GKH88" s="1"/>
      <c r="GKI88" s="1"/>
      <c r="GKJ88" s="1"/>
      <c r="GKK88" s="1"/>
      <c r="GKL88" s="1"/>
      <c r="GKM88" s="1"/>
      <c r="GKN88" s="1"/>
      <c r="GKO88" s="1"/>
      <c r="GKP88" s="1"/>
      <c r="GKQ88" s="1"/>
      <c r="GKR88" s="1"/>
      <c r="GKS88" s="1"/>
      <c r="GKT88" s="1"/>
      <c r="GKU88" s="1"/>
      <c r="GKV88" s="1"/>
      <c r="GKW88" s="1"/>
      <c r="GKX88" s="1"/>
      <c r="GKY88" s="1"/>
      <c r="GKZ88" s="1"/>
      <c r="GLA88" s="1"/>
      <c r="GLB88" s="1"/>
      <c r="GLC88" s="1"/>
      <c r="GLD88" s="1"/>
      <c r="GLE88" s="1"/>
      <c r="GLF88" s="1"/>
      <c r="GLG88" s="1"/>
      <c r="GLH88" s="1"/>
      <c r="GLI88" s="1"/>
      <c r="GLJ88" s="1"/>
      <c r="GLK88" s="1"/>
      <c r="GLL88" s="1"/>
      <c r="GLM88" s="1"/>
      <c r="GLN88" s="1"/>
      <c r="GLO88" s="1"/>
      <c r="GLP88" s="1"/>
      <c r="GLQ88" s="1"/>
      <c r="GLR88" s="1"/>
      <c r="GLS88" s="1"/>
      <c r="GLT88" s="1"/>
      <c r="GLU88" s="1"/>
      <c r="GLV88" s="1"/>
      <c r="GLW88" s="1"/>
      <c r="GLX88" s="1"/>
      <c r="GLY88" s="1"/>
      <c r="GLZ88" s="1"/>
      <c r="GMA88" s="1"/>
      <c r="GMB88" s="1"/>
      <c r="GMC88" s="1"/>
      <c r="GMD88" s="1"/>
      <c r="GME88" s="1"/>
      <c r="GMF88" s="1"/>
      <c r="GMG88" s="1"/>
      <c r="GMH88" s="1"/>
      <c r="GMI88" s="1"/>
      <c r="GMJ88" s="1"/>
      <c r="GMK88" s="1"/>
      <c r="GML88" s="1"/>
      <c r="GMM88" s="1"/>
      <c r="GMN88" s="1"/>
      <c r="GMO88" s="1"/>
      <c r="GMP88" s="1"/>
      <c r="GMQ88" s="1"/>
      <c r="GMR88" s="1"/>
      <c r="GMS88" s="1"/>
      <c r="GMT88" s="1"/>
      <c r="GMU88" s="1"/>
      <c r="GMV88" s="1"/>
      <c r="GMW88" s="1"/>
      <c r="GMX88" s="1"/>
      <c r="GMY88" s="1"/>
      <c r="GMZ88" s="1"/>
      <c r="GNA88" s="1"/>
      <c r="GNB88" s="1"/>
      <c r="GNC88" s="1"/>
      <c r="GND88" s="1"/>
      <c r="GNE88" s="1"/>
      <c r="GNF88" s="1"/>
      <c r="GNG88" s="1"/>
      <c r="GNH88" s="1"/>
      <c r="GNI88" s="1"/>
      <c r="GNJ88" s="1"/>
      <c r="GNK88" s="1"/>
      <c r="GNL88" s="1"/>
      <c r="GNM88" s="1"/>
      <c r="GNN88" s="1"/>
      <c r="GNO88" s="1"/>
      <c r="GNP88" s="1"/>
      <c r="GNQ88" s="1"/>
      <c r="GNR88" s="1"/>
      <c r="GNS88" s="1"/>
      <c r="GNT88" s="1"/>
      <c r="GNU88" s="1"/>
      <c r="GNV88" s="1"/>
      <c r="GNW88" s="1"/>
      <c r="GNX88" s="1"/>
      <c r="GNY88" s="1"/>
      <c r="GNZ88" s="1"/>
      <c r="GOA88" s="1"/>
      <c r="GOB88" s="1"/>
      <c r="GOC88" s="1"/>
      <c r="GOD88" s="1"/>
      <c r="GOE88" s="1"/>
      <c r="GOF88" s="1"/>
      <c r="GOG88" s="1"/>
      <c r="GOH88" s="1"/>
      <c r="GOI88" s="1"/>
      <c r="GOJ88" s="1"/>
      <c r="GOK88" s="1"/>
      <c r="GOL88" s="1"/>
      <c r="GOM88" s="1"/>
      <c r="GON88" s="1"/>
      <c r="GOO88" s="1"/>
      <c r="GOP88" s="1"/>
      <c r="GOQ88" s="1"/>
      <c r="GOR88" s="1"/>
      <c r="GOS88" s="1"/>
      <c r="GOT88" s="1"/>
      <c r="GOU88" s="1"/>
      <c r="GOV88" s="1"/>
      <c r="GOW88" s="1"/>
      <c r="GOX88" s="1"/>
      <c r="GOY88" s="1"/>
      <c r="GOZ88" s="1"/>
      <c r="GPA88" s="1"/>
      <c r="GPB88" s="1"/>
      <c r="GPC88" s="1"/>
      <c r="GPD88" s="1"/>
      <c r="GPE88" s="1"/>
      <c r="GPF88" s="1"/>
      <c r="GPG88" s="1"/>
      <c r="GPH88" s="1"/>
      <c r="GPI88" s="1"/>
      <c r="GPJ88" s="1"/>
      <c r="GPK88" s="1"/>
      <c r="GPL88" s="1"/>
      <c r="GPM88" s="1"/>
      <c r="GPN88" s="1"/>
      <c r="GPO88" s="1"/>
      <c r="GPP88" s="1"/>
      <c r="GPQ88" s="1"/>
      <c r="GPR88" s="1"/>
      <c r="GPS88" s="1"/>
      <c r="GPT88" s="1"/>
      <c r="GPU88" s="1"/>
      <c r="GPV88" s="1"/>
      <c r="GPW88" s="1"/>
      <c r="GPX88" s="1"/>
      <c r="GPY88" s="1"/>
      <c r="GPZ88" s="1"/>
      <c r="GQA88" s="1"/>
      <c r="GQB88" s="1"/>
      <c r="GQC88" s="1"/>
      <c r="GQD88" s="1"/>
      <c r="GQE88" s="1"/>
      <c r="GQF88" s="1"/>
      <c r="GQG88" s="1"/>
      <c r="GQH88" s="1"/>
      <c r="GQI88" s="1"/>
      <c r="GQJ88" s="1"/>
      <c r="GQK88" s="1"/>
      <c r="GQL88" s="1"/>
      <c r="GQM88" s="1"/>
      <c r="GQN88" s="1"/>
      <c r="GQO88" s="1"/>
      <c r="GQP88" s="1"/>
      <c r="GQQ88" s="1"/>
      <c r="GQR88" s="1"/>
      <c r="GQS88" s="1"/>
      <c r="GQT88" s="1"/>
      <c r="GQU88" s="1"/>
      <c r="GQV88" s="1"/>
      <c r="GQW88" s="1"/>
      <c r="GQX88" s="1"/>
      <c r="GQY88" s="1"/>
      <c r="GQZ88" s="1"/>
      <c r="GRA88" s="1"/>
      <c r="GRB88" s="1"/>
      <c r="GRC88" s="1"/>
      <c r="GRD88" s="1"/>
      <c r="GRE88" s="1"/>
      <c r="GRF88" s="1"/>
      <c r="GRG88" s="1"/>
      <c r="GRH88" s="1"/>
      <c r="GRI88" s="1"/>
      <c r="GRJ88" s="1"/>
      <c r="GRK88" s="1"/>
      <c r="GRL88" s="1"/>
      <c r="GRM88" s="1"/>
      <c r="GRN88" s="1"/>
      <c r="GRO88" s="1"/>
      <c r="GRP88" s="1"/>
      <c r="GRQ88" s="1"/>
      <c r="GRR88" s="1"/>
      <c r="GRS88" s="1"/>
      <c r="GRT88" s="1"/>
      <c r="GRU88" s="1"/>
      <c r="GRV88" s="1"/>
      <c r="GRW88" s="1"/>
      <c r="GRX88" s="1"/>
      <c r="GRY88" s="1"/>
      <c r="GRZ88" s="1"/>
      <c r="GSA88" s="1"/>
      <c r="GSB88" s="1"/>
      <c r="GSC88" s="1"/>
      <c r="GSD88" s="1"/>
      <c r="GSE88" s="1"/>
      <c r="GSF88" s="1"/>
      <c r="GSG88" s="1"/>
      <c r="GSH88" s="1"/>
      <c r="GSI88" s="1"/>
      <c r="GSJ88" s="1"/>
      <c r="GSK88" s="1"/>
      <c r="GSL88" s="1"/>
      <c r="GSM88" s="1"/>
      <c r="GSN88" s="1"/>
      <c r="GSO88" s="1"/>
      <c r="GSP88" s="1"/>
      <c r="GSQ88" s="1"/>
      <c r="GSR88" s="1"/>
      <c r="GSS88" s="1"/>
      <c r="GST88" s="1"/>
      <c r="GSU88" s="1"/>
      <c r="GSV88" s="1"/>
      <c r="GSW88" s="1"/>
      <c r="GSX88" s="1"/>
      <c r="GSY88" s="1"/>
      <c r="GSZ88" s="1"/>
      <c r="GTA88" s="1"/>
      <c r="GTB88" s="1"/>
      <c r="GTC88" s="1"/>
      <c r="GTD88" s="1"/>
      <c r="GTE88" s="1"/>
      <c r="GTF88" s="1"/>
      <c r="GTG88" s="1"/>
      <c r="GTH88" s="1"/>
      <c r="GTI88" s="1"/>
      <c r="GTJ88" s="1"/>
      <c r="GTK88" s="1"/>
      <c r="GTL88" s="1"/>
      <c r="GTM88" s="1"/>
      <c r="GTN88" s="1"/>
      <c r="GTO88" s="1"/>
      <c r="GTP88" s="1"/>
      <c r="GTQ88" s="1"/>
      <c r="GTR88" s="1"/>
      <c r="GTS88" s="1"/>
      <c r="GTT88" s="1"/>
      <c r="GTU88" s="1"/>
      <c r="GTV88" s="1"/>
      <c r="GTW88" s="1"/>
      <c r="GTX88" s="1"/>
      <c r="GTY88" s="1"/>
      <c r="GTZ88" s="1"/>
      <c r="GUA88" s="1"/>
      <c r="GUB88" s="1"/>
      <c r="GUC88" s="1"/>
      <c r="GUD88" s="1"/>
      <c r="GUE88" s="1"/>
      <c r="GUF88" s="1"/>
      <c r="GUG88" s="1"/>
      <c r="GUH88" s="1"/>
      <c r="GUI88" s="1"/>
      <c r="GUJ88" s="1"/>
      <c r="GUK88" s="1"/>
      <c r="GUL88" s="1"/>
      <c r="GUM88" s="1"/>
      <c r="GUN88" s="1"/>
      <c r="GUO88" s="1"/>
      <c r="GUP88" s="1"/>
      <c r="GUQ88" s="1"/>
      <c r="GUR88" s="1"/>
      <c r="GUS88" s="1"/>
      <c r="GUT88" s="1"/>
      <c r="GUU88" s="1"/>
      <c r="GUV88" s="1"/>
      <c r="GUW88" s="1"/>
      <c r="GUX88" s="1"/>
      <c r="GUY88" s="1"/>
      <c r="GUZ88" s="1"/>
      <c r="GVA88" s="1"/>
      <c r="GVB88" s="1"/>
      <c r="GVC88" s="1"/>
      <c r="GVD88" s="1"/>
      <c r="GVE88" s="1"/>
      <c r="GVF88" s="1"/>
      <c r="GVG88" s="1"/>
      <c r="GVH88" s="1"/>
      <c r="GVI88" s="1"/>
      <c r="GVJ88" s="1"/>
      <c r="GVK88" s="1"/>
      <c r="GVL88" s="1"/>
      <c r="GVM88" s="1"/>
      <c r="GVN88" s="1"/>
      <c r="GVO88" s="1"/>
      <c r="GVP88" s="1"/>
      <c r="GVQ88" s="1"/>
      <c r="GVR88" s="1"/>
      <c r="GVS88" s="1"/>
      <c r="GVT88" s="1"/>
      <c r="GVU88" s="1"/>
      <c r="GVV88" s="1"/>
      <c r="GVW88" s="1"/>
      <c r="GVX88" s="1"/>
      <c r="GVY88" s="1"/>
      <c r="GVZ88" s="1"/>
      <c r="GWA88" s="1"/>
      <c r="GWB88" s="1"/>
      <c r="GWC88" s="1"/>
      <c r="GWD88" s="1"/>
      <c r="GWE88" s="1"/>
      <c r="GWF88" s="1"/>
      <c r="GWG88" s="1"/>
      <c r="GWH88" s="1"/>
      <c r="GWI88" s="1"/>
      <c r="GWJ88" s="1"/>
      <c r="GWK88" s="1"/>
      <c r="GWL88" s="1"/>
      <c r="GWM88" s="1"/>
      <c r="GWN88" s="1"/>
      <c r="GWO88" s="1"/>
      <c r="GWP88" s="1"/>
      <c r="GWQ88" s="1"/>
      <c r="GWR88" s="1"/>
      <c r="GWS88" s="1"/>
      <c r="GWT88" s="1"/>
      <c r="GWU88" s="1"/>
      <c r="GWV88" s="1"/>
      <c r="GWW88" s="1"/>
      <c r="GWX88" s="1"/>
      <c r="GWY88" s="1"/>
      <c r="GWZ88" s="1"/>
      <c r="GXA88" s="1"/>
      <c r="GXB88" s="1"/>
      <c r="GXC88" s="1"/>
      <c r="GXD88" s="1"/>
      <c r="GXE88" s="1"/>
      <c r="GXF88" s="1"/>
      <c r="GXG88" s="1"/>
      <c r="GXH88" s="1"/>
      <c r="GXI88" s="1"/>
      <c r="GXJ88" s="1"/>
      <c r="GXK88" s="1"/>
      <c r="GXL88" s="1"/>
      <c r="GXM88" s="1"/>
      <c r="GXN88" s="1"/>
      <c r="GXO88" s="1"/>
      <c r="GXP88" s="1"/>
      <c r="GXQ88" s="1"/>
      <c r="GXR88" s="1"/>
      <c r="GXS88" s="1"/>
      <c r="GXT88" s="1"/>
      <c r="GXU88" s="1"/>
      <c r="GXV88" s="1"/>
      <c r="GXW88" s="1"/>
      <c r="GXX88" s="1"/>
      <c r="GXY88" s="1"/>
      <c r="GXZ88" s="1"/>
      <c r="GYA88" s="1"/>
      <c r="GYB88" s="1"/>
      <c r="GYC88" s="1"/>
      <c r="GYD88" s="1"/>
      <c r="GYE88" s="1"/>
      <c r="GYF88" s="1"/>
      <c r="GYG88" s="1"/>
      <c r="GYH88" s="1"/>
      <c r="GYI88" s="1"/>
      <c r="GYJ88" s="1"/>
      <c r="GYK88" s="1"/>
      <c r="GYL88" s="1"/>
      <c r="GYM88" s="1"/>
      <c r="GYN88" s="1"/>
      <c r="GYO88" s="1"/>
      <c r="GYP88" s="1"/>
      <c r="GYQ88" s="1"/>
      <c r="GYR88" s="1"/>
      <c r="GYS88" s="1"/>
      <c r="GYT88" s="1"/>
      <c r="GYU88" s="1"/>
      <c r="GYV88" s="1"/>
      <c r="GYW88" s="1"/>
      <c r="GYX88" s="1"/>
      <c r="GYY88" s="1"/>
      <c r="GYZ88" s="1"/>
      <c r="GZA88" s="1"/>
      <c r="GZB88" s="1"/>
      <c r="GZC88" s="1"/>
      <c r="GZD88" s="1"/>
      <c r="GZE88" s="1"/>
      <c r="GZF88" s="1"/>
      <c r="GZG88" s="1"/>
      <c r="GZH88" s="1"/>
      <c r="GZI88" s="1"/>
      <c r="GZJ88" s="1"/>
      <c r="GZK88" s="1"/>
      <c r="GZL88" s="1"/>
      <c r="GZM88" s="1"/>
      <c r="GZN88" s="1"/>
      <c r="GZO88" s="1"/>
      <c r="GZP88" s="1"/>
      <c r="GZQ88" s="1"/>
      <c r="GZR88" s="1"/>
      <c r="GZS88" s="1"/>
      <c r="GZT88" s="1"/>
      <c r="GZU88" s="1"/>
      <c r="GZV88" s="1"/>
      <c r="GZW88" s="1"/>
      <c r="GZX88" s="1"/>
      <c r="GZY88" s="1"/>
      <c r="GZZ88" s="1"/>
      <c r="HAA88" s="1"/>
      <c r="HAB88" s="1"/>
      <c r="HAC88" s="1"/>
      <c r="HAD88" s="1"/>
      <c r="HAE88" s="1"/>
      <c r="HAF88" s="1"/>
      <c r="HAG88" s="1"/>
      <c r="HAH88" s="1"/>
      <c r="HAI88" s="1"/>
      <c r="HAJ88" s="1"/>
      <c r="HAK88" s="1"/>
      <c r="HAL88" s="1"/>
      <c r="HAM88" s="1"/>
      <c r="HAN88" s="1"/>
      <c r="HAO88" s="1"/>
      <c r="HAP88" s="1"/>
      <c r="HAQ88" s="1"/>
      <c r="HAR88" s="1"/>
      <c r="HAS88" s="1"/>
      <c r="HAT88" s="1"/>
      <c r="HAU88" s="1"/>
      <c r="HAV88" s="1"/>
      <c r="HAW88" s="1"/>
      <c r="HAX88" s="1"/>
      <c r="HAY88" s="1"/>
      <c r="HAZ88" s="1"/>
      <c r="HBA88" s="1"/>
      <c r="HBB88" s="1"/>
      <c r="HBC88" s="1"/>
      <c r="HBD88" s="1"/>
      <c r="HBE88" s="1"/>
      <c r="HBF88" s="1"/>
      <c r="HBG88" s="1"/>
      <c r="HBH88" s="1"/>
      <c r="HBI88" s="1"/>
      <c r="HBJ88" s="1"/>
      <c r="HBK88" s="1"/>
      <c r="HBL88" s="1"/>
      <c r="HBM88" s="1"/>
      <c r="HBN88" s="1"/>
      <c r="HBO88" s="1"/>
      <c r="HBP88" s="1"/>
      <c r="HBQ88" s="1"/>
      <c r="HBR88" s="1"/>
      <c r="HBS88" s="1"/>
      <c r="HBT88" s="1"/>
      <c r="HBU88" s="1"/>
      <c r="HBV88" s="1"/>
      <c r="HBW88" s="1"/>
      <c r="HBX88" s="1"/>
      <c r="HBY88" s="1"/>
      <c r="HBZ88" s="1"/>
      <c r="HCA88" s="1"/>
      <c r="HCB88" s="1"/>
      <c r="HCC88" s="1"/>
      <c r="HCD88" s="1"/>
      <c r="HCE88" s="1"/>
      <c r="HCF88" s="1"/>
      <c r="HCG88" s="1"/>
      <c r="HCH88" s="1"/>
      <c r="HCI88" s="1"/>
      <c r="HCJ88" s="1"/>
      <c r="HCK88" s="1"/>
      <c r="HCL88" s="1"/>
      <c r="HCM88" s="1"/>
      <c r="HCN88" s="1"/>
      <c r="HCO88" s="1"/>
      <c r="HCP88" s="1"/>
      <c r="HCQ88" s="1"/>
      <c r="HCR88" s="1"/>
      <c r="HCS88" s="1"/>
      <c r="HCT88" s="1"/>
      <c r="HCU88" s="1"/>
      <c r="HCV88" s="1"/>
      <c r="HCW88" s="1"/>
      <c r="HCX88" s="1"/>
      <c r="HCY88" s="1"/>
      <c r="HCZ88" s="1"/>
      <c r="HDA88" s="1"/>
      <c r="HDB88" s="1"/>
      <c r="HDC88" s="1"/>
      <c r="HDD88" s="1"/>
      <c r="HDE88" s="1"/>
      <c r="HDF88" s="1"/>
      <c r="HDG88" s="1"/>
      <c r="HDH88" s="1"/>
      <c r="HDI88" s="1"/>
      <c r="HDJ88" s="1"/>
      <c r="HDK88" s="1"/>
      <c r="HDL88" s="1"/>
      <c r="HDM88" s="1"/>
      <c r="HDN88" s="1"/>
      <c r="HDO88" s="1"/>
      <c r="HDP88" s="1"/>
      <c r="HDQ88" s="1"/>
      <c r="HDR88" s="1"/>
      <c r="HDS88" s="1"/>
      <c r="HDT88" s="1"/>
      <c r="HDU88" s="1"/>
      <c r="HDV88" s="1"/>
      <c r="HDW88" s="1"/>
      <c r="HDX88" s="1"/>
      <c r="HDY88" s="1"/>
      <c r="HDZ88" s="1"/>
      <c r="HEA88" s="1"/>
      <c r="HEB88" s="1"/>
      <c r="HEC88" s="1"/>
      <c r="HED88" s="1"/>
      <c r="HEE88" s="1"/>
      <c r="HEF88" s="1"/>
      <c r="HEG88" s="1"/>
      <c r="HEH88" s="1"/>
      <c r="HEI88" s="1"/>
      <c r="HEJ88" s="1"/>
      <c r="HEK88" s="1"/>
      <c r="HEL88" s="1"/>
      <c r="HEM88" s="1"/>
      <c r="HEN88" s="1"/>
      <c r="HEO88" s="1"/>
      <c r="HEP88" s="1"/>
      <c r="HEQ88" s="1"/>
      <c r="HER88" s="1"/>
      <c r="HES88" s="1"/>
      <c r="HET88" s="1"/>
      <c r="HEU88" s="1"/>
      <c r="HEV88" s="1"/>
      <c r="HEW88" s="1"/>
      <c r="HEX88" s="1"/>
      <c r="HEY88" s="1"/>
      <c r="HEZ88" s="1"/>
      <c r="HFA88" s="1"/>
      <c r="HFB88" s="1"/>
      <c r="HFC88" s="1"/>
      <c r="HFD88" s="1"/>
      <c r="HFE88" s="1"/>
      <c r="HFF88" s="1"/>
      <c r="HFG88" s="1"/>
      <c r="HFH88" s="1"/>
      <c r="HFI88" s="1"/>
      <c r="HFJ88" s="1"/>
      <c r="HFK88" s="1"/>
      <c r="HFL88" s="1"/>
      <c r="HFM88" s="1"/>
      <c r="HFN88" s="1"/>
      <c r="HFO88" s="1"/>
      <c r="HFP88" s="1"/>
      <c r="HFQ88" s="1"/>
      <c r="HFR88" s="1"/>
      <c r="HFS88" s="1"/>
      <c r="HFT88" s="1"/>
      <c r="HFU88" s="1"/>
      <c r="HFV88" s="1"/>
      <c r="HFW88" s="1"/>
      <c r="HFX88" s="1"/>
      <c r="HFY88" s="1"/>
      <c r="HFZ88" s="1"/>
      <c r="HGA88" s="1"/>
      <c r="HGB88" s="1"/>
      <c r="HGC88" s="1"/>
      <c r="HGD88" s="1"/>
      <c r="HGE88" s="1"/>
      <c r="HGF88" s="1"/>
      <c r="HGG88" s="1"/>
      <c r="HGH88" s="1"/>
      <c r="HGI88" s="1"/>
      <c r="HGJ88" s="1"/>
      <c r="HGK88" s="1"/>
      <c r="HGL88" s="1"/>
      <c r="HGM88" s="1"/>
      <c r="HGN88" s="1"/>
      <c r="HGO88" s="1"/>
      <c r="HGP88" s="1"/>
      <c r="HGQ88" s="1"/>
      <c r="HGR88" s="1"/>
      <c r="HGS88" s="1"/>
      <c r="HGT88" s="1"/>
      <c r="HGU88" s="1"/>
      <c r="HGV88" s="1"/>
      <c r="HGW88" s="1"/>
      <c r="HGX88" s="1"/>
      <c r="HGY88" s="1"/>
      <c r="HGZ88" s="1"/>
      <c r="HHA88" s="1"/>
      <c r="HHB88" s="1"/>
      <c r="HHC88" s="1"/>
      <c r="HHD88" s="1"/>
      <c r="HHE88" s="1"/>
      <c r="HHF88" s="1"/>
      <c r="HHG88" s="1"/>
      <c r="HHH88" s="1"/>
      <c r="HHI88" s="1"/>
      <c r="HHJ88" s="1"/>
      <c r="HHK88" s="1"/>
      <c r="HHL88" s="1"/>
      <c r="HHM88" s="1"/>
      <c r="HHN88" s="1"/>
      <c r="HHO88" s="1"/>
      <c r="HHP88" s="1"/>
      <c r="HHQ88" s="1"/>
      <c r="HHR88" s="1"/>
      <c r="HHS88" s="1"/>
      <c r="HHT88" s="1"/>
      <c r="HHU88" s="1"/>
      <c r="HHV88" s="1"/>
      <c r="HHW88" s="1"/>
      <c r="HHX88" s="1"/>
      <c r="HHY88" s="1"/>
      <c r="HHZ88" s="1"/>
      <c r="HIA88" s="1"/>
      <c r="HIB88" s="1"/>
      <c r="HIC88" s="1"/>
      <c r="HID88" s="1"/>
      <c r="HIE88" s="1"/>
      <c r="HIF88" s="1"/>
      <c r="HIG88" s="1"/>
      <c r="HIH88" s="1"/>
      <c r="HII88" s="1"/>
      <c r="HIJ88" s="1"/>
      <c r="HIK88" s="1"/>
      <c r="HIL88" s="1"/>
      <c r="HIM88" s="1"/>
      <c r="HIN88" s="1"/>
      <c r="HIO88" s="1"/>
      <c r="HIP88" s="1"/>
      <c r="HIQ88" s="1"/>
      <c r="HIR88" s="1"/>
      <c r="HIS88" s="1"/>
      <c r="HIT88" s="1"/>
      <c r="HIU88" s="1"/>
      <c r="HIV88" s="1"/>
      <c r="HIW88" s="1"/>
      <c r="HIX88" s="1"/>
      <c r="HIY88" s="1"/>
      <c r="HIZ88" s="1"/>
      <c r="HJA88" s="1"/>
      <c r="HJB88" s="1"/>
      <c r="HJC88" s="1"/>
      <c r="HJD88" s="1"/>
      <c r="HJE88" s="1"/>
      <c r="HJF88" s="1"/>
      <c r="HJG88" s="1"/>
      <c r="HJH88" s="1"/>
      <c r="HJI88" s="1"/>
      <c r="HJJ88" s="1"/>
      <c r="HJK88" s="1"/>
      <c r="HJL88" s="1"/>
      <c r="HJM88" s="1"/>
      <c r="HJN88" s="1"/>
      <c r="HJO88" s="1"/>
      <c r="HJP88" s="1"/>
      <c r="HJQ88" s="1"/>
      <c r="HJR88" s="1"/>
      <c r="HJS88" s="1"/>
      <c r="HJT88" s="1"/>
      <c r="HJU88" s="1"/>
      <c r="HJV88" s="1"/>
      <c r="HJW88" s="1"/>
      <c r="HJX88" s="1"/>
      <c r="HJY88" s="1"/>
      <c r="HJZ88" s="1"/>
      <c r="HKA88" s="1"/>
      <c r="HKB88" s="1"/>
      <c r="HKC88" s="1"/>
      <c r="HKD88" s="1"/>
      <c r="HKE88" s="1"/>
      <c r="HKF88" s="1"/>
      <c r="HKG88" s="1"/>
      <c r="HKH88" s="1"/>
      <c r="HKI88" s="1"/>
      <c r="HKJ88" s="1"/>
      <c r="HKK88" s="1"/>
      <c r="HKL88" s="1"/>
      <c r="HKM88" s="1"/>
      <c r="HKN88" s="1"/>
      <c r="HKO88" s="1"/>
      <c r="HKP88" s="1"/>
      <c r="HKQ88" s="1"/>
      <c r="HKR88" s="1"/>
      <c r="HKS88" s="1"/>
      <c r="HKT88" s="1"/>
      <c r="HKU88" s="1"/>
      <c r="HKV88" s="1"/>
      <c r="HKW88" s="1"/>
      <c r="HKX88" s="1"/>
      <c r="HKY88" s="1"/>
      <c r="HKZ88" s="1"/>
      <c r="HLA88" s="1"/>
      <c r="HLB88" s="1"/>
      <c r="HLC88" s="1"/>
      <c r="HLD88" s="1"/>
      <c r="HLE88" s="1"/>
      <c r="HLF88" s="1"/>
      <c r="HLG88" s="1"/>
      <c r="HLH88" s="1"/>
      <c r="HLI88" s="1"/>
      <c r="HLJ88" s="1"/>
      <c r="HLK88" s="1"/>
      <c r="HLL88" s="1"/>
      <c r="HLM88" s="1"/>
      <c r="HLN88" s="1"/>
      <c r="HLO88" s="1"/>
      <c r="HLP88" s="1"/>
      <c r="HLQ88" s="1"/>
      <c r="HLR88" s="1"/>
      <c r="HLS88" s="1"/>
      <c r="HLT88" s="1"/>
      <c r="HLU88" s="1"/>
      <c r="HLV88" s="1"/>
      <c r="HLW88" s="1"/>
      <c r="HLX88" s="1"/>
      <c r="HLY88" s="1"/>
      <c r="HLZ88" s="1"/>
      <c r="HMA88" s="1"/>
      <c r="HMB88" s="1"/>
      <c r="HMC88" s="1"/>
      <c r="HMD88" s="1"/>
      <c r="HME88" s="1"/>
      <c r="HMF88" s="1"/>
      <c r="HMG88" s="1"/>
      <c r="HMH88" s="1"/>
      <c r="HMI88" s="1"/>
      <c r="HMJ88" s="1"/>
      <c r="HMK88" s="1"/>
      <c r="HML88" s="1"/>
      <c r="HMM88" s="1"/>
      <c r="HMN88" s="1"/>
      <c r="HMO88" s="1"/>
      <c r="HMP88" s="1"/>
      <c r="HMQ88" s="1"/>
      <c r="HMR88" s="1"/>
      <c r="HMS88" s="1"/>
      <c r="HMT88" s="1"/>
      <c r="HMU88" s="1"/>
      <c r="HMV88" s="1"/>
      <c r="HMW88" s="1"/>
      <c r="HMX88" s="1"/>
      <c r="HMY88" s="1"/>
      <c r="HMZ88" s="1"/>
      <c r="HNA88" s="1"/>
      <c r="HNB88" s="1"/>
      <c r="HNC88" s="1"/>
      <c r="HND88" s="1"/>
      <c r="HNE88" s="1"/>
      <c r="HNF88" s="1"/>
      <c r="HNG88" s="1"/>
      <c r="HNH88" s="1"/>
      <c r="HNI88" s="1"/>
      <c r="HNJ88" s="1"/>
      <c r="HNK88" s="1"/>
      <c r="HNL88" s="1"/>
      <c r="HNM88" s="1"/>
      <c r="HNN88" s="1"/>
      <c r="HNO88" s="1"/>
      <c r="HNP88" s="1"/>
      <c r="HNQ88" s="1"/>
      <c r="HNR88" s="1"/>
      <c r="HNS88" s="1"/>
      <c r="HNT88" s="1"/>
      <c r="HNU88" s="1"/>
      <c r="HNV88" s="1"/>
      <c r="HNW88" s="1"/>
      <c r="HNX88" s="1"/>
      <c r="HNY88" s="1"/>
      <c r="HNZ88" s="1"/>
      <c r="HOA88" s="1"/>
      <c r="HOB88" s="1"/>
      <c r="HOC88" s="1"/>
      <c r="HOD88" s="1"/>
      <c r="HOE88" s="1"/>
      <c r="HOF88" s="1"/>
      <c r="HOG88" s="1"/>
      <c r="HOH88" s="1"/>
      <c r="HOI88" s="1"/>
      <c r="HOJ88" s="1"/>
      <c r="HOK88" s="1"/>
      <c r="HOL88" s="1"/>
      <c r="HOM88" s="1"/>
      <c r="HON88" s="1"/>
      <c r="HOO88" s="1"/>
      <c r="HOP88" s="1"/>
      <c r="HOQ88" s="1"/>
      <c r="HOR88" s="1"/>
      <c r="HOS88" s="1"/>
      <c r="HOT88" s="1"/>
      <c r="HOU88" s="1"/>
      <c r="HOV88" s="1"/>
      <c r="HOW88" s="1"/>
      <c r="HOX88" s="1"/>
      <c r="HOY88" s="1"/>
      <c r="HOZ88" s="1"/>
      <c r="HPA88" s="1"/>
      <c r="HPB88" s="1"/>
      <c r="HPC88" s="1"/>
      <c r="HPD88" s="1"/>
      <c r="HPE88" s="1"/>
      <c r="HPF88" s="1"/>
      <c r="HPG88" s="1"/>
      <c r="HPH88" s="1"/>
      <c r="HPI88" s="1"/>
      <c r="HPJ88" s="1"/>
      <c r="HPK88" s="1"/>
      <c r="HPL88" s="1"/>
      <c r="HPM88" s="1"/>
      <c r="HPN88" s="1"/>
      <c r="HPO88" s="1"/>
      <c r="HPP88" s="1"/>
      <c r="HPQ88" s="1"/>
      <c r="HPR88" s="1"/>
      <c r="HPS88" s="1"/>
      <c r="HPT88" s="1"/>
      <c r="HPU88" s="1"/>
      <c r="HPV88" s="1"/>
      <c r="HPW88" s="1"/>
      <c r="HPX88" s="1"/>
      <c r="HPY88" s="1"/>
      <c r="HPZ88" s="1"/>
      <c r="HQA88" s="1"/>
      <c r="HQB88" s="1"/>
      <c r="HQC88" s="1"/>
      <c r="HQD88" s="1"/>
      <c r="HQE88" s="1"/>
      <c r="HQF88" s="1"/>
      <c r="HQG88" s="1"/>
      <c r="HQH88" s="1"/>
      <c r="HQI88" s="1"/>
      <c r="HQJ88" s="1"/>
      <c r="HQK88" s="1"/>
      <c r="HQL88" s="1"/>
      <c r="HQM88" s="1"/>
      <c r="HQN88" s="1"/>
      <c r="HQO88" s="1"/>
      <c r="HQP88" s="1"/>
      <c r="HQQ88" s="1"/>
      <c r="HQR88" s="1"/>
      <c r="HQS88" s="1"/>
      <c r="HQT88" s="1"/>
      <c r="HQU88" s="1"/>
      <c r="HQV88" s="1"/>
      <c r="HQW88" s="1"/>
      <c r="HQX88" s="1"/>
      <c r="HQY88" s="1"/>
      <c r="HQZ88" s="1"/>
      <c r="HRA88" s="1"/>
      <c r="HRB88" s="1"/>
      <c r="HRC88" s="1"/>
      <c r="HRD88" s="1"/>
      <c r="HRE88" s="1"/>
      <c r="HRF88" s="1"/>
      <c r="HRG88" s="1"/>
      <c r="HRH88" s="1"/>
      <c r="HRI88" s="1"/>
      <c r="HRJ88" s="1"/>
      <c r="HRK88" s="1"/>
      <c r="HRL88" s="1"/>
      <c r="HRM88" s="1"/>
      <c r="HRN88" s="1"/>
      <c r="HRO88" s="1"/>
      <c r="HRP88" s="1"/>
      <c r="HRQ88" s="1"/>
      <c r="HRR88" s="1"/>
      <c r="HRS88" s="1"/>
      <c r="HRT88" s="1"/>
      <c r="HRU88" s="1"/>
      <c r="HRV88" s="1"/>
      <c r="HRW88" s="1"/>
      <c r="HRX88" s="1"/>
      <c r="HRY88" s="1"/>
      <c r="HRZ88" s="1"/>
      <c r="HSA88" s="1"/>
      <c r="HSB88" s="1"/>
      <c r="HSC88" s="1"/>
      <c r="HSD88" s="1"/>
      <c r="HSE88" s="1"/>
      <c r="HSF88" s="1"/>
      <c r="HSG88" s="1"/>
      <c r="HSH88" s="1"/>
      <c r="HSI88" s="1"/>
      <c r="HSJ88" s="1"/>
      <c r="HSK88" s="1"/>
      <c r="HSL88" s="1"/>
      <c r="HSM88" s="1"/>
      <c r="HSN88" s="1"/>
      <c r="HSO88" s="1"/>
      <c r="HSP88" s="1"/>
      <c r="HSQ88" s="1"/>
      <c r="HSR88" s="1"/>
      <c r="HSS88" s="1"/>
      <c r="HST88" s="1"/>
      <c r="HSU88" s="1"/>
      <c r="HSV88" s="1"/>
      <c r="HSW88" s="1"/>
      <c r="HSX88" s="1"/>
      <c r="HSY88" s="1"/>
      <c r="HSZ88" s="1"/>
      <c r="HTA88" s="1"/>
      <c r="HTB88" s="1"/>
      <c r="HTC88" s="1"/>
      <c r="HTD88" s="1"/>
      <c r="HTE88" s="1"/>
      <c r="HTF88" s="1"/>
      <c r="HTG88" s="1"/>
      <c r="HTH88" s="1"/>
      <c r="HTI88" s="1"/>
      <c r="HTJ88" s="1"/>
      <c r="HTK88" s="1"/>
      <c r="HTL88" s="1"/>
      <c r="HTM88" s="1"/>
      <c r="HTN88" s="1"/>
      <c r="HTO88" s="1"/>
      <c r="HTP88" s="1"/>
      <c r="HTQ88" s="1"/>
      <c r="HTR88" s="1"/>
      <c r="HTS88" s="1"/>
      <c r="HTT88" s="1"/>
      <c r="HTU88" s="1"/>
      <c r="HTV88" s="1"/>
      <c r="HTW88" s="1"/>
      <c r="HTX88" s="1"/>
      <c r="HTY88" s="1"/>
      <c r="HTZ88" s="1"/>
      <c r="HUA88" s="1"/>
      <c r="HUB88" s="1"/>
      <c r="HUC88" s="1"/>
      <c r="HUD88" s="1"/>
      <c r="HUE88" s="1"/>
      <c r="HUF88" s="1"/>
      <c r="HUG88" s="1"/>
      <c r="HUH88" s="1"/>
      <c r="HUI88" s="1"/>
      <c r="HUJ88" s="1"/>
      <c r="HUK88" s="1"/>
      <c r="HUL88" s="1"/>
      <c r="HUM88" s="1"/>
      <c r="HUN88" s="1"/>
      <c r="HUO88" s="1"/>
      <c r="HUP88" s="1"/>
      <c r="HUQ88" s="1"/>
      <c r="HUR88" s="1"/>
      <c r="HUS88" s="1"/>
      <c r="HUT88" s="1"/>
      <c r="HUU88" s="1"/>
      <c r="HUV88" s="1"/>
      <c r="HUW88" s="1"/>
      <c r="HUX88" s="1"/>
      <c r="HUY88" s="1"/>
      <c r="HUZ88" s="1"/>
      <c r="HVA88" s="1"/>
      <c r="HVB88" s="1"/>
      <c r="HVC88" s="1"/>
      <c r="HVD88" s="1"/>
      <c r="HVE88" s="1"/>
      <c r="HVF88" s="1"/>
      <c r="HVG88" s="1"/>
      <c r="HVH88" s="1"/>
      <c r="HVI88" s="1"/>
      <c r="HVJ88" s="1"/>
      <c r="HVK88" s="1"/>
      <c r="HVL88" s="1"/>
      <c r="HVM88" s="1"/>
      <c r="HVN88" s="1"/>
      <c r="HVO88" s="1"/>
      <c r="HVP88" s="1"/>
      <c r="HVQ88" s="1"/>
      <c r="HVR88" s="1"/>
      <c r="HVS88" s="1"/>
      <c r="HVT88" s="1"/>
      <c r="HVU88" s="1"/>
      <c r="HVV88" s="1"/>
      <c r="HVW88" s="1"/>
      <c r="HVX88" s="1"/>
      <c r="HVY88" s="1"/>
      <c r="HVZ88" s="1"/>
      <c r="HWA88" s="1"/>
      <c r="HWB88" s="1"/>
      <c r="HWC88" s="1"/>
      <c r="HWD88" s="1"/>
      <c r="HWE88" s="1"/>
      <c r="HWF88" s="1"/>
      <c r="HWG88" s="1"/>
      <c r="HWH88" s="1"/>
      <c r="HWI88" s="1"/>
      <c r="HWJ88" s="1"/>
      <c r="HWK88" s="1"/>
      <c r="HWL88" s="1"/>
      <c r="HWM88" s="1"/>
      <c r="HWN88" s="1"/>
      <c r="HWO88" s="1"/>
      <c r="HWP88" s="1"/>
      <c r="HWQ88" s="1"/>
      <c r="HWR88" s="1"/>
      <c r="HWS88" s="1"/>
      <c r="HWT88" s="1"/>
      <c r="HWU88" s="1"/>
      <c r="HWV88" s="1"/>
      <c r="HWW88" s="1"/>
      <c r="HWX88" s="1"/>
      <c r="HWY88" s="1"/>
      <c r="HWZ88" s="1"/>
      <c r="HXA88" s="1"/>
      <c r="HXB88" s="1"/>
      <c r="HXC88" s="1"/>
      <c r="HXD88" s="1"/>
      <c r="HXE88" s="1"/>
      <c r="HXF88" s="1"/>
      <c r="HXG88" s="1"/>
      <c r="HXH88" s="1"/>
      <c r="HXI88" s="1"/>
      <c r="HXJ88" s="1"/>
      <c r="HXK88" s="1"/>
      <c r="HXL88" s="1"/>
      <c r="HXM88" s="1"/>
      <c r="HXN88" s="1"/>
      <c r="HXO88" s="1"/>
      <c r="HXP88" s="1"/>
      <c r="HXQ88" s="1"/>
      <c r="HXR88" s="1"/>
      <c r="HXS88" s="1"/>
      <c r="HXT88" s="1"/>
      <c r="HXU88" s="1"/>
      <c r="HXV88" s="1"/>
      <c r="HXW88" s="1"/>
      <c r="HXX88" s="1"/>
      <c r="HXY88" s="1"/>
      <c r="HXZ88" s="1"/>
      <c r="HYA88" s="1"/>
      <c r="HYB88" s="1"/>
      <c r="HYC88" s="1"/>
      <c r="HYD88" s="1"/>
      <c r="HYE88" s="1"/>
      <c r="HYF88" s="1"/>
      <c r="HYG88" s="1"/>
      <c r="HYH88" s="1"/>
      <c r="HYI88" s="1"/>
      <c r="HYJ88" s="1"/>
      <c r="HYK88" s="1"/>
      <c r="HYL88" s="1"/>
      <c r="HYM88" s="1"/>
      <c r="HYN88" s="1"/>
      <c r="HYO88" s="1"/>
      <c r="HYP88" s="1"/>
      <c r="HYQ88" s="1"/>
      <c r="HYR88" s="1"/>
      <c r="HYS88" s="1"/>
      <c r="HYT88" s="1"/>
      <c r="HYU88" s="1"/>
      <c r="HYV88" s="1"/>
      <c r="HYW88" s="1"/>
      <c r="HYX88" s="1"/>
      <c r="HYY88" s="1"/>
      <c r="HYZ88" s="1"/>
      <c r="HZA88" s="1"/>
      <c r="HZB88" s="1"/>
      <c r="HZC88" s="1"/>
      <c r="HZD88" s="1"/>
      <c r="HZE88" s="1"/>
      <c r="HZF88" s="1"/>
      <c r="HZG88" s="1"/>
      <c r="HZH88" s="1"/>
      <c r="HZI88" s="1"/>
      <c r="HZJ88" s="1"/>
      <c r="HZK88" s="1"/>
      <c r="HZL88" s="1"/>
      <c r="HZM88" s="1"/>
      <c r="HZN88" s="1"/>
      <c r="HZO88" s="1"/>
      <c r="HZP88" s="1"/>
      <c r="HZQ88" s="1"/>
      <c r="HZR88" s="1"/>
      <c r="HZS88" s="1"/>
      <c r="HZT88" s="1"/>
      <c r="HZU88" s="1"/>
      <c r="HZV88" s="1"/>
      <c r="HZW88" s="1"/>
      <c r="HZX88" s="1"/>
      <c r="HZY88" s="1"/>
      <c r="HZZ88" s="1"/>
      <c r="IAA88" s="1"/>
      <c r="IAB88" s="1"/>
      <c r="IAC88" s="1"/>
      <c r="IAD88" s="1"/>
      <c r="IAE88" s="1"/>
      <c r="IAF88" s="1"/>
      <c r="IAG88" s="1"/>
      <c r="IAH88" s="1"/>
      <c r="IAI88" s="1"/>
      <c r="IAJ88" s="1"/>
      <c r="IAK88" s="1"/>
      <c r="IAL88" s="1"/>
      <c r="IAM88" s="1"/>
      <c r="IAN88" s="1"/>
      <c r="IAO88" s="1"/>
      <c r="IAP88" s="1"/>
      <c r="IAQ88" s="1"/>
      <c r="IAR88" s="1"/>
      <c r="IAS88" s="1"/>
      <c r="IAT88" s="1"/>
      <c r="IAU88" s="1"/>
      <c r="IAV88" s="1"/>
      <c r="IAW88" s="1"/>
      <c r="IAX88" s="1"/>
      <c r="IAY88" s="1"/>
      <c r="IAZ88" s="1"/>
      <c r="IBA88" s="1"/>
      <c r="IBB88" s="1"/>
      <c r="IBC88" s="1"/>
      <c r="IBD88" s="1"/>
      <c r="IBE88" s="1"/>
      <c r="IBF88" s="1"/>
      <c r="IBG88" s="1"/>
      <c r="IBH88" s="1"/>
      <c r="IBI88" s="1"/>
      <c r="IBJ88" s="1"/>
      <c r="IBK88" s="1"/>
      <c r="IBL88" s="1"/>
      <c r="IBM88" s="1"/>
      <c r="IBN88" s="1"/>
      <c r="IBO88" s="1"/>
      <c r="IBP88" s="1"/>
      <c r="IBQ88" s="1"/>
      <c r="IBR88" s="1"/>
      <c r="IBS88" s="1"/>
      <c r="IBT88" s="1"/>
      <c r="IBU88" s="1"/>
      <c r="IBV88" s="1"/>
      <c r="IBW88" s="1"/>
      <c r="IBX88" s="1"/>
      <c r="IBY88" s="1"/>
      <c r="IBZ88" s="1"/>
      <c r="ICA88" s="1"/>
      <c r="ICB88" s="1"/>
      <c r="ICC88" s="1"/>
      <c r="ICD88" s="1"/>
      <c r="ICE88" s="1"/>
      <c r="ICF88" s="1"/>
      <c r="ICG88" s="1"/>
      <c r="ICH88" s="1"/>
      <c r="ICI88" s="1"/>
      <c r="ICJ88" s="1"/>
      <c r="ICK88" s="1"/>
      <c r="ICL88" s="1"/>
      <c r="ICM88" s="1"/>
      <c r="ICN88" s="1"/>
      <c r="ICO88" s="1"/>
      <c r="ICP88" s="1"/>
      <c r="ICQ88" s="1"/>
      <c r="ICR88" s="1"/>
      <c r="ICS88" s="1"/>
      <c r="ICT88" s="1"/>
      <c r="ICU88" s="1"/>
      <c r="ICV88" s="1"/>
      <c r="ICW88" s="1"/>
      <c r="ICX88" s="1"/>
      <c r="ICY88" s="1"/>
      <c r="ICZ88" s="1"/>
      <c r="IDA88" s="1"/>
      <c r="IDB88" s="1"/>
      <c r="IDC88" s="1"/>
      <c r="IDD88" s="1"/>
      <c r="IDE88" s="1"/>
      <c r="IDF88" s="1"/>
      <c r="IDG88" s="1"/>
      <c r="IDH88" s="1"/>
      <c r="IDI88" s="1"/>
      <c r="IDJ88" s="1"/>
      <c r="IDK88" s="1"/>
      <c r="IDL88" s="1"/>
      <c r="IDM88" s="1"/>
      <c r="IDN88" s="1"/>
      <c r="IDO88" s="1"/>
      <c r="IDP88" s="1"/>
      <c r="IDQ88" s="1"/>
      <c r="IDR88" s="1"/>
      <c r="IDS88" s="1"/>
      <c r="IDT88" s="1"/>
      <c r="IDU88" s="1"/>
      <c r="IDV88" s="1"/>
      <c r="IDW88" s="1"/>
      <c r="IDX88" s="1"/>
      <c r="IDY88" s="1"/>
      <c r="IDZ88" s="1"/>
      <c r="IEA88" s="1"/>
      <c r="IEB88" s="1"/>
      <c r="IEC88" s="1"/>
      <c r="IED88" s="1"/>
      <c r="IEE88" s="1"/>
      <c r="IEF88" s="1"/>
      <c r="IEG88" s="1"/>
      <c r="IEH88" s="1"/>
      <c r="IEI88" s="1"/>
      <c r="IEJ88" s="1"/>
      <c r="IEK88" s="1"/>
      <c r="IEL88" s="1"/>
      <c r="IEM88" s="1"/>
      <c r="IEN88" s="1"/>
      <c r="IEO88" s="1"/>
      <c r="IEP88" s="1"/>
      <c r="IEQ88" s="1"/>
      <c r="IER88" s="1"/>
      <c r="IES88" s="1"/>
      <c r="IET88" s="1"/>
      <c r="IEU88" s="1"/>
      <c r="IEV88" s="1"/>
      <c r="IEW88" s="1"/>
      <c r="IEX88" s="1"/>
      <c r="IEY88" s="1"/>
      <c r="IEZ88" s="1"/>
      <c r="IFA88" s="1"/>
      <c r="IFB88" s="1"/>
      <c r="IFC88" s="1"/>
      <c r="IFD88" s="1"/>
      <c r="IFE88" s="1"/>
      <c r="IFF88" s="1"/>
      <c r="IFG88" s="1"/>
      <c r="IFH88" s="1"/>
      <c r="IFI88" s="1"/>
      <c r="IFJ88" s="1"/>
      <c r="IFK88" s="1"/>
      <c r="IFL88" s="1"/>
      <c r="IFM88" s="1"/>
      <c r="IFN88" s="1"/>
      <c r="IFO88" s="1"/>
      <c r="IFP88" s="1"/>
      <c r="IFQ88" s="1"/>
      <c r="IFR88" s="1"/>
      <c r="IFS88" s="1"/>
      <c r="IFT88" s="1"/>
      <c r="IFU88" s="1"/>
      <c r="IFV88" s="1"/>
      <c r="IFW88" s="1"/>
      <c r="IFX88" s="1"/>
      <c r="IFY88" s="1"/>
      <c r="IFZ88" s="1"/>
      <c r="IGA88" s="1"/>
      <c r="IGB88" s="1"/>
      <c r="IGC88" s="1"/>
      <c r="IGD88" s="1"/>
      <c r="IGE88" s="1"/>
      <c r="IGF88" s="1"/>
      <c r="IGG88" s="1"/>
      <c r="IGH88" s="1"/>
      <c r="IGI88" s="1"/>
      <c r="IGJ88" s="1"/>
      <c r="IGK88" s="1"/>
      <c r="IGL88" s="1"/>
      <c r="IGM88" s="1"/>
      <c r="IGN88" s="1"/>
      <c r="IGO88" s="1"/>
      <c r="IGP88" s="1"/>
      <c r="IGQ88" s="1"/>
      <c r="IGR88" s="1"/>
      <c r="IGS88" s="1"/>
      <c r="IGT88" s="1"/>
      <c r="IGU88" s="1"/>
      <c r="IGV88" s="1"/>
      <c r="IGW88" s="1"/>
      <c r="IGX88" s="1"/>
      <c r="IGY88" s="1"/>
      <c r="IGZ88" s="1"/>
      <c r="IHA88" s="1"/>
      <c r="IHB88" s="1"/>
      <c r="IHC88" s="1"/>
      <c r="IHD88" s="1"/>
      <c r="IHE88" s="1"/>
      <c r="IHF88" s="1"/>
      <c r="IHG88" s="1"/>
      <c r="IHH88" s="1"/>
      <c r="IHI88" s="1"/>
      <c r="IHJ88" s="1"/>
      <c r="IHK88" s="1"/>
      <c r="IHL88" s="1"/>
      <c r="IHM88" s="1"/>
      <c r="IHN88" s="1"/>
      <c r="IHO88" s="1"/>
      <c r="IHP88" s="1"/>
      <c r="IHQ88" s="1"/>
      <c r="IHR88" s="1"/>
      <c r="IHS88" s="1"/>
      <c r="IHT88" s="1"/>
      <c r="IHU88" s="1"/>
      <c r="IHV88" s="1"/>
      <c r="IHW88" s="1"/>
      <c r="IHX88" s="1"/>
      <c r="IHY88" s="1"/>
      <c r="IHZ88" s="1"/>
      <c r="IIA88" s="1"/>
      <c r="IIB88" s="1"/>
      <c r="IIC88" s="1"/>
      <c r="IID88" s="1"/>
      <c r="IIE88" s="1"/>
      <c r="IIF88" s="1"/>
      <c r="IIG88" s="1"/>
      <c r="IIH88" s="1"/>
      <c r="III88" s="1"/>
      <c r="IIJ88" s="1"/>
      <c r="IIK88" s="1"/>
      <c r="IIL88" s="1"/>
      <c r="IIM88" s="1"/>
      <c r="IIN88" s="1"/>
      <c r="IIO88" s="1"/>
      <c r="IIP88" s="1"/>
      <c r="IIQ88" s="1"/>
      <c r="IIR88" s="1"/>
      <c r="IIS88" s="1"/>
      <c r="IIT88" s="1"/>
      <c r="IIU88" s="1"/>
      <c r="IIV88" s="1"/>
      <c r="IIW88" s="1"/>
      <c r="IIX88" s="1"/>
      <c r="IIY88" s="1"/>
      <c r="IIZ88" s="1"/>
      <c r="IJA88" s="1"/>
      <c r="IJB88" s="1"/>
      <c r="IJC88" s="1"/>
      <c r="IJD88" s="1"/>
      <c r="IJE88" s="1"/>
      <c r="IJF88" s="1"/>
      <c r="IJG88" s="1"/>
      <c r="IJH88" s="1"/>
      <c r="IJI88" s="1"/>
      <c r="IJJ88" s="1"/>
      <c r="IJK88" s="1"/>
      <c r="IJL88" s="1"/>
      <c r="IJM88" s="1"/>
      <c r="IJN88" s="1"/>
      <c r="IJO88" s="1"/>
      <c r="IJP88" s="1"/>
      <c r="IJQ88" s="1"/>
      <c r="IJR88" s="1"/>
      <c r="IJS88" s="1"/>
      <c r="IJT88" s="1"/>
      <c r="IJU88" s="1"/>
      <c r="IJV88" s="1"/>
      <c r="IJW88" s="1"/>
      <c r="IJX88" s="1"/>
      <c r="IJY88" s="1"/>
      <c r="IJZ88" s="1"/>
      <c r="IKA88" s="1"/>
      <c r="IKB88" s="1"/>
      <c r="IKC88" s="1"/>
      <c r="IKD88" s="1"/>
      <c r="IKE88" s="1"/>
      <c r="IKF88" s="1"/>
      <c r="IKG88" s="1"/>
      <c r="IKH88" s="1"/>
      <c r="IKI88" s="1"/>
      <c r="IKJ88" s="1"/>
      <c r="IKK88" s="1"/>
      <c r="IKL88" s="1"/>
      <c r="IKM88" s="1"/>
      <c r="IKN88" s="1"/>
      <c r="IKO88" s="1"/>
      <c r="IKP88" s="1"/>
      <c r="IKQ88" s="1"/>
      <c r="IKR88" s="1"/>
      <c r="IKS88" s="1"/>
      <c r="IKT88" s="1"/>
      <c r="IKU88" s="1"/>
      <c r="IKV88" s="1"/>
      <c r="IKW88" s="1"/>
      <c r="IKX88" s="1"/>
      <c r="IKY88" s="1"/>
      <c r="IKZ88" s="1"/>
      <c r="ILA88" s="1"/>
      <c r="ILB88" s="1"/>
      <c r="ILC88" s="1"/>
      <c r="ILD88" s="1"/>
      <c r="ILE88" s="1"/>
      <c r="ILF88" s="1"/>
      <c r="ILG88" s="1"/>
      <c r="ILH88" s="1"/>
      <c r="ILI88" s="1"/>
      <c r="ILJ88" s="1"/>
      <c r="ILK88" s="1"/>
      <c r="ILL88" s="1"/>
      <c r="ILM88" s="1"/>
      <c r="ILN88" s="1"/>
      <c r="ILO88" s="1"/>
      <c r="ILP88" s="1"/>
      <c r="ILQ88" s="1"/>
      <c r="ILR88" s="1"/>
      <c r="ILS88" s="1"/>
      <c r="ILT88" s="1"/>
      <c r="ILU88" s="1"/>
      <c r="ILV88" s="1"/>
      <c r="ILW88" s="1"/>
      <c r="ILX88" s="1"/>
      <c r="ILY88" s="1"/>
      <c r="ILZ88" s="1"/>
      <c r="IMA88" s="1"/>
      <c r="IMB88" s="1"/>
      <c r="IMC88" s="1"/>
      <c r="IMD88" s="1"/>
      <c r="IME88" s="1"/>
      <c r="IMF88" s="1"/>
      <c r="IMG88" s="1"/>
      <c r="IMH88" s="1"/>
      <c r="IMI88" s="1"/>
      <c r="IMJ88" s="1"/>
      <c r="IMK88" s="1"/>
      <c r="IML88" s="1"/>
      <c r="IMM88" s="1"/>
      <c r="IMN88" s="1"/>
      <c r="IMO88" s="1"/>
      <c r="IMP88" s="1"/>
      <c r="IMQ88" s="1"/>
      <c r="IMR88" s="1"/>
      <c r="IMS88" s="1"/>
      <c r="IMT88" s="1"/>
      <c r="IMU88" s="1"/>
      <c r="IMV88" s="1"/>
      <c r="IMW88" s="1"/>
      <c r="IMX88" s="1"/>
      <c r="IMY88" s="1"/>
      <c r="IMZ88" s="1"/>
      <c r="INA88" s="1"/>
      <c r="INB88" s="1"/>
      <c r="INC88" s="1"/>
      <c r="IND88" s="1"/>
      <c r="INE88" s="1"/>
      <c r="INF88" s="1"/>
      <c r="ING88" s="1"/>
      <c r="INH88" s="1"/>
      <c r="INI88" s="1"/>
      <c r="INJ88" s="1"/>
      <c r="INK88" s="1"/>
      <c r="INL88" s="1"/>
      <c r="INM88" s="1"/>
      <c r="INN88" s="1"/>
      <c r="INO88" s="1"/>
      <c r="INP88" s="1"/>
      <c r="INQ88" s="1"/>
      <c r="INR88" s="1"/>
      <c r="INS88" s="1"/>
      <c r="INT88" s="1"/>
      <c r="INU88" s="1"/>
      <c r="INV88" s="1"/>
      <c r="INW88" s="1"/>
      <c r="INX88" s="1"/>
      <c r="INY88" s="1"/>
      <c r="INZ88" s="1"/>
      <c r="IOA88" s="1"/>
      <c r="IOB88" s="1"/>
      <c r="IOC88" s="1"/>
      <c r="IOD88" s="1"/>
      <c r="IOE88" s="1"/>
      <c r="IOF88" s="1"/>
      <c r="IOG88" s="1"/>
      <c r="IOH88" s="1"/>
      <c r="IOI88" s="1"/>
      <c r="IOJ88" s="1"/>
      <c r="IOK88" s="1"/>
      <c r="IOL88" s="1"/>
      <c r="IOM88" s="1"/>
      <c r="ION88" s="1"/>
      <c r="IOO88" s="1"/>
      <c r="IOP88" s="1"/>
      <c r="IOQ88" s="1"/>
      <c r="IOR88" s="1"/>
      <c r="IOS88" s="1"/>
      <c r="IOT88" s="1"/>
      <c r="IOU88" s="1"/>
      <c r="IOV88" s="1"/>
      <c r="IOW88" s="1"/>
      <c r="IOX88" s="1"/>
      <c r="IOY88" s="1"/>
      <c r="IOZ88" s="1"/>
      <c r="IPA88" s="1"/>
      <c r="IPB88" s="1"/>
      <c r="IPC88" s="1"/>
      <c r="IPD88" s="1"/>
      <c r="IPE88" s="1"/>
      <c r="IPF88" s="1"/>
      <c r="IPG88" s="1"/>
      <c r="IPH88" s="1"/>
      <c r="IPI88" s="1"/>
      <c r="IPJ88" s="1"/>
      <c r="IPK88" s="1"/>
      <c r="IPL88" s="1"/>
      <c r="IPM88" s="1"/>
      <c r="IPN88" s="1"/>
      <c r="IPO88" s="1"/>
      <c r="IPP88" s="1"/>
      <c r="IPQ88" s="1"/>
      <c r="IPR88" s="1"/>
      <c r="IPS88" s="1"/>
      <c r="IPT88" s="1"/>
      <c r="IPU88" s="1"/>
      <c r="IPV88" s="1"/>
      <c r="IPW88" s="1"/>
      <c r="IPX88" s="1"/>
      <c r="IPY88" s="1"/>
      <c r="IPZ88" s="1"/>
      <c r="IQA88" s="1"/>
      <c r="IQB88" s="1"/>
      <c r="IQC88" s="1"/>
      <c r="IQD88" s="1"/>
      <c r="IQE88" s="1"/>
      <c r="IQF88" s="1"/>
      <c r="IQG88" s="1"/>
      <c r="IQH88" s="1"/>
      <c r="IQI88" s="1"/>
      <c r="IQJ88" s="1"/>
      <c r="IQK88" s="1"/>
      <c r="IQL88" s="1"/>
      <c r="IQM88" s="1"/>
      <c r="IQN88" s="1"/>
      <c r="IQO88" s="1"/>
      <c r="IQP88" s="1"/>
      <c r="IQQ88" s="1"/>
      <c r="IQR88" s="1"/>
      <c r="IQS88" s="1"/>
      <c r="IQT88" s="1"/>
      <c r="IQU88" s="1"/>
      <c r="IQV88" s="1"/>
      <c r="IQW88" s="1"/>
      <c r="IQX88" s="1"/>
      <c r="IQY88" s="1"/>
      <c r="IQZ88" s="1"/>
      <c r="IRA88" s="1"/>
      <c r="IRB88" s="1"/>
      <c r="IRC88" s="1"/>
      <c r="IRD88" s="1"/>
      <c r="IRE88" s="1"/>
      <c r="IRF88" s="1"/>
      <c r="IRG88" s="1"/>
      <c r="IRH88" s="1"/>
      <c r="IRI88" s="1"/>
      <c r="IRJ88" s="1"/>
      <c r="IRK88" s="1"/>
      <c r="IRL88" s="1"/>
      <c r="IRM88" s="1"/>
      <c r="IRN88" s="1"/>
      <c r="IRO88" s="1"/>
      <c r="IRP88" s="1"/>
      <c r="IRQ88" s="1"/>
      <c r="IRR88" s="1"/>
      <c r="IRS88" s="1"/>
      <c r="IRT88" s="1"/>
      <c r="IRU88" s="1"/>
      <c r="IRV88" s="1"/>
      <c r="IRW88" s="1"/>
      <c r="IRX88" s="1"/>
      <c r="IRY88" s="1"/>
      <c r="IRZ88" s="1"/>
      <c r="ISA88" s="1"/>
      <c r="ISB88" s="1"/>
      <c r="ISC88" s="1"/>
      <c r="ISD88" s="1"/>
      <c r="ISE88" s="1"/>
      <c r="ISF88" s="1"/>
      <c r="ISG88" s="1"/>
      <c r="ISH88" s="1"/>
      <c r="ISI88" s="1"/>
      <c r="ISJ88" s="1"/>
      <c r="ISK88" s="1"/>
      <c r="ISL88" s="1"/>
      <c r="ISM88" s="1"/>
      <c r="ISN88" s="1"/>
      <c r="ISO88" s="1"/>
      <c r="ISP88" s="1"/>
      <c r="ISQ88" s="1"/>
      <c r="ISR88" s="1"/>
      <c r="ISS88" s="1"/>
      <c r="IST88" s="1"/>
      <c r="ISU88" s="1"/>
      <c r="ISV88" s="1"/>
      <c r="ISW88" s="1"/>
      <c r="ISX88" s="1"/>
      <c r="ISY88" s="1"/>
      <c r="ISZ88" s="1"/>
      <c r="ITA88" s="1"/>
      <c r="ITB88" s="1"/>
      <c r="ITC88" s="1"/>
      <c r="ITD88" s="1"/>
      <c r="ITE88" s="1"/>
      <c r="ITF88" s="1"/>
      <c r="ITG88" s="1"/>
      <c r="ITH88" s="1"/>
      <c r="ITI88" s="1"/>
      <c r="ITJ88" s="1"/>
      <c r="ITK88" s="1"/>
      <c r="ITL88" s="1"/>
      <c r="ITM88" s="1"/>
      <c r="ITN88" s="1"/>
      <c r="ITO88" s="1"/>
      <c r="ITP88" s="1"/>
      <c r="ITQ88" s="1"/>
      <c r="ITR88" s="1"/>
      <c r="ITS88" s="1"/>
      <c r="ITT88" s="1"/>
      <c r="ITU88" s="1"/>
      <c r="ITV88" s="1"/>
      <c r="ITW88" s="1"/>
      <c r="ITX88" s="1"/>
      <c r="ITY88" s="1"/>
      <c r="ITZ88" s="1"/>
      <c r="IUA88" s="1"/>
      <c r="IUB88" s="1"/>
      <c r="IUC88" s="1"/>
      <c r="IUD88" s="1"/>
      <c r="IUE88" s="1"/>
      <c r="IUF88" s="1"/>
      <c r="IUG88" s="1"/>
      <c r="IUH88" s="1"/>
      <c r="IUI88" s="1"/>
      <c r="IUJ88" s="1"/>
      <c r="IUK88" s="1"/>
      <c r="IUL88" s="1"/>
      <c r="IUM88" s="1"/>
      <c r="IUN88" s="1"/>
      <c r="IUO88" s="1"/>
      <c r="IUP88" s="1"/>
      <c r="IUQ88" s="1"/>
      <c r="IUR88" s="1"/>
      <c r="IUS88" s="1"/>
      <c r="IUT88" s="1"/>
      <c r="IUU88" s="1"/>
      <c r="IUV88" s="1"/>
      <c r="IUW88" s="1"/>
      <c r="IUX88" s="1"/>
      <c r="IUY88" s="1"/>
      <c r="IUZ88" s="1"/>
      <c r="IVA88" s="1"/>
      <c r="IVB88" s="1"/>
      <c r="IVC88" s="1"/>
      <c r="IVD88" s="1"/>
      <c r="IVE88" s="1"/>
      <c r="IVF88" s="1"/>
      <c r="IVG88" s="1"/>
      <c r="IVH88" s="1"/>
      <c r="IVI88" s="1"/>
      <c r="IVJ88" s="1"/>
      <c r="IVK88" s="1"/>
      <c r="IVL88" s="1"/>
      <c r="IVM88" s="1"/>
      <c r="IVN88" s="1"/>
      <c r="IVO88" s="1"/>
      <c r="IVP88" s="1"/>
      <c r="IVQ88" s="1"/>
      <c r="IVR88" s="1"/>
      <c r="IVS88" s="1"/>
      <c r="IVT88" s="1"/>
      <c r="IVU88" s="1"/>
      <c r="IVV88" s="1"/>
      <c r="IVW88" s="1"/>
      <c r="IVX88" s="1"/>
      <c r="IVY88" s="1"/>
      <c r="IVZ88" s="1"/>
      <c r="IWA88" s="1"/>
      <c r="IWB88" s="1"/>
      <c r="IWC88" s="1"/>
      <c r="IWD88" s="1"/>
      <c r="IWE88" s="1"/>
      <c r="IWF88" s="1"/>
      <c r="IWG88" s="1"/>
      <c r="IWH88" s="1"/>
      <c r="IWI88" s="1"/>
      <c r="IWJ88" s="1"/>
      <c r="IWK88" s="1"/>
      <c r="IWL88" s="1"/>
      <c r="IWM88" s="1"/>
      <c r="IWN88" s="1"/>
      <c r="IWO88" s="1"/>
      <c r="IWP88" s="1"/>
      <c r="IWQ88" s="1"/>
      <c r="IWR88" s="1"/>
      <c r="IWS88" s="1"/>
      <c r="IWT88" s="1"/>
      <c r="IWU88" s="1"/>
      <c r="IWV88" s="1"/>
      <c r="IWW88" s="1"/>
      <c r="IWX88" s="1"/>
      <c r="IWY88" s="1"/>
      <c r="IWZ88" s="1"/>
      <c r="IXA88" s="1"/>
      <c r="IXB88" s="1"/>
      <c r="IXC88" s="1"/>
      <c r="IXD88" s="1"/>
      <c r="IXE88" s="1"/>
      <c r="IXF88" s="1"/>
      <c r="IXG88" s="1"/>
      <c r="IXH88" s="1"/>
      <c r="IXI88" s="1"/>
      <c r="IXJ88" s="1"/>
      <c r="IXK88" s="1"/>
      <c r="IXL88" s="1"/>
      <c r="IXM88" s="1"/>
      <c r="IXN88" s="1"/>
      <c r="IXO88" s="1"/>
      <c r="IXP88" s="1"/>
      <c r="IXQ88" s="1"/>
      <c r="IXR88" s="1"/>
      <c r="IXS88" s="1"/>
      <c r="IXT88" s="1"/>
      <c r="IXU88" s="1"/>
      <c r="IXV88" s="1"/>
      <c r="IXW88" s="1"/>
      <c r="IXX88" s="1"/>
      <c r="IXY88" s="1"/>
      <c r="IXZ88" s="1"/>
      <c r="IYA88" s="1"/>
      <c r="IYB88" s="1"/>
      <c r="IYC88" s="1"/>
      <c r="IYD88" s="1"/>
      <c r="IYE88" s="1"/>
      <c r="IYF88" s="1"/>
      <c r="IYG88" s="1"/>
      <c r="IYH88" s="1"/>
      <c r="IYI88" s="1"/>
      <c r="IYJ88" s="1"/>
      <c r="IYK88" s="1"/>
      <c r="IYL88" s="1"/>
      <c r="IYM88" s="1"/>
      <c r="IYN88" s="1"/>
      <c r="IYO88" s="1"/>
      <c r="IYP88" s="1"/>
      <c r="IYQ88" s="1"/>
      <c r="IYR88" s="1"/>
      <c r="IYS88" s="1"/>
      <c r="IYT88" s="1"/>
      <c r="IYU88" s="1"/>
      <c r="IYV88" s="1"/>
      <c r="IYW88" s="1"/>
      <c r="IYX88" s="1"/>
      <c r="IYY88" s="1"/>
      <c r="IYZ88" s="1"/>
      <c r="IZA88" s="1"/>
      <c r="IZB88" s="1"/>
      <c r="IZC88" s="1"/>
      <c r="IZD88" s="1"/>
      <c r="IZE88" s="1"/>
      <c r="IZF88" s="1"/>
      <c r="IZG88" s="1"/>
      <c r="IZH88" s="1"/>
      <c r="IZI88" s="1"/>
      <c r="IZJ88" s="1"/>
      <c r="IZK88" s="1"/>
      <c r="IZL88" s="1"/>
      <c r="IZM88" s="1"/>
      <c r="IZN88" s="1"/>
      <c r="IZO88" s="1"/>
      <c r="IZP88" s="1"/>
      <c r="IZQ88" s="1"/>
      <c r="IZR88" s="1"/>
      <c r="IZS88" s="1"/>
      <c r="IZT88" s="1"/>
      <c r="IZU88" s="1"/>
      <c r="IZV88" s="1"/>
      <c r="IZW88" s="1"/>
      <c r="IZX88" s="1"/>
      <c r="IZY88" s="1"/>
      <c r="IZZ88" s="1"/>
      <c r="JAA88" s="1"/>
      <c r="JAB88" s="1"/>
      <c r="JAC88" s="1"/>
      <c r="JAD88" s="1"/>
      <c r="JAE88" s="1"/>
      <c r="JAF88" s="1"/>
      <c r="JAG88" s="1"/>
      <c r="JAH88" s="1"/>
      <c r="JAI88" s="1"/>
      <c r="JAJ88" s="1"/>
      <c r="JAK88" s="1"/>
      <c r="JAL88" s="1"/>
      <c r="JAM88" s="1"/>
      <c r="JAN88" s="1"/>
      <c r="JAO88" s="1"/>
      <c r="JAP88" s="1"/>
      <c r="JAQ88" s="1"/>
      <c r="JAR88" s="1"/>
      <c r="JAS88" s="1"/>
      <c r="JAT88" s="1"/>
      <c r="JAU88" s="1"/>
      <c r="JAV88" s="1"/>
      <c r="JAW88" s="1"/>
      <c r="JAX88" s="1"/>
      <c r="JAY88" s="1"/>
      <c r="JAZ88" s="1"/>
      <c r="JBA88" s="1"/>
      <c r="JBB88" s="1"/>
      <c r="JBC88" s="1"/>
      <c r="JBD88" s="1"/>
      <c r="JBE88" s="1"/>
      <c r="JBF88" s="1"/>
      <c r="JBG88" s="1"/>
      <c r="JBH88" s="1"/>
      <c r="JBI88" s="1"/>
      <c r="JBJ88" s="1"/>
      <c r="JBK88" s="1"/>
      <c r="JBL88" s="1"/>
      <c r="JBM88" s="1"/>
      <c r="JBN88" s="1"/>
      <c r="JBO88" s="1"/>
      <c r="JBP88" s="1"/>
      <c r="JBQ88" s="1"/>
      <c r="JBR88" s="1"/>
      <c r="JBS88" s="1"/>
      <c r="JBT88" s="1"/>
      <c r="JBU88" s="1"/>
      <c r="JBV88" s="1"/>
      <c r="JBW88" s="1"/>
      <c r="JBX88" s="1"/>
      <c r="JBY88" s="1"/>
      <c r="JBZ88" s="1"/>
      <c r="JCA88" s="1"/>
      <c r="JCB88" s="1"/>
      <c r="JCC88" s="1"/>
      <c r="JCD88" s="1"/>
      <c r="JCE88" s="1"/>
      <c r="JCF88" s="1"/>
      <c r="JCG88" s="1"/>
      <c r="JCH88" s="1"/>
      <c r="JCI88" s="1"/>
      <c r="JCJ88" s="1"/>
      <c r="JCK88" s="1"/>
      <c r="JCL88" s="1"/>
      <c r="JCM88" s="1"/>
      <c r="JCN88" s="1"/>
      <c r="JCO88" s="1"/>
      <c r="JCP88" s="1"/>
      <c r="JCQ88" s="1"/>
      <c r="JCR88" s="1"/>
      <c r="JCS88" s="1"/>
      <c r="JCT88" s="1"/>
      <c r="JCU88" s="1"/>
      <c r="JCV88" s="1"/>
      <c r="JCW88" s="1"/>
      <c r="JCX88" s="1"/>
      <c r="JCY88" s="1"/>
      <c r="JCZ88" s="1"/>
      <c r="JDA88" s="1"/>
      <c r="JDB88" s="1"/>
      <c r="JDC88" s="1"/>
      <c r="JDD88" s="1"/>
      <c r="JDE88" s="1"/>
      <c r="JDF88" s="1"/>
      <c r="JDG88" s="1"/>
      <c r="JDH88" s="1"/>
      <c r="JDI88" s="1"/>
      <c r="JDJ88" s="1"/>
      <c r="JDK88" s="1"/>
      <c r="JDL88" s="1"/>
      <c r="JDM88" s="1"/>
      <c r="JDN88" s="1"/>
      <c r="JDO88" s="1"/>
      <c r="JDP88" s="1"/>
      <c r="JDQ88" s="1"/>
      <c r="JDR88" s="1"/>
      <c r="JDS88" s="1"/>
      <c r="JDT88" s="1"/>
      <c r="JDU88" s="1"/>
      <c r="JDV88" s="1"/>
      <c r="JDW88" s="1"/>
      <c r="JDX88" s="1"/>
      <c r="JDY88" s="1"/>
      <c r="JDZ88" s="1"/>
      <c r="JEA88" s="1"/>
      <c r="JEB88" s="1"/>
      <c r="JEC88" s="1"/>
      <c r="JED88" s="1"/>
      <c r="JEE88" s="1"/>
      <c r="JEF88" s="1"/>
      <c r="JEG88" s="1"/>
      <c r="JEH88" s="1"/>
      <c r="JEI88" s="1"/>
      <c r="JEJ88" s="1"/>
      <c r="JEK88" s="1"/>
      <c r="JEL88" s="1"/>
      <c r="JEM88" s="1"/>
      <c r="JEN88" s="1"/>
      <c r="JEO88" s="1"/>
      <c r="JEP88" s="1"/>
      <c r="JEQ88" s="1"/>
      <c r="JER88" s="1"/>
      <c r="JES88" s="1"/>
      <c r="JET88" s="1"/>
      <c r="JEU88" s="1"/>
      <c r="JEV88" s="1"/>
      <c r="JEW88" s="1"/>
      <c r="JEX88" s="1"/>
      <c r="JEY88" s="1"/>
      <c r="JEZ88" s="1"/>
      <c r="JFA88" s="1"/>
      <c r="JFB88" s="1"/>
      <c r="JFC88" s="1"/>
      <c r="JFD88" s="1"/>
      <c r="JFE88" s="1"/>
      <c r="JFF88" s="1"/>
      <c r="JFG88" s="1"/>
      <c r="JFH88" s="1"/>
      <c r="JFI88" s="1"/>
      <c r="JFJ88" s="1"/>
      <c r="JFK88" s="1"/>
      <c r="JFL88" s="1"/>
      <c r="JFM88" s="1"/>
      <c r="JFN88" s="1"/>
      <c r="JFO88" s="1"/>
      <c r="JFP88" s="1"/>
      <c r="JFQ88" s="1"/>
      <c r="JFR88" s="1"/>
      <c r="JFS88" s="1"/>
      <c r="JFT88" s="1"/>
      <c r="JFU88" s="1"/>
      <c r="JFV88" s="1"/>
      <c r="JFW88" s="1"/>
      <c r="JFX88" s="1"/>
      <c r="JFY88" s="1"/>
      <c r="JFZ88" s="1"/>
      <c r="JGA88" s="1"/>
      <c r="JGB88" s="1"/>
      <c r="JGC88" s="1"/>
      <c r="JGD88" s="1"/>
      <c r="JGE88" s="1"/>
      <c r="JGF88" s="1"/>
      <c r="JGG88" s="1"/>
      <c r="JGH88" s="1"/>
      <c r="JGI88" s="1"/>
      <c r="JGJ88" s="1"/>
      <c r="JGK88" s="1"/>
      <c r="JGL88" s="1"/>
      <c r="JGM88" s="1"/>
      <c r="JGN88" s="1"/>
      <c r="JGO88" s="1"/>
      <c r="JGP88" s="1"/>
      <c r="JGQ88" s="1"/>
      <c r="JGR88" s="1"/>
      <c r="JGS88" s="1"/>
      <c r="JGT88" s="1"/>
      <c r="JGU88" s="1"/>
      <c r="JGV88" s="1"/>
      <c r="JGW88" s="1"/>
      <c r="JGX88" s="1"/>
      <c r="JGY88" s="1"/>
      <c r="JGZ88" s="1"/>
      <c r="JHA88" s="1"/>
      <c r="JHB88" s="1"/>
      <c r="JHC88" s="1"/>
      <c r="JHD88" s="1"/>
      <c r="JHE88" s="1"/>
      <c r="JHF88" s="1"/>
      <c r="JHG88" s="1"/>
      <c r="JHH88" s="1"/>
      <c r="JHI88" s="1"/>
      <c r="JHJ88" s="1"/>
      <c r="JHK88" s="1"/>
      <c r="JHL88" s="1"/>
      <c r="JHM88" s="1"/>
      <c r="JHN88" s="1"/>
      <c r="JHO88" s="1"/>
      <c r="JHP88" s="1"/>
      <c r="JHQ88" s="1"/>
      <c r="JHR88" s="1"/>
      <c r="JHS88" s="1"/>
      <c r="JHT88" s="1"/>
      <c r="JHU88" s="1"/>
      <c r="JHV88" s="1"/>
      <c r="JHW88" s="1"/>
      <c r="JHX88" s="1"/>
      <c r="JHY88" s="1"/>
      <c r="JHZ88" s="1"/>
      <c r="JIA88" s="1"/>
      <c r="JIB88" s="1"/>
      <c r="JIC88" s="1"/>
      <c r="JID88" s="1"/>
      <c r="JIE88" s="1"/>
      <c r="JIF88" s="1"/>
      <c r="JIG88" s="1"/>
      <c r="JIH88" s="1"/>
      <c r="JII88" s="1"/>
      <c r="JIJ88" s="1"/>
      <c r="JIK88" s="1"/>
      <c r="JIL88" s="1"/>
      <c r="JIM88" s="1"/>
      <c r="JIN88" s="1"/>
      <c r="JIO88" s="1"/>
      <c r="JIP88" s="1"/>
      <c r="JIQ88" s="1"/>
      <c r="JIR88" s="1"/>
      <c r="JIS88" s="1"/>
      <c r="JIT88" s="1"/>
      <c r="JIU88" s="1"/>
      <c r="JIV88" s="1"/>
      <c r="JIW88" s="1"/>
      <c r="JIX88" s="1"/>
      <c r="JIY88" s="1"/>
      <c r="JIZ88" s="1"/>
      <c r="JJA88" s="1"/>
      <c r="JJB88" s="1"/>
      <c r="JJC88" s="1"/>
      <c r="JJD88" s="1"/>
      <c r="JJE88" s="1"/>
      <c r="JJF88" s="1"/>
      <c r="JJG88" s="1"/>
      <c r="JJH88" s="1"/>
      <c r="JJI88" s="1"/>
      <c r="JJJ88" s="1"/>
      <c r="JJK88" s="1"/>
      <c r="JJL88" s="1"/>
      <c r="JJM88" s="1"/>
      <c r="JJN88" s="1"/>
      <c r="JJO88" s="1"/>
      <c r="JJP88" s="1"/>
      <c r="JJQ88" s="1"/>
      <c r="JJR88" s="1"/>
      <c r="JJS88" s="1"/>
      <c r="JJT88" s="1"/>
      <c r="JJU88" s="1"/>
      <c r="JJV88" s="1"/>
      <c r="JJW88" s="1"/>
      <c r="JJX88" s="1"/>
      <c r="JJY88" s="1"/>
      <c r="JJZ88" s="1"/>
      <c r="JKA88" s="1"/>
      <c r="JKB88" s="1"/>
      <c r="JKC88" s="1"/>
      <c r="JKD88" s="1"/>
      <c r="JKE88" s="1"/>
      <c r="JKF88" s="1"/>
      <c r="JKG88" s="1"/>
      <c r="JKH88" s="1"/>
      <c r="JKI88" s="1"/>
      <c r="JKJ88" s="1"/>
      <c r="JKK88" s="1"/>
      <c r="JKL88" s="1"/>
      <c r="JKM88" s="1"/>
      <c r="JKN88" s="1"/>
      <c r="JKO88" s="1"/>
      <c r="JKP88" s="1"/>
      <c r="JKQ88" s="1"/>
      <c r="JKR88" s="1"/>
      <c r="JKS88" s="1"/>
      <c r="JKT88" s="1"/>
      <c r="JKU88" s="1"/>
      <c r="JKV88" s="1"/>
      <c r="JKW88" s="1"/>
      <c r="JKX88" s="1"/>
      <c r="JKY88" s="1"/>
      <c r="JKZ88" s="1"/>
      <c r="JLA88" s="1"/>
      <c r="JLB88" s="1"/>
      <c r="JLC88" s="1"/>
      <c r="JLD88" s="1"/>
      <c r="JLE88" s="1"/>
      <c r="JLF88" s="1"/>
      <c r="JLG88" s="1"/>
      <c r="JLH88" s="1"/>
      <c r="JLI88" s="1"/>
      <c r="JLJ88" s="1"/>
      <c r="JLK88" s="1"/>
      <c r="JLL88" s="1"/>
      <c r="JLM88" s="1"/>
      <c r="JLN88" s="1"/>
      <c r="JLO88" s="1"/>
      <c r="JLP88" s="1"/>
      <c r="JLQ88" s="1"/>
      <c r="JLR88" s="1"/>
      <c r="JLS88" s="1"/>
      <c r="JLT88" s="1"/>
      <c r="JLU88" s="1"/>
      <c r="JLV88" s="1"/>
      <c r="JLW88" s="1"/>
      <c r="JLX88" s="1"/>
      <c r="JLY88" s="1"/>
      <c r="JLZ88" s="1"/>
      <c r="JMA88" s="1"/>
      <c r="JMB88" s="1"/>
      <c r="JMC88" s="1"/>
      <c r="JMD88" s="1"/>
      <c r="JME88" s="1"/>
      <c r="JMF88" s="1"/>
      <c r="JMG88" s="1"/>
      <c r="JMH88" s="1"/>
      <c r="JMI88" s="1"/>
      <c r="JMJ88" s="1"/>
      <c r="JMK88" s="1"/>
      <c r="JML88" s="1"/>
      <c r="JMM88" s="1"/>
      <c r="JMN88" s="1"/>
      <c r="JMO88" s="1"/>
      <c r="JMP88" s="1"/>
      <c r="JMQ88" s="1"/>
      <c r="JMR88" s="1"/>
      <c r="JMS88" s="1"/>
      <c r="JMT88" s="1"/>
      <c r="JMU88" s="1"/>
      <c r="JMV88" s="1"/>
      <c r="JMW88" s="1"/>
      <c r="JMX88" s="1"/>
      <c r="JMY88" s="1"/>
      <c r="JMZ88" s="1"/>
      <c r="JNA88" s="1"/>
      <c r="JNB88" s="1"/>
      <c r="JNC88" s="1"/>
      <c r="JND88" s="1"/>
      <c r="JNE88" s="1"/>
      <c r="JNF88" s="1"/>
      <c r="JNG88" s="1"/>
      <c r="JNH88" s="1"/>
      <c r="JNI88" s="1"/>
      <c r="JNJ88" s="1"/>
      <c r="JNK88" s="1"/>
      <c r="JNL88" s="1"/>
      <c r="JNM88" s="1"/>
      <c r="JNN88" s="1"/>
      <c r="JNO88" s="1"/>
      <c r="JNP88" s="1"/>
      <c r="JNQ88" s="1"/>
      <c r="JNR88" s="1"/>
      <c r="JNS88" s="1"/>
      <c r="JNT88" s="1"/>
      <c r="JNU88" s="1"/>
      <c r="JNV88" s="1"/>
      <c r="JNW88" s="1"/>
      <c r="JNX88" s="1"/>
      <c r="JNY88" s="1"/>
      <c r="JNZ88" s="1"/>
      <c r="JOA88" s="1"/>
      <c r="JOB88" s="1"/>
      <c r="JOC88" s="1"/>
      <c r="JOD88" s="1"/>
      <c r="JOE88" s="1"/>
      <c r="JOF88" s="1"/>
      <c r="JOG88" s="1"/>
      <c r="JOH88" s="1"/>
      <c r="JOI88" s="1"/>
      <c r="JOJ88" s="1"/>
      <c r="JOK88" s="1"/>
      <c r="JOL88" s="1"/>
      <c r="JOM88" s="1"/>
      <c r="JON88" s="1"/>
      <c r="JOO88" s="1"/>
      <c r="JOP88" s="1"/>
      <c r="JOQ88" s="1"/>
      <c r="JOR88" s="1"/>
      <c r="JOS88" s="1"/>
      <c r="JOT88" s="1"/>
      <c r="JOU88" s="1"/>
      <c r="JOV88" s="1"/>
      <c r="JOW88" s="1"/>
      <c r="JOX88" s="1"/>
      <c r="JOY88" s="1"/>
      <c r="JOZ88" s="1"/>
      <c r="JPA88" s="1"/>
      <c r="JPB88" s="1"/>
      <c r="JPC88" s="1"/>
      <c r="JPD88" s="1"/>
      <c r="JPE88" s="1"/>
      <c r="JPF88" s="1"/>
      <c r="JPG88" s="1"/>
      <c r="JPH88" s="1"/>
      <c r="JPI88" s="1"/>
      <c r="JPJ88" s="1"/>
      <c r="JPK88" s="1"/>
      <c r="JPL88" s="1"/>
      <c r="JPM88" s="1"/>
      <c r="JPN88" s="1"/>
      <c r="JPO88" s="1"/>
      <c r="JPP88" s="1"/>
      <c r="JPQ88" s="1"/>
      <c r="JPR88" s="1"/>
      <c r="JPS88" s="1"/>
      <c r="JPT88" s="1"/>
      <c r="JPU88" s="1"/>
      <c r="JPV88" s="1"/>
      <c r="JPW88" s="1"/>
      <c r="JPX88" s="1"/>
      <c r="JPY88" s="1"/>
      <c r="JPZ88" s="1"/>
      <c r="JQA88" s="1"/>
      <c r="JQB88" s="1"/>
      <c r="JQC88" s="1"/>
      <c r="JQD88" s="1"/>
      <c r="JQE88" s="1"/>
      <c r="JQF88" s="1"/>
      <c r="JQG88" s="1"/>
      <c r="JQH88" s="1"/>
      <c r="JQI88" s="1"/>
      <c r="JQJ88" s="1"/>
      <c r="JQK88" s="1"/>
      <c r="JQL88" s="1"/>
      <c r="JQM88" s="1"/>
      <c r="JQN88" s="1"/>
      <c r="JQO88" s="1"/>
      <c r="JQP88" s="1"/>
      <c r="JQQ88" s="1"/>
      <c r="JQR88" s="1"/>
      <c r="JQS88" s="1"/>
      <c r="JQT88" s="1"/>
      <c r="JQU88" s="1"/>
      <c r="JQV88" s="1"/>
      <c r="JQW88" s="1"/>
      <c r="JQX88" s="1"/>
      <c r="JQY88" s="1"/>
      <c r="JQZ88" s="1"/>
      <c r="JRA88" s="1"/>
      <c r="JRB88" s="1"/>
      <c r="JRC88" s="1"/>
      <c r="JRD88" s="1"/>
      <c r="JRE88" s="1"/>
      <c r="JRF88" s="1"/>
      <c r="JRG88" s="1"/>
      <c r="JRH88" s="1"/>
      <c r="JRI88" s="1"/>
      <c r="JRJ88" s="1"/>
      <c r="JRK88" s="1"/>
      <c r="JRL88" s="1"/>
      <c r="JRM88" s="1"/>
      <c r="JRN88" s="1"/>
      <c r="JRO88" s="1"/>
      <c r="JRP88" s="1"/>
      <c r="JRQ88" s="1"/>
      <c r="JRR88" s="1"/>
      <c r="JRS88" s="1"/>
      <c r="JRT88" s="1"/>
      <c r="JRU88" s="1"/>
      <c r="JRV88" s="1"/>
      <c r="JRW88" s="1"/>
      <c r="JRX88" s="1"/>
      <c r="JRY88" s="1"/>
      <c r="JRZ88" s="1"/>
      <c r="JSA88" s="1"/>
      <c r="JSB88" s="1"/>
      <c r="JSC88" s="1"/>
      <c r="JSD88" s="1"/>
      <c r="JSE88" s="1"/>
      <c r="JSF88" s="1"/>
      <c r="JSG88" s="1"/>
      <c r="JSH88" s="1"/>
      <c r="JSI88" s="1"/>
      <c r="JSJ88" s="1"/>
      <c r="JSK88" s="1"/>
      <c r="JSL88" s="1"/>
      <c r="JSM88" s="1"/>
      <c r="JSN88" s="1"/>
      <c r="JSO88" s="1"/>
      <c r="JSP88" s="1"/>
      <c r="JSQ88" s="1"/>
      <c r="JSR88" s="1"/>
      <c r="JSS88" s="1"/>
      <c r="JST88" s="1"/>
      <c r="JSU88" s="1"/>
      <c r="JSV88" s="1"/>
      <c r="JSW88" s="1"/>
      <c r="JSX88" s="1"/>
      <c r="JSY88" s="1"/>
      <c r="JSZ88" s="1"/>
      <c r="JTA88" s="1"/>
      <c r="JTB88" s="1"/>
      <c r="JTC88" s="1"/>
      <c r="JTD88" s="1"/>
      <c r="JTE88" s="1"/>
      <c r="JTF88" s="1"/>
      <c r="JTG88" s="1"/>
      <c r="JTH88" s="1"/>
      <c r="JTI88" s="1"/>
      <c r="JTJ88" s="1"/>
      <c r="JTK88" s="1"/>
      <c r="JTL88" s="1"/>
      <c r="JTM88" s="1"/>
      <c r="JTN88" s="1"/>
      <c r="JTO88" s="1"/>
      <c r="JTP88" s="1"/>
      <c r="JTQ88" s="1"/>
      <c r="JTR88" s="1"/>
      <c r="JTS88" s="1"/>
      <c r="JTT88" s="1"/>
      <c r="JTU88" s="1"/>
      <c r="JTV88" s="1"/>
      <c r="JTW88" s="1"/>
      <c r="JTX88" s="1"/>
      <c r="JTY88" s="1"/>
      <c r="JTZ88" s="1"/>
      <c r="JUA88" s="1"/>
      <c r="JUB88" s="1"/>
      <c r="JUC88" s="1"/>
      <c r="JUD88" s="1"/>
      <c r="JUE88" s="1"/>
      <c r="JUF88" s="1"/>
      <c r="JUG88" s="1"/>
      <c r="JUH88" s="1"/>
      <c r="JUI88" s="1"/>
      <c r="JUJ88" s="1"/>
      <c r="JUK88" s="1"/>
      <c r="JUL88" s="1"/>
      <c r="JUM88" s="1"/>
      <c r="JUN88" s="1"/>
      <c r="JUO88" s="1"/>
      <c r="JUP88" s="1"/>
      <c r="JUQ88" s="1"/>
      <c r="JUR88" s="1"/>
      <c r="JUS88" s="1"/>
      <c r="JUT88" s="1"/>
      <c r="JUU88" s="1"/>
      <c r="JUV88" s="1"/>
      <c r="JUW88" s="1"/>
      <c r="JUX88" s="1"/>
      <c r="JUY88" s="1"/>
      <c r="JUZ88" s="1"/>
      <c r="JVA88" s="1"/>
      <c r="JVB88" s="1"/>
      <c r="JVC88" s="1"/>
      <c r="JVD88" s="1"/>
      <c r="JVE88" s="1"/>
      <c r="JVF88" s="1"/>
      <c r="JVG88" s="1"/>
      <c r="JVH88" s="1"/>
      <c r="JVI88" s="1"/>
      <c r="JVJ88" s="1"/>
      <c r="JVK88" s="1"/>
      <c r="JVL88" s="1"/>
      <c r="JVM88" s="1"/>
      <c r="JVN88" s="1"/>
      <c r="JVO88" s="1"/>
      <c r="JVP88" s="1"/>
      <c r="JVQ88" s="1"/>
      <c r="JVR88" s="1"/>
      <c r="JVS88" s="1"/>
      <c r="JVT88" s="1"/>
      <c r="JVU88" s="1"/>
      <c r="JVV88" s="1"/>
      <c r="JVW88" s="1"/>
      <c r="JVX88" s="1"/>
      <c r="JVY88" s="1"/>
      <c r="JVZ88" s="1"/>
      <c r="JWA88" s="1"/>
      <c r="JWB88" s="1"/>
      <c r="JWC88" s="1"/>
      <c r="JWD88" s="1"/>
      <c r="JWE88" s="1"/>
      <c r="JWF88" s="1"/>
      <c r="JWG88" s="1"/>
      <c r="JWH88" s="1"/>
      <c r="JWI88" s="1"/>
      <c r="JWJ88" s="1"/>
      <c r="JWK88" s="1"/>
      <c r="JWL88" s="1"/>
      <c r="JWM88" s="1"/>
      <c r="JWN88" s="1"/>
      <c r="JWO88" s="1"/>
      <c r="JWP88" s="1"/>
      <c r="JWQ88" s="1"/>
      <c r="JWR88" s="1"/>
      <c r="JWS88" s="1"/>
      <c r="JWT88" s="1"/>
      <c r="JWU88" s="1"/>
      <c r="JWV88" s="1"/>
      <c r="JWW88" s="1"/>
      <c r="JWX88" s="1"/>
      <c r="JWY88" s="1"/>
      <c r="JWZ88" s="1"/>
      <c r="JXA88" s="1"/>
      <c r="JXB88" s="1"/>
      <c r="JXC88" s="1"/>
      <c r="JXD88" s="1"/>
      <c r="JXE88" s="1"/>
      <c r="JXF88" s="1"/>
      <c r="JXG88" s="1"/>
      <c r="JXH88" s="1"/>
      <c r="JXI88" s="1"/>
      <c r="JXJ88" s="1"/>
      <c r="JXK88" s="1"/>
      <c r="JXL88" s="1"/>
      <c r="JXM88" s="1"/>
      <c r="JXN88" s="1"/>
      <c r="JXO88" s="1"/>
      <c r="JXP88" s="1"/>
      <c r="JXQ88" s="1"/>
      <c r="JXR88" s="1"/>
      <c r="JXS88" s="1"/>
      <c r="JXT88" s="1"/>
      <c r="JXU88" s="1"/>
      <c r="JXV88" s="1"/>
      <c r="JXW88" s="1"/>
      <c r="JXX88" s="1"/>
      <c r="JXY88" s="1"/>
      <c r="JXZ88" s="1"/>
      <c r="JYA88" s="1"/>
      <c r="JYB88" s="1"/>
      <c r="JYC88" s="1"/>
      <c r="JYD88" s="1"/>
      <c r="JYE88" s="1"/>
      <c r="JYF88" s="1"/>
      <c r="JYG88" s="1"/>
      <c r="JYH88" s="1"/>
      <c r="JYI88" s="1"/>
      <c r="JYJ88" s="1"/>
      <c r="JYK88" s="1"/>
      <c r="JYL88" s="1"/>
      <c r="JYM88" s="1"/>
      <c r="JYN88" s="1"/>
      <c r="JYO88" s="1"/>
      <c r="JYP88" s="1"/>
      <c r="JYQ88" s="1"/>
      <c r="JYR88" s="1"/>
      <c r="JYS88" s="1"/>
      <c r="JYT88" s="1"/>
      <c r="JYU88" s="1"/>
      <c r="JYV88" s="1"/>
      <c r="JYW88" s="1"/>
      <c r="JYX88" s="1"/>
      <c r="JYY88" s="1"/>
      <c r="JYZ88" s="1"/>
      <c r="JZA88" s="1"/>
      <c r="JZB88" s="1"/>
      <c r="JZC88" s="1"/>
      <c r="JZD88" s="1"/>
      <c r="JZE88" s="1"/>
      <c r="JZF88" s="1"/>
      <c r="JZG88" s="1"/>
      <c r="JZH88" s="1"/>
      <c r="JZI88" s="1"/>
      <c r="JZJ88" s="1"/>
      <c r="JZK88" s="1"/>
      <c r="JZL88" s="1"/>
      <c r="JZM88" s="1"/>
      <c r="JZN88" s="1"/>
      <c r="JZO88" s="1"/>
      <c r="JZP88" s="1"/>
      <c r="JZQ88" s="1"/>
      <c r="JZR88" s="1"/>
      <c r="JZS88" s="1"/>
      <c r="JZT88" s="1"/>
      <c r="JZU88" s="1"/>
      <c r="JZV88" s="1"/>
      <c r="JZW88" s="1"/>
      <c r="JZX88" s="1"/>
      <c r="JZY88" s="1"/>
      <c r="JZZ88" s="1"/>
      <c r="KAA88" s="1"/>
      <c r="KAB88" s="1"/>
      <c r="KAC88" s="1"/>
      <c r="KAD88" s="1"/>
      <c r="KAE88" s="1"/>
      <c r="KAF88" s="1"/>
      <c r="KAG88" s="1"/>
      <c r="KAH88" s="1"/>
      <c r="KAI88" s="1"/>
      <c r="KAJ88" s="1"/>
      <c r="KAK88" s="1"/>
      <c r="KAL88" s="1"/>
      <c r="KAM88" s="1"/>
      <c r="KAN88" s="1"/>
      <c r="KAO88" s="1"/>
      <c r="KAP88" s="1"/>
      <c r="KAQ88" s="1"/>
      <c r="KAR88" s="1"/>
      <c r="KAS88" s="1"/>
      <c r="KAT88" s="1"/>
      <c r="KAU88" s="1"/>
      <c r="KAV88" s="1"/>
      <c r="KAW88" s="1"/>
      <c r="KAX88" s="1"/>
      <c r="KAY88" s="1"/>
      <c r="KAZ88" s="1"/>
      <c r="KBA88" s="1"/>
      <c r="KBB88" s="1"/>
      <c r="KBC88" s="1"/>
      <c r="KBD88" s="1"/>
      <c r="KBE88" s="1"/>
      <c r="KBF88" s="1"/>
      <c r="KBG88" s="1"/>
      <c r="KBH88" s="1"/>
      <c r="KBI88" s="1"/>
      <c r="KBJ88" s="1"/>
      <c r="KBK88" s="1"/>
      <c r="KBL88" s="1"/>
      <c r="KBM88" s="1"/>
      <c r="KBN88" s="1"/>
      <c r="KBO88" s="1"/>
      <c r="KBP88" s="1"/>
      <c r="KBQ88" s="1"/>
      <c r="KBR88" s="1"/>
      <c r="KBS88" s="1"/>
      <c r="KBT88" s="1"/>
      <c r="KBU88" s="1"/>
      <c r="KBV88" s="1"/>
      <c r="KBW88" s="1"/>
      <c r="KBX88" s="1"/>
      <c r="KBY88" s="1"/>
      <c r="KBZ88" s="1"/>
      <c r="KCA88" s="1"/>
      <c r="KCB88" s="1"/>
      <c r="KCC88" s="1"/>
      <c r="KCD88" s="1"/>
      <c r="KCE88" s="1"/>
      <c r="KCF88" s="1"/>
      <c r="KCG88" s="1"/>
      <c r="KCH88" s="1"/>
      <c r="KCI88" s="1"/>
      <c r="KCJ88" s="1"/>
      <c r="KCK88" s="1"/>
      <c r="KCL88" s="1"/>
      <c r="KCM88" s="1"/>
      <c r="KCN88" s="1"/>
      <c r="KCO88" s="1"/>
      <c r="KCP88" s="1"/>
      <c r="KCQ88" s="1"/>
      <c r="KCR88" s="1"/>
      <c r="KCS88" s="1"/>
      <c r="KCT88" s="1"/>
      <c r="KCU88" s="1"/>
      <c r="KCV88" s="1"/>
      <c r="KCW88" s="1"/>
      <c r="KCX88" s="1"/>
      <c r="KCY88" s="1"/>
      <c r="KCZ88" s="1"/>
      <c r="KDA88" s="1"/>
      <c r="KDB88" s="1"/>
      <c r="KDC88" s="1"/>
      <c r="KDD88" s="1"/>
      <c r="KDE88" s="1"/>
      <c r="KDF88" s="1"/>
      <c r="KDG88" s="1"/>
      <c r="KDH88" s="1"/>
      <c r="KDI88" s="1"/>
      <c r="KDJ88" s="1"/>
      <c r="KDK88" s="1"/>
      <c r="KDL88" s="1"/>
      <c r="KDM88" s="1"/>
      <c r="KDN88" s="1"/>
      <c r="KDO88" s="1"/>
      <c r="KDP88" s="1"/>
      <c r="KDQ88" s="1"/>
      <c r="KDR88" s="1"/>
      <c r="KDS88" s="1"/>
      <c r="KDT88" s="1"/>
      <c r="KDU88" s="1"/>
      <c r="KDV88" s="1"/>
      <c r="KDW88" s="1"/>
      <c r="KDX88" s="1"/>
      <c r="KDY88" s="1"/>
      <c r="KDZ88" s="1"/>
      <c r="KEA88" s="1"/>
      <c r="KEB88" s="1"/>
      <c r="KEC88" s="1"/>
      <c r="KED88" s="1"/>
      <c r="KEE88" s="1"/>
      <c r="KEF88" s="1"/>
      <c r="KEG88" s="1"/>
      <c r="KEH88" s="1"/>
      <c r="KEI88" s="1"/>
      <c r="KEJ88" s="1"/>
      <c r="KEK88" s="1"/>
      <c r="KEL88" s="1"/>
      <c r="KEM88" s="1"/>
      <c r="KEN88" s="1"/>
      <c r="KEO88" s="1"/>
      <c r="KEP88" s="1"/>
      <c r="KEQ88" s="1"/>
      <c r="KER88" s="1"/>
      <c r="KES88" s="1"/>
      <c r="KET88" s="1"/>
      <c r="KEU88" s="1"/>
      <c r="KEV88" s="1"/>
      <c r="KEW88" s="1"/>
      <c r="KEX88" s="1"/>
      <c r="KEY88" s="1"/>
      <c r="KEZ88" s="1"/>
      <c r="KFA88" s="1"/>
      <c r="KFB88" s="1"/>
      <c r="KFC88" s="1"/>
      <c r="KFD88" s="1"/>
      <c r="KFE88" s="1"/>
      <c r="KFF88" s="1"/>
      <c r="KFG88" s="1"/>
      <c r="KFH88" s="1"/>
      <c r="KFI88" s="1"/>
      <c r="KFJ88" s="1"/>
      <c r="KFK88" s="1"/>
      <c r="KFL88" s="1"/>
      <c r="KFM88" s="1"/>
      <c r="KFN88" s="1"/>
      <c r="KFO88" s="1"/>
      <c r="KFP88" s="1"/>
      <c r="KFQ88" s="1"/>
      <c r="KFR88" s="1"/>
      <c r="KFS88" s="1"/>
      <c r="KFT88" s="1"/>
      <c r="KFU88" s="1"/>
      <c r="KFV88" s="1"/>
      <c r="KFW88" s="1"/>
      <c r="KFX88" s="1"/>
      <c r="KFY88" s="1"/>
      <c r="KFZ88" s="1"/>
      <c r="KGA88" s="1"/>
      <c r="KGB88" s="1"/>
      <c r="KGC88" s="1"/>
      <c r="KGD88" s="1"/>
      <c r="KGE88" s="1"/>
      <c r="KGF88" s="1"/>
      <c r="KGG88" s="1"/>
      <c r="KGH88" s="1"/>
      <c r="KGI88" s="1"/>
      <c r="KGJ88" s="1"/>
      <c r="KGK88" s="1"/>
      <c r="KGL88" s="1"/>
      <c r="KGM88" s="1"/>
      <c r="KGN88" s="1"/>
      <c r="KGO88" s="1"/>
      <c r="KGP88" s="1"/>
      <c r="KGQ88" s="1"/>
      <c r="KGR88" s="1"/>
      <c r="KGS88" s="1"/>
      <c r="KGT88" s="1"/>
      <c r="KGU88" s="1"/>
      <c r="KGV88" s="1"/>
      <c r="KGW88" s="1"/>
      <c r="KGX88" s="1"/>
      <c r="KGY88" s="1"/>
      <c r="KGZ88" s="1"/>
      <c r="KHA88" s="1"/>
      <c r="KHB88" s="1"/>
      <c r="KHC88" s="1"/>
      <c r="KHD88" s="1"/>
      <c r="KHE88" s="1"/>
      <c r="KHF88" s="1"/>
      <c r="KHG88" s="1"/>
      <c r="KHH88" s="1"/>
      <c r="KHI88" s="1"/>
      <c r="KHJ88" s="1"/>
      <c r="KHK88" s="1"/>
      <c r="KHL88" s="1"/>
      <c r="KHM88" s="1"/>
      <c r="KHN88" s="1"/>
      <c r="KHO88" s="1"/>
      <c r="KHP88" s="1"/>
      <c r="KHQ88" s="1"/>
      <c r="KHR88" s="1"/>
      <c r="KHS88" s="1"/>
      <c r="KHT88" s="1"/>
      <c r="KHU88" s="1"/>
      <c r="KHV88" s="1"/>
      <c r="KHW88" s="1"/>
      <c r="KHX88" s="1"/>
      <c r="KHY88" s="1"/>
      <c r="KHZ88" s="1"/>
      <c r="KIA88" s="1"/>
      <c r="KIB88" s="1"/>
      <c r="KIC88" s="1"/>
      <c r="KID88" s="1"/>
      <c r="KIE88" s="1"/>
      <c r="KIF88" s="1"/>
      <c r="KIG88" s="1"/>
      <c r="KIH88" s="1"/>
      <c r="KII88" s="1"/>
      <c r="KIJ88" s="1"/>
      <c r="KIK88" s="1"/>
      <c r="KIL88" s="1"/>
      <c r="KIM88" s="1"/>
      <c r="KIN88" s="1"/>
      <c r="KIO88" s="1"/>
      <c r="KIP88" s="1"/>
      <c r="KIQ88" s="1"/>
      <c r="KIR88" s="1"/>
      <c r="KIS88" s="1"/>
      <c r="KIT88" s="1"/>
      <c r="KIU88" s="1"/>
      <c r="KIV88" s="1"/>
      <c r="KIW88" s="1"/>
      <c r="KIX88" s="1"/>
      <c r="KIY88" s="1"/>
      <c r="KIZ88" s="1"/>
      <c r="KJA88" s="1"/>
      <c r="KJB88" s="1"/>
      <c r="KJC88" s="1"/>
      <c r="KJD88" s="1"/>
      <c r="KJE88" s="1"/>
      <c r="KJF88" s="1"/>
      <c r="KJG88" s="1"/>
      <c r="KJH88" s="1"/>
      <c r="KJI88" s="1"/>
      <c r="KJJ88" s="1"/>
      <c r="KJK88" s="1"/>
      <c r="KJL88" s="1"/>
      <c r="KJM88" s="1"/>
      <c r="KJN88" s="1"/>
      <c r="KJO88" s="1"/>
      <c r="KJP88" s="1"/>
      <c r="KJQ88" s="1"/>
      <c r="KJR88" s="1"/>
      <c r="KJS88" s="1"/>
      <c r="KJT88" s="1"/>
      <c r="KJU88" s="1"/>
      <c r="KJV88" s="1"/>
      <c r="KJW88" s="1"/>
      <c r="KJX88" s="1"/>
      <c r="KJY88" s="1"/>
      <c r="KJZ88" s="1"/>
      <c r="KKA88" s="1"/>
      <c r="KKB88" s="1"/>
      <c r="KKC88" s="1"/>
      <c r="KKD88" s="1"/>
      <c r="KKE88" s="1"/>
      <c r="KKF88" s="1"/>
      <c r="KKG88" s="1"/>
      <c r="KKH88" s="1"/>
      <c r="KKI88" s="1"/>
      <c r="KKJ88" s="1"/>
      <c r="KKK88" s="1"/>
      <c r="KKL88" s="1"/>
      <c r="KKM88" s="1"/>
      <c r="KKN88" s="1"/>
      <c r="KKO88" s="1"/>
      <c r="KKP88" s="1"/>
      <c r="KKQ88" s="1"/>
      <c r="KKR88" s="1"/>
      <c r="KKS88" s="1"/>
      <c r="KKT88" s="1"/>
      <c r="KKU88" s="1"/>
      <c r="KKV88" s="1"/>
      <c r="KKW88" s="1"/>
      <c r="KKX88" s="1"/>
      <c r="KKY88" s="1"/>
      <c r="KKZ88" s="1"/>
      <c r="KLA88" s="1"/>
      <c r="KLB88" s="1"/>
      <c r="KLC88" s="1"/>
      <c r="KLD88" s="1"/>
      <c r="KLE88" s="1"/>
      <c r="KLF88" s="1"/>
      <c r="KLG88" s="1"/>
      <c r="KLH88" s="1"/>
      <c r="KLI88" s="1"/>
      <c r="KLJ88" s="1"/>
      <c r="KLK88" s="1"/>
      <c r="KLL88" s="1"/>
      <c r="KLM88" s="1"/>
      <c r="KLN88" s="1"/>
      <c r="KLO88" s="1"/>
      <c r="KLP88" s="1"/>
      <c r="KLQ88" s="1"/>
      <c r="KLR88" s="1"/>
      <c r="KLS88" s="1"/>
      <c r="KLT88" s="1"/>
      <c r="KLU88" s="1"/>
      <c r="KLV88" s="1"/>
      <c r="KLW88" s="1"/>
      <c r="KLX88" s="1"/>
      <c r="KLY88" s="1"/>
      <c r="KLZ88" s="1"/>
      <c r="KMA88" s="1"/>
      <c r="KMB88" s="1"/>
      <c r="KMC88" s="1"/>
      <c r="KMD88" s="1"/>
      <c r="KME88" s="1"/>
      <c r="KMF88" s="1"/>
      <c r="KMG88" s="1"/>
      <c r="KMH88" s="1"/>
      <c r="KMI88" s="1"/>
      <c r="KMJ88" s="1"/>
      <c r="KMK88" s="1"/>
      <c r="KML88" s="1"/>
      <c r="KMM88" s="1"/>
      <c r="KMN88" s="1"/>
      <c r="KMO88" s="1"/>
      <c r="KMP88" s="1"/>
      <c r="KMQ88" s="1"/>
      <c r="KMR88" s="1"/>
      <c r="KMS88" s="1"/>
      <c r="KMT88" s="1"/>
      <c r="KMU88" s="1"/>
      <c r="KMV88" s="1"/>
      <c r="KMW88" s="1"/>
      <c r="KMX88" s="1"/>
      <c r="KMY88" s="1"/>
      <c r="KMZ88" s="1"/>
      <c r="KNA88" s="1"/>
      <c r="KNB88" s="1"/>
      <c r="KNC88" s="1"/>
      <c r="KND88" s="1"/>
      <c r="KNE88" s="1"/>
      <c r="KNF88" s="1"/>
      <c r="KNG88" s="1"/>
      <c r="KNH88" s="1"/>
      <c r="KNI88" s="1"/>
      <c r="KNJ88" s="1"/>
      <c r="KNK88" s="1"/>
      <c r="KNL88" s="1"/>
      <c r="KNM88" s="1"/>
      <c r="KNN88" s="1"/>
      <c r="KNO88" s="1"/>
      <c r="KNP88" s="1"/>
      <c r="KNQ88" s="1"/>
      <c r="KNR88" s="1"/>
      <c r="KNS88" s="1"/>
      <c r="KNT88" s="1"/>
      <c r="KNU88" s="1"/>
      <c r="KNV88" s="1"/>
      <c r="KNW88" s="1"/>
      <c r="KNX88" s="1"/>
      <c r="KNY88" s="1"/>
      <c r="KNZ88" s="1"/>
      <c r="KOA88" s="1"/>
      <c r="KOB88" s="1"/>
      <c r="KOC88" s="1"/>
      <c r="KOD88" s="1"/>
      <c r="KOE88" s="1"/>
      <c r="KOF88" s="1"/>
      <c r="KOG88" s="1"/>
      <c r="KOH88" s="1"/>
      <c r="KOI88" s="1"/>
      <c r="KOJ88" s="1"/>
      <c r="KOK88" s="1"/>
      <c r="KOL88" s="1"/>
      <c r="KOM88" s="1"/>
      <c r="KON88" s="1"/>
      <c r="KOO88" s="1"/>
      <c r="KOP88" s="1"/>
      <c r="KOQ88" s="1"/>
      <c r="KOR88" s="1"/>
      <c r="KOS88" s="1"/>
      <c r="KOT88" s="1"/>
      <c r="KOU88" s="1"/>
      <c r="KOV88" s="1"/>
      <c r="KOW88" s="1"/>
      <c r="KOX88" s="1"/>
      <c r="KOY88" s="1"/>
      <c r="KOZ88" s="1"/>
      <c r="KPA88" s="1"/>
      <c r="KPB88" s="1"/>
      <c r="KPC88" s="1"/>
      <c r="KPD88" s="1"/>
      <c r="KPE88" s="1"/>
      <c r="KPF88" s="1"/>
      <c r="KPG88" s="1"/>
      <c r="KPH88" s="1"/>
      <c r="KPI88" s="1"/>
      <c r="KPJ88" s="1"/>
      <c r="KPK88" s="1"/>
      <c r="KPL88" s="1"/>
      <c r="KPM88" s="1"/>
      <c r="KPN88" s="1"/>
      <c r="KPO88" s="1"/>
      <c r="KPP88" s="1"/>
      <c r="KPQ88" s="1"/>
      <c r="KPR88" s="1"/>
      <c r="KPS88" s="1"/>
      <c r="KPT88" s="1"/>
      <c r="KPU88" s="1"/>
      <c r="KPV88" s="1"/>
      <c r="KPW88" s="1"/>
      <c r="KPX88" s="1"/>
      <c r="KPY88" s="1"/>
      <c r="KPZ88" s="1"/>
      <c r="KQA88" s="1"/>
      <c r="KQB88" s="1"/>
      <c r="KQC88" s="1"/>
      <c r="KQD88" s="1"/>
      <c r="KQE88" s="1"/>
      <c r="KQF88" s="1"/>
      <c r="KQG88" s="1"/>
      <c r="KQH88" s="1"/>
      <c r="KQI88" s="1"/>
      <c r="KQJ88" s="1"/>
      <c r="KQK88" s="1"/>
      <c r="KQL88" s="1"/>
      <c r="KQM88" s="1"/>
      <c r="KQN88" s="1"/>
      <c r="KQO88" s="1"/>
      <c r="KQP88" s="1"/>
      <c r="KQQ88" s="1"/>
      <c r="KQR88" s="1"/>
      <c r="KQS88" s="1"/>
      <c r="KQT88" s="1"/>
      <c r="KQU88" s="1"/>
      <c r="KQV88" s="1"/>
      <c r="KQW88" s="1"/>
      <c r="KQX88" s="1"/>
      <c r="KQY88" s="1"/>
      <c r="KQZ88" s="1"/>
      <c r="KRA88" s="1"/>
      <c r="KRB88" s="1"/>
      <c r="KRC88" s="1"/>
      <c r="KRD88" s="1"/>
      <c r="KRE88" s="1"/>
      <c r="KRF88" s="1"/>
      <c r="KRG88" s="1"/>
      <c r="KRH88" s="1"/>
      <c r="KRI88" s="1"/>
      <c r="KRJ88" s="1"/>
      <c r="KRK88" s="1"/>
      <c r="KRL88" s="1"/>
      <c r="KRM88" s="1"/>
      <c r="KRN88" s="1"/>
      <c r="KRO88" s="1"/>
      <c r="KRP88" s="1"/>
      <c r="KRQ88" s="1"/>
      <c r="KRR88" s="1"/>
      <c r="KRS88" s="1"/>
      <c r="KRT88" s="1"/>
      <c r="KRU88" s="1"/>
      <c r="KRV88" s="1"/>
      <c r="KRW88" s="1"/>
      <c r="KRX88" s="1"/>
      <c r="KRY88" s="1"/>
      <c r="KRZ88" s="1"/>
      <c r="KSA88" s="1"/>
      <c r="KSB88" s="1"/>
      <c r="KSC88" s="1"/>
      <c r="KSD88" s="1"/>
      <c r="KSE88" s="1"/>
      <c r="KSF88" s="1"/>
      <c r="KSG88" s="1"/>
      <c r="KSH88" s="1"/>
      <c r="KSI88" s="1"/>
      <c r="KSJ88" s="1"/>
      <c r="KSK88" s="1"/>
      <c r="KSL88" s="1"/>
      <c r="KSM88" s="1"/>
      <c r="KSN88" s="1"/>
      <c r="KSO88" s="1"/>
      <c r="KSP88" s="1"/>
      <c r="KSQ88" s="1"/>
      <c r="KSR88" s="1"/>
      <c r="KSS88" s="1"/>
      <c r="KST88" s="1"/>
      <c r="KSU88" s="1"/>
      <c r="KSV88" s="1"/>
      <c r="KSW88" s="1"/>
      <c r="KSX88" s="1"/>
      <c r="KSY88" s="1"/>
      <c r="KSZ88" s="1"/>
      <c r="KTA88" s="1"/>
      <c r="KTB88" s="1"/>
      <c r="KTC88" s="1"/>
      <c r="KTD88" s="1"/>
      <c r="KTE88" s="1"/>
      <c r="KTF88" s="1"/>
      <c r="KTG88" s="1"/>
      <c r="KTH88" s="1"/>
      <c r="KTI88" s="1"/>
      <c r="KTJ88" s="1"/>
      <c r="KTK88" s="1"/>
      <c r="KTL88" s="1"/>
      <c r="KTM88" s="1"/>
      <c r="KTN88" s="1"/>
      <c r="KTO88" s="1"/>
      <c r="KTP88" s="1"/>
      <c r="KTQ88" s="1"/>
      <c r="KTR88" s="1"/>
      <c r="KTS88" s="1"/>
      <c r="KTT88" s="1"/>
      <c r="KTU88" s="1"/>
      <c r="KTV88" s="1"/>
      <c r="KTW88" s="1"/>
      <c r="KTX88" s="1"/>
      <c r="KTY88" s="1"/>
      <c r="KTZ88" s="1"/>
      <c r="KUA88" s="1"/>
      <c r="KUB88" s="1"/>
      <c r="KUC88" s="1"/>
      <c r="KUD88" s="1"/>
      <c r="KUE88" s="1"/>
      <c r="KUF88" s="1"/>
      <c r="KUG88" s="1"/>
      <c r="KUH88" s="1"/>
      <c r="KUI88" s="1"/>
      <c r="KUJ88" s="1"/>
      <c r="KUK88" s="1"/>
      <c r="KUL88" s="1"/>
      <c r="KUM88" s="1"/>
      <c r="KUN88" s="1"/>
      <c r="KUO88" s="1"/>
      <c r="KUP88" s="1"/>
      <c r="KUQ88" s="1"/>
      <c r="KUR88" s="1"/>
      <c r="KUS88" s="1"/>
      <c r="KUT88" s="1"/>
      <c r="KUU88" s="1"/>
      <c r="KUV88" s="1"/>
      <c r="KUW88" s="1"/>
      <c r="KUX88" s="1"/>
      <c r="KUY88" s="1"/>
      <c r="KUZ88" s="1"/>
      <c r="KVA88" s="1"/>
      <c r="KVB88" s="1"/>
      <c r="KVC88" s="1"/>
      <c r="KVD88" s="1"/>
      <c r="KVE88" s="1"/>
      <c r="KVF88" s="1"/>
      <c r="KVG88" s="1"/>
      <c r="KVH88" s="1"/>
      <c r="KVI88" s="1"/>
      <c r="KVJ88" s="1"/>
      <c r="KVK88" s="1"/>
      <c r="KVL88" s="1"/>
      <c r="KVM88" s="1"/>
      <c r="KVN88" s="1"/>
      <c r="KVO88" s="1"/>
      <c r="KVP88" s="1"/>
      <c r="KVQ88" s="1"/>
      <c r="KVR88" s="1"/>
      <c r="KVS88" s="1"/>
      <c r="KVT88" s="1"/>
      <c r="KVU88" s="1"/>
      <c r="KVV88" s="1"/>
      <c r="KVW88" s="1"/>
      <c r="KVX88" s="1"/>
      <c r="KVY88" s="1"/>
      <c r="KVZ88" s="1"/>
      <c r="KWA88" s="1"/>
      <c r="KWB88" s="1"/>
      <c r="KWC88" s="1"/>
      <c r="KWD88" s="1"/>
      <c r="KWE88" s="1"/>
      <c r="KWF88" s="1"/>
      <c r="KWG88" s="1"/>
      <c r="KWH88" s="1"/>
      <c r="KWI88" s="1"/>
      <c r="KWJ88" s="1"/>
      <c r="KWK88" s="1"/>
      <c r="KWL88" s="1"/>
      <c r="KWM88" s="1"/>
      <c r="KWN88" s="1"/>
      <c r="KWO88" s="1"/>
      <c r="KWP88" s="1"/>
      <c r="KWQ88" s="1"/>
      <c r="KWR88" s="1"/>
      <c r="KWS88" s="1"/>
      <c r="KWT88" s="1"/>
      <c r="KWU88" s="1"/>
      <c r="KWV88" s="1"/>
      <c r="KWW88" s="1"/>
      <c r="KWX88" s="1"/>
      <c r="KWY88" s="1"/>
      <c r="KWZ88" s="1"/>
      <c r="KXA88" s="1"/>
      <c r="KXB88" s="1"/>
      <c r="KXC88" s="1"/>
      <c r="KXD88" s="1"/>
      <c r="KXE88" s="1"/>
      <c r="KXF88" s="1"/>
      <c r="KXG88" s="1"/>
      <c r="KXH88" s="1"/>
      <c r="KXI88" s="1"/>
      <c r="KXJ88" s="1"/>
      <c r="KXK88" s="1"/>
      <c r="KXL88" s="1"/>
      <c r="KXM88" s="1"/>
      <c r="KXN88" s="1"/>
      <c r="KXO88" s="1"/>
      <c r="KXP88" s="1"/>
      <c r="KXQ88" s="1"/>
      <c r="KXR88" s="1"/>
      <c r="KXS88" s="1"/>
      <c r="KXT88" s="1"/>
      <c r="KXU88" s="1"/>
      <c r="KXV88" s="1"/>
      <c r="KXW88" s="1"/>
      <c r="KXX88" s="1"/>
      <c r="KXY88" s="1"/>
      <c r="KXZ88" s="1"/>
      <c r="KYA88" s="1"/>
      <c r="KYB88" s="1"/>
      <c r="KYC88" s="1"/>
      <c r="KYD88" s="1"/>
      <c r="KYE88" s="1"/>
      <c r="KYF88" s="1"/>
      <c r="KYG88" s="1"/>
      <c r="KYH88" s="1"/>
      <c r="KYI88" s="1"/>
      <c r="KYJ88" s="1"/>
      <c r="KYK88" s="1"/>
      <c r="KYL88" s="1"/>
      <c r="KYM88" s="1"/>
      <c r="KYN88" s="1"/>
      <c r="KYO88" s="1"/>
      <c r="KYP88" s="1"/>
      <c r="KYQ88" s="1"/>
      <c r="KYR88" s="1"/>
      <c r="KYS88" s="1"/>
      <c r="KYT88" s="1"/>
      <c r="KYU88" s="1"/>
      <c r="KYV88" s="1"/>
      <c r="KYW88" s="1"/>
      <c r="KYX88" s="1"/>
      <c r="KYY88" s="1"/>
      <c r="KYZ88" s="1"/>
      <c r="KZA88" s="1"/>
      <c r="KZB88" s="1"/>
      <c r="KZC88" s="1"/>
      <c r="KZD88" s="1"/>
      <c r="KZE88" s="1"/>
      <c r="KZF88" s="1"/>
      <c r="KZG88" s="1"/>
      <c r="KZH88" s="1"/>
      <c r="KZI88" s="1"/>
      <c r="KZJ88" s="1"/>
      <c r="KZK88" s="1"/>
      <c r="KZL88" s="1"/>
      <c r="KZM88" s="1"/>
      <c r="KZN88" s="1"/>
      <c r="KZO88" s="1"/>
      <c r="KZP88" s="1"/>
      <c r="KZQ88" s="1"/>
      <c r="KZR88" s="1"/>
      <c r="KZS88" s="1"/>
      <c r="KZT88" s="1"/>
      <c r="KZU88" s="1"/>
      <c r="KZV88" s="1"/>
      <c r="KZW88" s="1"/>
      <c r="KZX88" s="1"/>
      <c r="KZY88" s="1"/>
      <c r="KZZ88" s="1"/>
      <c r="LAA88" s="1"/>
      <c r="LAB88" s="1"/>
      <c r="LAC88" s="1"/>
      <c r="LAD88" s="1"/>
      <c r="LAE88" s="1"/>
      <c r="LAF88" s="1"/>
      <c r="LAG88" s="1"/>
      <c r="LAH88" s="1"/>
      <c r="LAI88" s="1"/>
      <c r="LAJ88" s="1"/>
      <c r="LAK88" s="1"/>
      <c r="LAL88" s="1"/>
      <c r="LAM88" s="1"/>
      <c r="LAN88" s="1"/>
      <c r="LAO88" s="1"/>
      <c r="LAP88" s="1"/>
      <c r="LAQ88" s="1"/>
      <c r="LAR88" s="1"/>
      <c r="LAS88" s="1"/>
      <c r="LAT88" s="1"/>
      <c r="LAU88" s="1"/>
      <c r="LAV88" s="1"/>
      <c r="LAW88" s="1"/>
      <c r="LAX88" s="1"/>
      <c r="LAY88" s="1"/>
      <c r="LAZ88" s="1"/>
      <c r="LBA88" s="1"/>
      <c r="LBB88" s="1"/>
      <c r="LBC88" s="1"/>
      <c r="LBD88" s="1"/>
      <c r="LBE88" s="1"/>
      <c r="LBF88" s="1"/>
      <c r="LBG88" s="1"/>
      <c r="LBH88" s="1"/>
      <c r="LBI88" s="1"/>
      <c r="LBJ88" s="1"/>
      <c r="LBK88" s="1"/>
      <c r="LBL88" s="1"/>
      <c r="LBM88" s="1"/>
      <c r="LBN88" s="1"/>
      <c r="LBO88" s="1"/>
      <c r="LBP88" s="1"/>
      <c r="LBQ88" s="1"/>
      <c r="LBR88" s="1"/>
      <c r="LBS88" s="1"/>
      <c r="LBT88" s="1"/>
      <c r="LBU88" s="1"/>
      <c r="LBV88" s="1"/>
      <c r="LBW88" s="1"/>
      <c r="LBX88" s="1"/>
      <c r="LBY88" s="1"/>
      <c r="LBZ88" s="1"/>
      <c r="LCA88" s="1"/>
      <c r="LCB88" s="1"/>
      <c r="LCC88" s="1"/>
      <c r="LCD88" s="1"/>
      <c r="LCE88" s="1"/>
      <c r="LCF88" s="1"/>
      <c r="LCG88" s="1"/>
      <c r="LCH88" s="1"/>
      <c r="LCI88" s="1"/>
      <c r="LCJ88" s="1"/>
      <c r="LCK88" s="1"/>
      <c r="LCL88" s="1"/>
      <c r="LCM88" s="1"/>
      <c r="LCN88" s="1"/>
      <c r="LCO88" s="1"/>
      <c r="LCP88" s="1"/>
      <c r="LCQ88" s="1"/>
      <c r="LCR88" s="1"/>
      <c r="LCS88" s="1"/>
      <c r="LCT88" s="1"/>
      <c r="LCU88" s="1"/>
      <c r="LCV88" s="1"/>
      <c r="LCW88" s="1"/>
      <c r="LCX88" s="1"/>
      <c r="LCY88" s="1"/>
      <c r="LCZ88" s="1"/>
      <c r="LDA88" s="1"/>
      <c r="LDB88" s="1"/>
      <c r="LDC88" s="1"/>
      <c r="LDD88" s="1"/>
      <c r="LDE88" s="1"/>
      <c r="LDF88" s="1"/>
      <c r="LDG88" s="1"/>
      <c r="LDH88" s="1"/>
      <c r="LDI88" s="1"/>
      <c r="LDJ88" s="1"/>
      <c r="LDK88" s="1"/>
      <c r="LDL88" s="1"/>
      <c r="LDM88" s="1"/>
      <c r="LDN88" s="1"/>
      <c r="LDO88" s="1"/>
      <c r="LDP88" s="1"/>
      <c r="LDQ88" s="1"/>
      <c r="LDR88" s="1"/>
      <c r="LDS88" s="1"/>
      <c r="LDT88" s="1"/>
      <c r="LDU88" s="1"/>
      <c r="LDV88" s="1"/>
      <c r="LDW88" s="1"/>
      <c r="LDX88" s="1"/>
      <c r="LDY88" s="1"/>
      <c r="LDZ88" s="1"/>
      <c r="LEA88" s="1"/>
      <c r="LEB88" s="1"/>
      <c r="LEC88" s="1"/>
      <c r="LED88" s="1"/>
      <c r="LEE88" s="1"/>
      <c r="LEF88" s="1"/>
      <c r="LEG88" s="1"/>
      <c r="LEH88" s="1"/>
      <c r="LEI88" s="1"/>
      <c r="LEJ88" s="1"/>
      <c r="LEK88" s="1"/>
      <c r="LEL88" s="1"/>
      <c r="LEM88" s="1"/>
      <c r="LEN88" s="1"/>
      <c r="LEO88" s="1"/>
      <c r="LEP88" s="1"/>
      <c r="LEQ88" s="1"/>
      <c r="LER88" s="1"/>
      <c r="LES88" s="1"/>
      <c r="LET88" s="1"/>
      <c r="LEU88" s="1"/>
      <c r="LEV88" s="1"/>
      <c r="LEW88" s="1"/>
      <c r="LEX88" s="1"/>
      <c r="LEY88" s="1"/>
      <c r="LEZ88" s="1"/>
      <c r="LFA88" s="1"/>
      <c r="LFB88" s="1"/>
      <c r="LFC88" s="1"/>
      <c r="LFD88" s="1"/>
      <c r="LFE88" s="1"/>
      <c r="LFF88" s="1"/>
      <c r="LFG88" s="1"/>
      <c r="LFH88" s="1"/>
      <c r="LFI88" s="1"/>
      <c r="LFJ88" s="1"/>
      <c r="LFK88" s="1"/>
      <c r="LFL88" s="1"/>
      <c r="LFM88" s="1"/>
      <c r="LFN88" s="1"/>
      <c r="LFO88" s="1"/>
      <c r="LFP88" s="1"/>
      <c r="LFQ88" s="1"/>
      <c r="LFR88" s="1"/>
      <c r="LFS88" s="1"/>
      <c r="LFT88" s="1"/>
      <c r="LFU88" s="1"/>
      <c r="LFV88" s="1"/>
      <c r="LFW88" s="1"/>
      <c r="LFX88" s="1"/>
      <c r="LFY88" s="1"/>
      <c r="LFZ88" s="1"/>
      <c r="LGA88" s="1"/>
      <c r="LGB88" s="1"/>
      <c r="LGC88" s="1"/>
      <c r="LGD88" s="1"/>
      <c r="LGE88" s="1"/>
      <c r="LGF88" s="1"/>
      <c r="LGG88" s="1"/>
      <c r="LGH88" s="1"/>
      <c r="LGI88" s="1"/>
      <c r="LGJ88" s="1"/>
      <c r="LGK88" s="1"/>
      <c r="LGL88" s="1"/>
      <c r="LGM88" s="1"/>
      <c r="LGN88" s="1"/>
      <c r="LGO88" s="1"/>
      <c r="LGP88" s="1"/>
      <c r="LGQ88" s="1"/>
      <c r="LGR88" s="1"/>
      <c r="LGS88" s="1"/>
      <c r="LGT88" s="1"/>
      <c r="LGU88" s="1"/>
      <c r="LGV88" s="1"/>
      <c r="LGW88" s="1"/>
      <c r="LGX88" s="1"/>
      <c r="LGY88" s="1"/>
      <c r="LGZ88" s="1"/>
      <c r="LHA88" s="1"/>
      <c r="LHB88" s="1"/>
      <c r="LHC88" s="1"/>
      <c r="LHD88" s="1"/>
      <c r="LHE88" s="1"/>
      <c r="LHF88" s="1"/>
      <c r="LHG88" s="1"/>
      <c r="LHH88" s="1"/>
      <c r="LHI88" s="1"/>
      <c r="LHJ88" s="1"/>
      <c r="LHK88" s="1"/>
      <c r="LHL88" s="1"/>
      <c r="LHM88" s="1"/>
      <c r="LHN88" s="1"/>
      <c r="LHO88" s="1"/>
      <c r="LHP88" s="1"/>
      <c r="LHQ88" s="1"/>
      <c r="LHR88" s="1"/>
      <c r="LHS88" s="1"/>
      <c r="LHT88" s="1"/>
      <c r="LHU88" s="1"/>
      <c r="LHV88" s="1"/>
      <c r="LHW88" s="1"/>
      <c r="LHX88" s="1"/>
      <c r="LHY88" s="1"/>
      <c r="LHZ88" s="1"/>
      <c r="LIA88" s="1"/>
      <c r="LIB88" s="1"/>
      <c r="LIC88" s="1"/>
      <c r="LID88" s="1"/>
      <c r="LIE88" s="1"/>
      <c r="LIF88" s="1"/>
      <c r="LIG88" s="1"/>
      <c r="LIH88" s="1"/>
      <c r="LII88" s="1"/>
      <c r="LIJ88" s="1"/>
      <c r="LIK88" s="1"/>
      <c r="LIL88" s="1"/>
      <c r="LIM88" s="1"/>
      <c r="LIN88" s="1"/>
      <c r="LIO88" s="1"/>
      <c r="LIP88" s="1"/>
      <c r="LIQ88" s="1"/>
      <c r="LIR88" s="1"/>
      <c r="LIS88" s="1"/>
      <c r="LIT88" s="1"/>
      <c r="LIU88" s="1"/>
      <c r="LIV88" s="1"/>
      <c r="LIW88" s="1"/>
      <c r="LIX88" s="1"/>
      <c r="LIY88" s="1"/>
      <c r="LIZ88" s="1"/>
      <c r="LJA88" s="1"/>
      <c r="LJB88" s="1"/>
      <c r="LJC88" s="1"/>
      <c r="LJD88" s="1"/>
      <c r="LJE88" s="1"/>
      <c r="LJF88" s="1"/>
      <c r="LJG88" s="1"/>
      <c r="LJH88" s="1"/>
      <c r="LJI88" s="1"/>
      <c r="LJJ88" s="1"/>
      <c r="LJK88" s="1"/>
      <c r="LJL88" s="1"/>
      <c r="LJM88" s="1"/>
      <c r="LJN88" s="1"/>
      <c r="LJO88" s="1"/>
      <c r="LJP88" s="1"/>
      <c r="LJQ88" s="1"/>
      <c r="LJR88" s="1"/>
      <c r="LJS88" s="1"/>
      <c r="LJT88" s="1"/>
      <c r="LJU88" s="1"/>
      <c r="LJV88" s="1"/>
      <c r="LJW88" s="1"/>
      <c r="LJX88" s="1"/>
      <c r="LJY88" s="1"/>
      <c r="LJZ88" s="1"/>
      <c r="LKA88" s="1"/>
      <c r="LKB88" s="1"/>
      <c r="LKC88" s="1"/>
      <c r="LKD88" s="1"/>
      <c r="LKE88" s="1"/>
      <c r="LKF88" s="1"/>
      <c r="LKG88" s="1"/>
      <c r="LKH88" s="1"/>
      <c r="LKI88" s="1"/>
      <c r="LKJ88" s="1"/>
      <c r="LKK88" s="1"/>
      <c r="LKL88" s="1"/>
      <c r="LKM88" s="1"/>
      <c r="LKN88" s="1"/>
      <c r="LKO88" s="1"/>
      <c r="LKP88" s="1"/>
      <c r="LKQ88" s="1"/>
      <c r="LKR88" s="1"/>
      <c r="LKS88" s="1"/>
      <c r="LKT88" s="1"/>
      <c r="LKU88" s="1"/>
      <c r="LKV88" s="1"/>
      <c r="LKW88" s="1"/>
      <c r="LKX88" s="1"/>
      <c r="LKY88" s="1"/>
      <c r="LKZ88" s="1"/>
      <c r="LLA88" s="1"/>
      <c r="LLB88" s="1"/>
      <c r="LLC88" s="1"/>
      <c r="LLD88" s="1"/>
      <c r="LLE88" s="1"/>
      <c r="LLF88" s="1"/>
      <c r="LLG88" s="1"/>
      <c r="LLH88" s="1"/>
      <c r="LLI88" s="1"/>
      <c r="LLJ88" s="1"/>
      <c r="LLK88" s="1"/>
      <c r="LLL88" s="1"/>
      <c r="LLM88" s="1"/>
      <c r="LLN88" s="1"/>
      <c r="LLO88" s="1"/>
      <c r="LLP88" s="1"/>
      <c r="LLQ88" s="1"/>
      <c r="LLR88" s="1"/>
      <c r="LLS88" s="1"/>
      <c r="LLT88" s="1"/>
      <c r="LLU88" s="1"/>
      <c r="LLV88" s="1"/>
      <c r="LLW88" s="1"/>
      <c r="LLX88" s="1"/>
      <c r="LLY88" s="1"/>
      <c r="LLZ88" s="1"/>
      <c r="LMA88" s="1"/>
      <c r="LMB88" s="1"/>
      <c r="LMC88" s="1"/>
      <c r="LMD88" s="1"/>
      <c r="LME88" s="1"/>
      <c r="LMF88" s="1"/>
      <c r="LMG88" s="1"/>
      <c r="LMH88" s="1"/>
      <c r="LMI88" s="1"/>
      <c r="LMJ88" s="1"/>
      <c r="LMK88" s="1"/>
      <c r="LML88" s="1"/>
      <c r="LMM88" s="1"/>
      <c r="LMN88" s="1"/>
      <c r="LMO88" s="1"/>
      <c r="LMP88" s="1"/>
      <c r="LMQ88" s="1"/>
      <c r="LMR88" s="1"/>
      <c r="LMS88" s="1"/>
      <c r="LMT88" s="1"/>
      <c r="LMU88" s="1"/>
      <c r="LMV88" s="1"/>
      <c r="LMW88" s="1"/>
      <c r="LMX88" s="1"/>
      <c r="LMY88" s="1"/>
      <c r="LMZ88" s="1"/>
      <c r="LNA88" s="1"/>
      <c r="LNB88" s="1"/>
      <c r="LNC88" s="1"/>
      <c r="LND88" s="1"/>
      <c r="LNE88" s="1"/>
      <c r="LNF88" s="1"/>
      <c r="LNG88" s="1"/>
      <c r="LNH88" s="1"/>
      <c r="LNI88" s="1"/>
      <c r="LNJ88" s="1"/>
      <c r="LNK88" s="1"/>
      <c r="LNL88" s="1"/>
      <c r="LNM88" s="1"/>
      <c r="LNN88" s="1"/>
      <c r="LNO88" s="1"/>
      <c r="LNP88" s="1"/>
      <c r="LNQ88" s="1"/>
      <c r="LNR88" s="1"/>
      <c r="LNS88" s="1"/>
      <c r="LNT88" s="1"/>
      <c r="LNU88" s="1"/>
      <c r="LNV88" s="1"/>
      <c r="LNW88" s="1"/>
      <c r="LNX88" s="1"/>
      <c r="LNY88" s="1"/>
      <c r="LNZ88" s="1"/>
      <c r="LOA88" s="1"/>
      <c r="LOB88" s="1"/>
      <c r="LOC88" s="1"/>
      <c r="LOD88" s="1"/>
      <c r="LOE88" s="1"/>
      <c r="LOF88" s="1"/>
      <c r="LOG88" s="1"/>
      <c r="LOH88" s="1"/>
      <c r="LOI88" s="1"/>
      <c r="LOJ88" s="1"/>
      <c r="LOK88" s="1"/>
      <c r="LOL88" s="1"/>
      <c r="LOM88" s="1"/>
      <c r="LON88" s="1"/>
      <c r="LOO88" s="1"/>
      <c r="LOP88" s="1"/>
      <c r="LOQ88" s="1"/>
      <c r="LOR88" s="1"/>
      <c r="LOS88" s="1"/>
      <c r="LOT88" s="1"/>
      <c r="LOU88" s="1"/>
      <c r="LOV88" s="1"/>
      <c r="LOW88" s="1"/>
      <c r="LOX88" s="1"/>
      <c r="LOY88" s="1"/>
      <c r="LOZ88" s="1"/>
      <c r="LPA88" s="1"/>
      <c r="LPB88" s="1"/>
      <c r="LPC88" s="1"/>
      <c r="LPD88" s="1"/>
      <c r="LPE88" s="1"/>
      <c r="LPF88" s="1"/>
      <c r="LPG88" s="1"/>
      <c r="LPH88" s="1"/>
      <c r="LPI88" s="1"/>
      <c r="LPJ88" s="1"/>
      <c r="LPK88" s="1"/>
      <c r="LPL88" s="1"/>
      <c r="LPM88" s="1"/>
      <c r="LPN88" s="1"/>
      <c r="LPO88" s="1"/>
      <c r="LPP88" s="1"/>
      <c r="LPQ88" s="1"/>
      <c r="LPR88" s="1"/>
      <c r="LPS88" s="1"/>
      <c r="LPT88" s="1"/>
      <c r="LPU88" s="1"/>
      <c r="LPV88" s="1"/>
      <c r="LPW88" s="1"/>
      <c r="LPX88" s="1"/>
      <c r="LPY88" s="1"/>
      <c r="LPZ88" s="1"/>
      <c r="LQA88" s="1"/>
      <c r="LQB88" s="1"/>
      <c r="LQC88" s="1"/>
      <c r="LQD88" s="1"/>
      <c r="LQE88" s="1"/>
      <c r="LQF88" s="1"/>
      <c r="LQG88" s="1"/>
      <c r="LQH88" s="1"/>
      <c r="LQI88" s="1"/>
      <c r="LQJ88" s="1"/>
      <c r="LQK88" s="1"/>
      <c r="LQL88" s="1"/>
      <c r="LQM88" s="1"/>
      <c r="LQN88" s="1"/>
      <c r="LQO88" s="1"/>
      <c r="LQP88" s="1"/>
      <c r="LQQ88" s="1"/>
      <c r="LQR88" s="1"/>
      <c r="LQS88" s="1"/>
      <c r="LQT88" s="1"/>
      <c r="LQU88" s="1"/>
      <c r="LQV88" s="1"/>
      <c r="LQW88" s="1"/>
      <c r="LQX88" s="1"/>
      <c r="LQY88" s="1"/>
      <c r="LQZ88" s="1"/>
      <c r="LRA88" s="1"/>
      <c r="LRB88" s="1"/>
      <c r="LRC88" s="1"/>
      <c r="LRD88" s="1"/>
      <c r="LRE88" s="1"/>
      <c r="LRF88" s="1"/>
      <c r="LRG88" s="1"/>
      <c r="LRH88" s="1"/>
      <c r="LRI88" s="1"/>
      <c r="LRJ88" s="1"/>
      <c r="LRK88" s="1"/>
      <c r="LRL88" s="1"/>
      <c r="LRM88" s="1"/>
      <c r="LRN88" s="1"/>
      <c r="LRO88" s="1"/>
      <c r="LRP88" s="1"/>
      <c r="LRQ88" s="1"/>
      <c r="LRR88" s="1"/>
      <c r="LRS88" s="1"/>
      <c r="LRT88" s="1"/>
      <c r="LRU88" s="1"/>
      <c r="LRV88" s="1"/>
      <c r="LRW88" s="1"/>
      <c r="LRX88" s="1"/>
      <c r="LRY88" s="1"/>
      <c r="LRZ88" s="1"/>
      <c r="LSA88" s="1"/>
      <c r="LSB88" s="1"/>
      <c r="LSC88" s="1"/>
      <c r="LSD88" s="1"/>
      <c r="LSE88" s="1"/>
      <c r="LSF88" s="1"/>
      <c r="LSG88" s="1"/>
      <c r="LSH88" s="1"/>
      <c r="LSI88" s="1"/>
      <c r="LSJ88" s="1"/>
      <c r="LSK88" s="1"/>
      <c r="LSL88" s="1"/>
      <c r="LSM88" s="1"/>
      <c r="LSN88" s="1"/>
      <c r="LSO88" s="1"/>
      <c r="LSP88" s="1"/>
      <c r="LSQ88" s="1"/>
      <c r="LSR88" s="1"/>
      <c r="LSS88" s="1"/>
      <c r="LST88" s="1"/>
      <c r="LSU88" s="1"/>
      <c r="LSV88" s="1"/>
      <c r="LSW88" s="1"/>
      <c r="LSX88" s="1"/>
      <c r="LSY88" s="1"/>
      <c r="LSZ88" s="1"/>
      <c r="LTA88" s="1"/>
      <c r="LTB88" s="1"/>
      <c r="LTC88" s="1"/>
      <c r="LTD88" s="1"/>
      <c r="LTE88" s="1"/>
      <c r="LTF88" s="1"/>
      <c r="LTG88" s="1"/>
      <c r="LTH88" s="1"/>
      <c r="LTI88" s="1"/>
      <c r="LTJ88" s="1"/>
      <c r="LTK88" s="1"/>
      <c r="LTL88" s="1"/>
      <c r="LTM88" s="1"/>
      <c r="LTN88" s="1"/>
      <c r="LTO88" s="1"/>
      <c r="LTP88" s="1"/>
      <c r="LTQ88" s="1"/>
      <c r="LTR88" s="1"/>
      <c r="LTS88" s="1"/>
      <c r="LTT88" s="1"/>
      <c r="LTU88" s="1"/>
      <c r="LTV88" s="1"/>
      <c r="LTW88" s="1"/>
      <c r="LTX88" s="1"/>
      <c r="LTY88" s="1"/>
      <c r="LTZ88" s="1"/>
      <c r="LUA88" s="1"/>
      <c r="LUB88" s="1"/>
      <c r="LUC88" s="1"/>
      <c r="LUD88" s="1"/>
      <c r="LUE88" s="1"/>
      <c r="LUF88" s="1"/>
      <c r="LUG88" s="1"/>
      <c r="LUH88" s="1"/>
      <c r="LUI88" s="1"/>
      <c r="LUJ88" s="1"/>
      <c r="LUK88" s="1"/>
      <c r="LUL88" s="1"/>
      <c r="LUM88" s="1"/>
      <c r="LUN88" s="1"/>
      <c r="LUO88" s="1"/>
      <c r="LUP88" s="1"/>
      <c r="LUQ88" s="1"/>
      <c r="LUR88" s="1"/>
      <c r="LUS88" s="1"/>
      <c r="LUT88" s="1"/>
      <c r="LUU88" s="1"/>
      <c r="LUV88" s="1"/>
      <c r="LUW88" s="1"/>
      <c r="LUX88" s="1"/>
      <c r="LUY88" s="1"/>
      <c r="LUZ88" s="1"/>
      <c r="LVA88" s="1"/>
      <c r="LVB88" s="1"/>
      <c r="LVC88" s="1"/>
      <c r="LVD88" s="1"/>
      <c r="LVE88" s="1"/>
      <c r="LVF88" s="1"/>
      <c r="LVG88" s="1"/>
      <c r="LVH88" s="1"/>
      <c r="LVI88" s="1"/>
      <c r="LVJ88" s="1"/>
      <c r="LVK88" s="1"/>
      <c r="LVL88" s="1"/>
      <c r="LVM88" s="1"/>
      <c r="LVN88" s="1"/>
      <c r="LVO88" s="1"/>
      <c r="LVP88" s="1"/>
      <c r="LVQ88" s="1"/>
      <c r="LVR88" s="1"/>
      <c r="LVS88" s="1"/>
      <c r="LVT88" s="1"/>
      <c r="LVU88" s="1"/>
      <c r="LVV88" s="1"/>
      <c r="LVW88" s="1"/>
      <c r="LVX88" s="1"/>
      <c r="LVY88" s="1"/>
      <c r="LVZ88" s="1"/>
      <c r="LWA88" s="1"/>
      <c r="LWB88" s="1"/>
      <c r="LWC88" s="1"/>
      <c r="LWD88" s="1"/>
      <c r="LWE88" s="1"/>
      <c r="LWF88" s="1"/>
      <c r="LWG88" s="1"/>
      <c r="LWH88" s="1"/>
      <c r="LWI88" s="1"/>
      <c r="LWJ88" s="1"/>
      <c r="LWK88" s="1"/>
      <c r="LWL88" s="1"/>
      <c r="LWM88" s="1"/>
      <c r="LWN88" s="1"/>
      <c r="LWO88" s="1"/>
      <c r="LWP88" s="1"/>
      <c r="LWQ88" s="1"/>
      <c r="LWR88" s="1"/>
      <c r="LWS88" s="1"/>
      <c r="LWT88" s="1"/>
      <c r="LWU88" s="1"/>
      <c r="LWV88" s="1"/>
      <c r="LWW88" s="1"/>
      <c r="LWX88" s="1"/>
      <c r="LWY88" s="1"/>
      <c r="LWZ88" s="1"/>
      <c r="LXA88" s="1"/>
      <c r="LXB88" s="1"/>
      <c r="LXC88" s="1"/>
      <c r="LXD88" s="1"/>
      <c r="LXE88" s="1"/>
      <c r="LXF88" s="1"/>
      <c r="LXG88" s="1"/>
      <c r="LXH88" s="1"/>
      <c r="LXI88" s="1"/>
      <c r="LXJ88" s="1"/>
      <c r="LXK88" s="1"/>
      <c r="LXL88" s="1"/>
      <c r="LXM88" s="1"/>
      <c r="LXN88" s="1"/>
      <c r="LXO88" s="1"/>
      <c r="LXP88" s="1"/>
      <c r="LXQ88" s="1"/>
      <c r="LXR88" s="1"/>
      <c r="LXS88" s="1"/>
      <c r="LXT88" s="1"/>
      <c r="LXU88" s="1"/>
      <c r="LXV88" s="1"/>
      <c r="LXW88" s="1"/>
      <c r="LXX88" s="1"/>
      <c r="LXY88" s="1"/>
      <c r="LXZ88" s="1"/>
      <c r="LYA88" s="1"/>
      <c r="LYB88" s="1"/>
      <c r="LYC88" s="1"/>
      <c r="LYD88" s="1"/>
      <c r="LYE88" s="1"/>
      <c r="LYF88" s="1"/>
      <c r="LYG88" s="1"/>
      <c r="LYH88" s="1"/>
      <c r="LYI88" s="1"/>
      <c r="LYJ88" s="1"/>
      <c r="LYK88" s="1"/>
      <c r="LYL88" s="1"/>
      <c r="LYM88" s="1"/>
      <c r="LYN88" s="1"/>
      <c r="LYO88" s="1"/>
      <c r="LYP88" s="1"/>
      <c r="LYQ88" s="1"/>
      <c r="LYR88" s="1"/>
      <c r="LYS88" s="1"/>
      <c r="LYT88" s="1"/>
      <c r="LYU88" s="1"/>
      <c r="LYV88" s="1"/>
      <c r="LYW88" s="1"/>
      <c r="LYX88" s="1"/>
      <c r="LYY88" s="1"/>
      <c r="LYZ88" s="1"/>
      <c r="LZA88" s="1"/>
      <c r="LZB88" s="1"/>
      <c r="LZC88" s="1"/>
      <c r="LZD88" s="1"/>
      <c r="LZE88" s="1"/>
      <c r="LZF88" s="1"/>
      <c r="LZG88" s="1"/>
      <c r="LZH88" s="1"/>
      <c r="LZI88" s="1"/>
      <c r="LZJ88" s="1"/>
      <c r="LZK88" s="1"/>
      <c r="LZL88" s="1"/>
      <c r="LZM88" s="1"/>
      <c r="LZN88" s="1"/>
      <c r="LZO88" s="1"/>
      <c r="LZP88" s="1"/>
      <c r="LZQ88" s="1"/>
      <c r="LZR88" s="1"/>
      <c r="LZS88" s="1"/>
      <c r="LZT88" s="1"/>
      <c r="LZU88" s="1"/>
      <c r="LZV88" s="1"/>
      <c r="LZW88" s="1"/>
      <c r="LZX88" s="1"/>
      <c r="LZY88" s="1"/>
      <c r="LZZ88" s="1"/>
      <c r="MAA88" s="1"/>
      <c r="MAB88" s="1"/>
      <c r="MAC88" s="1"/>
      <c r="MAD88" s="1"/>
      <c r="MAE88" s="1"/>
      <c r="MAF88" s="1"/>
      <c r="MAG88" s="1"/>
      <c r="MAH88" s="1"/>
      <c r="MAI88" s="1"/>
      <c r="MAJ88" s="1"/>
      <c r="MAK88" s="1"/>
      <c r="MAL88" s="1"/>
      <c r="MAM88" s="1"/>
      <c r="MAN88" s="1"/>
      <c r="MAO88" s="1"/>
      <c r="MAP88" s="1"/>
      <c r="MAQ88" s="1"/>
      <c r="MAR88" s="1"/>
      <c r="MAS88" s="1"/>
      <c r="MAT88" s="1"/>
      <c r="MAU88" s="1"/>
      <c r="MAV88" s="1"/>
      <c r="MAW88" s="1"/>
      <c r="MAX88" s="1"/>
      <c r="MAY88" s="1"/>
      <c r="MAZ88" s="1"/>
      <c r="MBA88" s="1"/>
      <c r="MBB88" s="1"/>
      <c r="MBC88" s="1"/>
      <c r="MBD88" s="1"/>
      <c r="MBE88" s="1"/>
      <c r="MBF88" s="1"/>
      <c r="MBG88" s="1"/>
      <c r="MBH88" s="1"/>
      <c r="MBI88" s="1"/>
      <c r="MBJ88" s="1"/>
      <c r="MBK88" s="1"/>
      <c r="MBL88" s="1"/>
      <c r="MBM88" s="1"/>
      <c r="MBN88" s="1"/>
      <c r="MBO88" s="1"/>
      <c r="MBP88" s="1"/>
      <c r="MBQ88" s="1"/>
      <c r="MBR88" s="1"/>
      <c r="MBS88" s="1"/>
      <c r="MBT88" s="1"/>
      <c r="MBU88" s="1"/>
      <c r="MBV88" s="1"/>
      <c r="MBW88" s="1"/>
      <c r="MBX88" s="1"/>
      <c r="MBY88" s="1"/>
      <c r="MBZ88" s="1"/>
      <c r="MCA88" s="1"/>
      <c r="MCB88" s="1"/>
      <c r="MCC88" s="1"/>
      <c r="MCD88" s="1"/>
      <c r="MCE88" s="1"/>
      <c r="MCF88" s="1"/>
      <c r="MCG88" s="1"/>
      <c r="MCH88" s="1"/>
      <c r="MCI88" s="1"/>
      <c r="MCJ88" s="1"/>
      <c r="MCK88" s="1"/>
      <c r="MCL88" s="1"/>
      <c r="MCM88" s="1"/>
      <c r="MCN88" s="1"/>
      <c r="MCO88" s="1"/>
      <c r="MCP88" s="1"/>
      <c r="MCQ88" s="1"/>
      <c r="MCR88" s="1"/>
      <c r="MCS88" s="1"/>
      <c r="MCT88" s="1"/>
      <c r="MCU88" s="1"/>
      <c r="MCV88" s="1"/>
      <c r="MCW88" s="1"/>
      <c r="MCX88" s="1"/>
      <c r="MCY88" s="1"/>
      <c r="MCZ88" s="1"/>
      <c r="MDA88" s="1"/>
      <c r="MDB88" s="1"/>
      <c r="MDC88" s="1"/>
      <c r="MDD88" s="1"/>
      <c r="MDE88" s="1"/>
      <c r="MDF88" s="1"/>
      <c r="MDG88" s="1"/>
      <c r="MDH88" s="1"/>
      <c r="MDI88" s="1"/>
      <c r="MDJ88" s="1"/>
      <c r="MDK88" s="1"/>
      <c r="MDL88" s="1"/>
      <c r="MDM88" s="1"/>
      <c r="MDN88" s="1"/>
      <c r="MDO88" s="1"/>
      <c r="MDP88" s="1"/>
      <c r="MDQ88" s="1"/>
      <c r="MDR88" s="1"/>
      <c r="MDS88" s="1"/>
      <c r="MDT88" s="1"/>
      <c r="MDU88" s="1"/>
      <c r="MDV88" s="1"/>
      <c r="MDW88" s="1"/>
      <c r="MDX88" s="1"/>
      <c r="MDY88" s="1"/>
      <c r="MDZ88" s="1"/>
      <c r="MEA88" s="1"/>
      <c r="MEB88" s="1"/>
      <c r="MEC88" s="1"/>
      <c r="MED88" s="1"/>
      <c r="MEE88" s="1"/>
      <c r="MEF88" s="1"/>
      <c r="MEG88" s="1"/>
      <c r="MEH88" s="1"/>
      <c r="MEI88" s="1"/>
      <c r="MEJ88" s="1"/>
      <c r="MEK88" s="1"/>
      <c r="MEL88" s="1"/>
      <c r="MEM88" s="1"/>
      <c r="MEN88" s="1"/>
      <c r="MEO88" s="1"/>
      <c r="MEP88" s="1"/>
      <c r="MEQ88" s="1"/>
      <c r="MER88" s="1"/>
      <c r="MES88" s="1"/>
      <c r="MET88" s="1"/>
      <c r="MEU88" s="1"/>
      <c r="MEV88" s="1"/>
      <c r="MEW88" s="1"/>
      <c r="MEX88" s="1"/>
      <c r="MEY88" s="1"/>
      <c r="MEZ88" s="1"/>
      <c r="MFA88" s="1"/>
      <c r="MFB88" s="1"/>
      <c r="MFC88" s="1"/>
      <c r="MFD88" s="1"/>
      <c r="MFE88" s="1"/>
      <c r="MFF88" s="1"/>
      <c r="MFG88" s="1"/>
      <c r="MFH88" s="1"/>
      <c r="MFI88" s="1"/>
      <c r="MFJ88" s="1"/>
      <c r="MFK88" s="1"/>
      <c r="MFL88" s="1"/>
      <c r="MFM88" s="1"/>
      <c r="MFN88" s="1"/>
      <c r="MFO88" s="1"/>
      <c r="MFP88" s="1"/>
      <c r="MFQ88" s="1"/>
      <c r="MFR88" s="1"/>
      <c r="MFS88" s="1"/>
      <c r="MFT88" s="1"/>
      <c r="MFU88" s="1"/>
      <c r="MFV88" s="1"/>
      <c r="MFW88" s="1"/>
      <c r="MFX88" s="1"/>
      <c r="MFY88" s="1"/>
      <c r="MFZ88" s="1"/>
      <c r="MGA88" s="1"/>
      <c r="MGB88" s="1"/>
      <c r="MGC88" s="1"/>
      <c r="MGD88" s="1"/>
      <c r="MGE88" s="1"/>
      <c r="MGF88" s="1"/>
      <c r="MGG88" s="1"/>
      <c r="MGH88" s="1"/>
      <c r="MGI88" s="1"/>
      <c r="MGJ88" s="1"/>
      <c r="MGK88" s="1"/>
      <c r="MGL88" s="1"/>
      <c r="MGM88" s="1"/>
      <c r="MGN88" s="1"/>
      <c r="MGO88" s="1"/>
      <c r="MGP88" s="1"/>
      <c r="MGQ88" s="1"/>
      <c r="MGR88" s="1"/>
      <c r="MGS88" s="1"/>
      <c r="MGT88" s="1"/>
      <c r="MGU88" s="1"/>
      <c r="MGV88" s="1"/>
      <c r="MGW88" s="1"/>
      <c r="MGX88" s="1"/>
      <c r="MGY88" s="1"/>
      <c r="MGZ88" s="1"/>
      <c r="MHA88" s="1"/>
      <c r="MHB88" s="1"/>
      <c r="MHC88" s="1"/>
      <c r="MHD88" s="1"/>
      <c r="MHE88" s="1"/>
      <c r="MHF88" s="1"/>
      <c r="MHG88" s="1"/>
      <c r="MHH88" s="1"/>
      <c r="MHI88" s="1"/>
      <c r="MHJ88" s="1"/>
      <c r="MHK88" s="1"/>
      <c r="MHL88" s="1"/>
      <c r="MHM88" s="1"/>
      <c r="MHN88" s="1"/>
      <c r="MHO88" s="1"/>
      <c r="MHP88" s="1"/>
      <c r="MHQ88" s="1"/>
      <c r="MHR88" s="1"/>
      <c r="MHS88" s="1"/>
      <c r="MHT88" s="1"/>
      <c r="MHU88" s="1"/>
      <c r="MHV88" s="1"/>
      <c r="MHW88" s="1"/>
      <c r="MHX88" s="1"/>
      <c r="MHY88" s="1"/>
      <c r="MHZ88" s="1"/>
      <c r="MIA88" s="1"/>
      <c r="MIB88" s="1"/>
      <c r="MIC88" s="1"/>
      <c r="MID88" s="1"/>
      <c r="MIE88" s="1"/>
      <c r="MIF88" s="1"/>
      <c r="MIG88" s="1"/>
      <c r="MIH88" s="1"/>
      <c r="MII88" s="1"/>
      <c r="MIJ88" s="1"/>
      <c r="MIK88" s="1"/>
      <c r="MIL88" s="1"/>
      <c r="MIM88" s="1"/>
      <c r="MIN88" s="1"/>
      <c r="MIO88" s="1"/>
      <c r="MIP88" s="1"/>
      <c r="MIQ88" s="1"/>
      <c r="MIR88" s="1"/>
      <c r="MIS88" s="1"/>
      <c r="MIT88" s="1"/>
      <c r="MIU88" s="1"/>
      <c r="MIV88" s="1"/>
      <c r="MIW88" s="1"/>
      <c r="MIX88" s="1"/>
      <c r="MIY88" s="1"/>
      <c r="MIZ88" s="1"/>
      <c r="MJA88" s="1"/>
      <c r="MJB88" s="1"/>
      <c r="MJC88" s="1"/>
      <c r="MJD88" s="1"/>
      <c r="MJE88" s="1"/>
      <c r="MJF88" s="1"/>
      <c r="MJG88" s="1"/>
      <c r="MJH88" s="1"/>
      <c r="MJI88" s="1"/>
      <c r="MJJ88" s="1"/>
      <c r="MJK88" s="1"/>
      <c r="MJL88" s="1"/>
      <c r="MJM88" s="1"/>
      <c r="MJN88" s="1"/>
      <c r="MJO88" s="1"/>
      <c r="MJP88" s="1"/>
      <c r="MJQ88" s="1"/>
      <c r="MJR88" s="1"/>
      <c r="MJS88" s="1"/>
      <c r="MJT88" s="1"/>
      <c r="MJU88" s="1"/>
      <c r="MJV88" s="1"/>
      <c r="MJW88" s="1"/>
      <c r="MJX88" s="1"/>
      <c r="MJY88" s="1"/>
      <c r="MJZ88" s="1"/>
      <c r="MKA88" s="1"/>
      <c r="MKB88" s="1"/>
      <c r="MKC88" s="1"/>
      <c r="MKD88" s="1"/>
      <c r="MKE88" s="1"/>
      <c r="MKF88" s="1"/>
      <c r="MKG88" s="1"/>
      <c r="MKH88" s="1"/>
      <c r="MKI88" s="1"/>
      <c r="MKJ88" s="1"/>
      <c r="MKK88" s="1"/>
      <c r="MKL88" s="1"/>
      <c r="MKM88" s="1"/>
      <c r="MKN88" s="1"/>
      <c r="MKO88" s="1"/>
      <c r="MKP88" s="1"/>
      <c r="MKQ88" s="1"/>
      <c r="MKR88" s="1"/>
      <c r="MKS88" s="1"/>
      <c r="MKT88" s="1"/>
      <c r="MKU88" s="1"/>
      <c r="MKV88" s="1"/>
      <c r="MKW88" s="1"/>
      <c r="MKX88" s="1"/>
      <c r="MKY88" s="1"/>
      <c r="MKZ88" s="1"/>
      <c r="MLA88" s="1"/>
      <c r="MLB88" s="1"/>
      <c r="MLC88" s="1"/>
      <c r="MLD88" s="1"/>
      <c r="MLE88" s="1"/>
      <c r="MLF88" s="1"/>
      <c r="MLG88" s="1"/>
      <c r="MLH88" s="1"/>
      <c r="MLI88" s="1"/>
      <c r="MLJ88" s="1"/>
      <c r="MLK88" s="1"/>
      <c r="MLL88" s="1"/>
      <c r="MLM88" s="1"/>
      <c r="MLN88" s="1"/>
      <c r="MLO88" s="1"/>
      <c r="MLP88" s="1"/>
      <c r="MLQ88" s="1"/>
      <c r="MLR88" s="1"/>
      <c r="MLS88" s="1"/>
      <c r="MLT88" s="1"/>
      <c r="MLU88" s="1"/>
      <c r="MLV88" s="1"/>
      <c r="MLW88" s="1"/>
      <c r="MLX88" s="1"/>
      <c r="MLY88" s="1"/>
      <c r="MLZ88" s="1"/>
      <c r="MMA88" s="1"/>
      <c r="MMB88" s="1"/>
      <c r="MMC88" s="1"/>
      <c r="MMD88" s="1"/>
      <c r="MME88" s="1"/>
      <c r="MMF88" s="1"/>
      <c r="MMG88" s="1"/>
      <c r="MMH88" s="1"/>
      <c r="MMI88" s="1"/>
      <c r="MMJ88" s="1"/>
      <c r="MMK88" s="1"/>
      <c r="MML88" s="1"/>
      <c r="MMM88" s="1"/>
      <c r="MMN88" s="1"/>
      <c r="MMO88" s="1"/>
      <c r="MMP88" s="1"/>
      <c r="MMQ88" s="1"/>
      <c r="MMR88" s="1"/>
      <c r="MMS88" s="1"/>
      <c r="MMT88" s="1"/>
      <c r="MMU88" s="1"/>
      <c r="MMV88" s="1"/>
      <c r="MMW88" s="1"/>
      <c r="MMX88" s="1"/>
      <c r="MMY88" s="1"/>
      <c r="MMZ88" s="1"/>
      <c r="MNA88" s="1"/>
      <c r="MNB88" s="1"/>
      <c r="MNC88" s="1"/>
      <c r="MND88" s="1"/>
      <c r="MNE88" s="1"/>
      <c r="MNF88" s="1"/>
      <c r="MNG88" s="1"/>
      <c r="MNH88" s="1"/>
      <c r="MNI88" s="1"/>
      <c r="MNJ88" s="1"/>
      <c r="MNK88" s="1"/>
      <c r="MNL88" s="1"/>
      <c r="MNM88" s="1"/>
      <c r="MNN88" s="1"/>
      <c r="MNO88" s="1"/>
      <c r="MNP88" s="1"/>
      <c r="MNQ88" s="1"/>
      <c r="MNR88" s="1"/>
      <c r="MNS88" s="1"/>
      <c r="MNT88" s="1"/>
      <c r="MNU88" s="1"/>
      <c r="MNV88" s="1"/>
      <c r="MNW88" s="1"/>
      <c r="MNX88" s="1"/>
      <c r="MNY88" s="1"/>
      <c r="MNZ88" s="1"/>
      <c r="MOA88" s="1"/>
      <c r="MOB88" s="1"/>
      <c r="MOC88" s="1"/>
      <c r="MOD88" s="1"/>
      <c r="MOE88" s="1"/>
      <c r="MOF88" s="1"/>
      <c r="MOG88" s="1"/>
      <c r="MOH88" s="1"/>
      <c r="MOI88" s="1"/>
      <c r="MOJ88" s="1"/>
      <c r="MOK88" s="1"/>
      <c r="MOL88" s="1"/>
      <c r="MOM88" s="1"/>
      <c r="MON88" s="1"/>
      <c r="MOO88" s="1"/>
      <c r="MOP88" s="1"/>
      <c r="MOQ88" s="1"/>
      <c r="MOR88" s="1"/>
      <c r="MOS88" s="1"/>
      <c r="MOT88" s="1"/>
      <c r="MOU88" s="1"/>
      <c r="MOV88" s="1"/>
      <c r="MOW88" s="1"/>
      <c r="MOX88" s="1"/>
      <c r="MOY88" s="1"/>
      <c r="MOZ88" s="1"/>
      <c r="MPA88" s="1"/>
      <c r="MPB88" s="1"/>
      <c r="MPC88" s="1"/>
      <c r="MPD88" s="1"/>
      <c r="MPE88" s="1"/>
      <c r="MPF88" s="1"/>
      <c r="MPG88" s="1"/>
      <c r="MPH88" s="1"/>
      <c r="MPI88" s="1"/>
      <c r="MPJ88" s="1"/>
      <c r="MPK88" s="1"/>
      <c r="MPL88" s="1"/>
      <c r="MPM88" s="1"/>
      <c r="MPN88" s="1"/>
      <c r="MPO88" s="1"/>
      <c r="MPP88" s="1"/>
      <c r="MPQ88" s="1"/>
      <c r="MPR88" s="1"/>
      <c r="MPS88" s="1"/>
      <c r="MPT88" s="1"/>
      <c r="MPU88" s="1"/>
      <c r="MPV88" s="1"/>
      <c r="MPW88" s="1"/>
      <c r="MPX88" s="1"/>
      <c r="MPY88" s="1"/>
      <c r="MPZ88" s="1"/>
      <c r="MQA88" s="1"/>
      <c r="MQB88" s="1"/>
      <c r="MQC88" s="1"/>
      <c r="MQD88" s="1"/>
      <c r="MQE88" s="1"/>
      <c r="MQF88" s="1"/>
      <c r="MQG88" s="1"/>
      <c r="MQH88" s="1"/>
      <c r="MQI88" s="1"/>
      <c r="MQJ88" s="1"/>
      <c r="MQK88" s="1"/>
      <c r="MQL88" s="1"/>
      <c r="MQM88" s="1"/>
      <c r="MQN88" s="1"/>
      <c r="MQO88" s="1"/>
      <c r="MQP88" s="1"/>
      <c r="MQQ88" s="1"/>
      <c r="MQR88" s="1"/>
      <c r="MQS88" s="1"/>
      <c r="MQT88" s="1"/>
      <c r="MQU88" s="1"/>
      <c r="MQV88" s="1"/>
      <c r="MQW88" s="1"/>
      <c r="MQX88" s="1"/>
      <c r="MQY88" s="1"/>
      <c r="MQZ88" s="1"/>
      <c r="MRA88" s="1"/>
      <c r="MRB88" s="1"/>
      <c r="MRC88" s="1"/>
      <c r="MRD88" s="1"/>
      <c r="MRE88" s="1"/>
      <c r="MRF88" s="1"/>
      <c r="MRG88" s="1"/>
      <c r="MRH88" s="1"/>
      <c r="MRI88" s="1"/>
      <c r="MRJ88" s="1"/>
      <c r="MRK88" s="1"/>
      <c r="MRL88" s="1"/>
      <c r="MRM88" s="1"/>
      <c r="MRN88" s="1"/>
      <c r="MRO88" s="1"/>
      <c r="MRP88" s="1"/>
      <c r="MRQ88" s="1"/>
      <c r="MRR88" s="1"/>
      <c r="MRS88" s="1"/>
      <c r="MRT88" s="1"/>
      <c r="MRU88" s="1"/>
      <c r="MRV88" s="1"/>
      <c r="MRW88" s="1"/>
      <c r="MRX88" s="1"/>
      <c r="MRY88" s="1"/>
      <c r="MRZ88" s="1"/>
      <c r="MSA88" s="1"/>
      <c r="MSB88" s="1"/>
      <c r="MSC88" s="1"/>
      <c r="MSD88" s="1"/>
      <c r="MSE88" s="1"/>
      <c r="MSF88" s="1"/>
      <c r="MSG88" s="1"/>
      <c r="MSH88" s="1"/>
      <c r="MSI88" s="1"/>
      <c r="MSJ88" s="1"/>
      <c r="MSK88" s="1"/>
      <c r="MSL88" s="1"/>
      <c r="MSM88" s="1"/>
      <c r="MSN88" s="1"/>
      <c r="MSO88" s="1"/>
      <c r="MSP88" s="1"/>
      <c r="MSQ88" s="1"/>
      <c r="MSR88" s="1"/>
      <c r="MSS88" s="1"/>
      <c r="MST88" s="1"/>
      <c r="MSU88" s="1"/>
      <c r="MSV88" s="1"/>
      <c r="MSW88" s="1"/>
      <c r="MSX88" s="1"/>
      <c r="MSY88" s="1"/>
      <c r="MSZ88" s="1"/>
      <c r="MTA88" s="1"/>
      <c r="MTB88" s="1"/>
      <c r="MTC88" s="1"/>
      <c r="MTD88" s="1"/>
      <c r="MTE88" s="1"/>
      <c r="MTF88" s="1"/>
      <c r="MTG88" s="1"/>
      <c r="MTH88" s="1"/>
      <c r="MTI88" s="1"/>
      <c r="MTJ88" s="1"/>
      <c r="MTK88" s="1"/>
      <c r="MTL88" s="1"/>
      <c r="MTM88" s="1"/>
      <c r="MTN88" s="1"/>
      <c r="MTO88" s="1"/>
      <c r="MTP88" s="1"/>
      <c r="MTQ88" s="1"/>
      <c r="MTR88" s="1"/>
      <c r="MTS88" s="1"/>
      <c r="MTT88" s="1"/>
      <c r="MTU88" s="1"/>
      <c r="MTV88" s="1"/>
      <c r="MTW88" s="1"/>
      <c r="MTX88" s="1"/>
      <c r="MTY88" s="1"/>
      <c r="MTZ88" s="1"/>
      <c r="MUA88" s="1"/>
      <c r="MUB88" s="1"/>
      <c r="MUC88" s="1"/>
      <c r="MUD88" s="1"/>
      <c r="MUE88" s="1"/>
      <c r="MUF88" s="1"/>
      <c r="MUG88" s="1"/>
      <c r="MUH88" s="1"/>
      <c r="MUI88" s="1"/>
      <c r="MUJ88" s="1"/>
      <c r="MUK88" s="1"/>
      <c r="MUL88" s="1"/>
      <c r="MUM88" s="1"/>
      <c r="MUN88" s="1"/>
      <c r="MUO88" s="1"/>
      <c r="MUP88" s="1"/>
      <c r="MUQ88" s="1"/>
      <c r="MUR88" s="1"/>
      <c r="MUS88" s="1"/>
      <c r="MUT88" s="1"/>
      <c r="MUU88" s="1"/>
      <c r="MUV88" s="1"/>
      <c r="MUW88" s="1"/>
      <c r="MUX88" s="1"/>
      <c r="MUY88" s="1"/>
      <c r="MUZ88" s="1"/>
      <c r="MVA88" s="1"/>
      <c r="MVB88" s="1"/>
      <c r="MVC88" s="1"/>
      <c r="MVD88" s="1"/>
      <c r="MVE88" s="1"/>
      <c r="MVF88" s="1"/>
      <c r="MVG88" s="1"/>
      <c r="MVH88" s="1"/>
      <c r="MVI88" s="1"/>
      <c r="MVJ88" s="1"/>
      <c r="MVK88" s="1"/>
      <c r="MVL88" s="1"/>
      <c r="MVM88" s="1"/>
      <c r="MVN88" s="1"/>
      <c r="MVO88" s="1"/>
      <c r="MVP88" s="1"/>
      <c r="MVQ88" s="1"/>
      <c r="MVR88" s="1"/>
      <c r="MVS88" s="1"/>
      <c r="MVT88" s="1"/>
      <c r="MVU88" s="1"/>
      <c r="MVV88" s="1"/>
      <c r="MVW88" s="1"/>
      <c r="MVX88" s="1"/>
      <c r="MVY88" s="1"/>
      <c r="MVZ88" s="1"/>
      <c r="MWA88" s="1"/>
      <c r="MWB88" s="1"/>
      <c r="MWC88" s="1"/>
      <c r="MWD88" s="1"/>
      <c r="MWE88" s="1"/>
      <c r="MWF88" s="1"/>
      <c r="MWG88" s="1"/>
      <c r="MWH88" s="1"/>
      <c r="MWI88" s="1"/>
      <c r="MWJ88" s="1"/>
      <c r="MWK88" s="1"/>
      <c r="MWL88" s="1"/>
      <c r="MWM88" s="1"/>
      <c r="MWN88" s="1"/>
      <c r="MWO88" s="1"/>
      <c r="MWP88" s="1"/>
      <c r="MWQ88" s="1"/>
      <c r="MWR88" s="1"/>
      <c r="MWS88" s="1"/>
      <c r="MWT88" s="1"/>
      <c r="MWU88" s="1"/>
      <c r="MWV88" s="1"/>
      <c r="MWW88" s="1"/>
      <c r="MWX88" s="1"/>
      <c r="MWY88" s="1"/>
      <c r="MWZ88" s="1"/>
      <c r="MXA88" s="1"/>
      <c r="MXB88" s="1"/>
      <c r="MXC88" s="1"/>
      <c r="MXD88" s="1"/>
      <c r="MXE88" s="1"/>
      <c r="MXF88" s="1"/>
      <c r="MXG88" s="1"/>
      <c r="MXH88" s="1"/>
      <c r="MXI88" s="1"/>
      <c r="MXJ88" s="1"/>
      <c r="MXK88" s="1"/>
      <c r="MXL88" s="1"/>
      <c r="MXM88" s="1"/>
      <c r="MXN88" s="1"/>
      <c r="MXO88" s="1"/>
      <c r="MXP88" s="1"/>
      <c r="MXQ88" s="1"/>
      <c r="MXR88" s="1"/>
      <c r="MXS88" s="1"/>
      <c r="MXT88" s="1"/>
      <c r="MXU88" s="1"/>
      <c r="MXV88" s="1"/>
      <c r="MXW88" s="1"/>
      <c r="MXX88" s="1"/>
      <c r="MXY88" s="1"/>
      <c r="MXZ88" s="1"/>
      <c r="MYA88" s="1"/>
      <c r="MYB88" s="1"/>
      <c r="MYC88" s="1"/>
      <c r="MYD88" s="1"/>
      <c r="MYE88" s="1"/>
      <c r="MYF88" s="1"/>
      <c r="MYG88" s="1"/>
      <c r="MYH88" s="1"/>
      <c r="MYI88" s="1"/>
      <c r="MYJ88" s="1"/>
      <c r="MYK88" s="1"/>
      <c r="MYL88" s="1"/>
      <c r="MYM88" s="1"/>
      <c r="MYN88" s="1"/>
      <c r="MYO88" s="1"/>
      <c r="MYP88" s="1"/>
      <c r="MYQ88" s="1"/>
      <c r="MYR88" s="1"/>
      <c r="MYS88" s="1"/>
      <c r="MYT88" s="1"/>
      <c r="MYU88" s="1"/>
      <c r="MYV88" s="1"/>
      <c r="MYW88" s="1"/>
      <c r="MYX88" s="1"/>
      <c r="MYY88" s="1"/>
      <c r="MYZ88" s="1"/>
      <c r="MZA88" s="1"/>
      <c r="MZB88" s="1"/>
      <c r="MZC88" s="1"/>
      <c r="MZD88" s="1"/>
      <c r="MZE88" s="1"/>
      <c r="MZF88" s="1"/>
      <c r="MZG88" s="1"/>
      <c r="MZH88" s="1"/>
      <c r="MZI88" s="1"/>
      <c r="MZJ88" s="1"/>
      <c r="MZK88" s="1"/>
      <c r="MZL88" s="1"/>
      <c r="MZM88" s="1"/>
      <c r="MZN88" s="1"/>
      <c r="MZO88" s="1"/>
      <c r="MZP88" s="1"/>
      <c r="MZQ88" s="1"/>
      <c r="MZR88" s="1"/>
      <c r="MZS88" s="1"/>
      <c r="MZT88" s="1"/>
      <c r="MZU88" s="1"/>
      <c r="MZV88" s="1"/>
      <c r="MZW88" s="1"/>
      <c r="MZX88" s="1"/>
      <c r="MZY88" s="1"/>
      <c r="MZZ88" s="1"/>
      <c r="NAA88" s="1"/>
      <c r="NAB88" s="1"/>
      <c r="NAC88" s="1"/>
      <c r="NAD88" s="1"/>
      <c r="NAE88" s="1"/>
      <c r="NAF88" s="1"/>
      <c r="NAG88" s="1"/>
      <c r="NAH88" s="1"/>
      <c r="NAI88" s="1"/>
      <c r="NAJ88" s="1"/>
      <c r="NAK88" s="1"/>
      <c r="NAL88" s="1"/>
      <c r="NAM88" s="1"/>
      <c r="NAN88" s="1"/>
      <c r="NAO88" s="1"/>
      <c r="NAP88" s="1"/>
      <c r="NAQ88" s="1"/>
      <c r="NAR88" s="1"/>
      <c r="NAS88" s="1"/>
      <c r="NAT88" s="1"/>
      <c r="NAU88" s="1"/>
      <c r="NAV88" s="1"/>
      <c r="NAW88" s="1"/>
      <c r="NAX88" s="1"/>
      <c r="NAY88" s="1"/>
      <c r="NAZ88" s="1"/>
      <c r="NBA88" s="1"/>
      <c r="NBB88" s="1"/>
      <c r="NBC88" s="1"/>
      <c r="NBD88" s="1"/>
      <c r="NBE88" s="1"/>
      <c r="NBF88" s="1"/>
      <c r="NBG88" s="1"/>
      <c r="NBH88" s="1"/>
      <c r="NBI88" s="1"/>
      <c r="NBJ88" s="1"/>
      <c r="NBK88" s="1"/>
      <c r="NBL88" s="1"/>
      <c r="NBM88" s="1"/>
      <c r="NBN88" s="1"/>
      <c r="NBO88" s="1"/>
      <c r="NBP88" s="1"/>
      <c r="NBQ88" s="1"/>
      <c r="NBR88" s="1"/>
      <c r="NBS88" s="1"/>
      <c r="NBT88" s="1"/>
      <c r="NBU88" s="1"/>
      <c r="NBV88" s="1"/>
      <c r="NBW88" s="1"/>
      <c r="NBX88" s="1"/>
      <c r="NBY88" s="1"/>
      <c r="NBZ88" s="1"/>
      <c r="NCA88" s="1"/>
      <c r="NCB88" s="1"/>
      <c r="NCC88" s="1"/>
      <c r="NCD88" s="1"/>
      <c r="NCE88" s="1"/>
      <c r="NCF88" s="1"/>
      <c r="NCG88" s="1"/>
      <c r="NCH88" s="1"/>
      <c r="NCI88" s="1"/>
      <c r="NCJ88" s="1"/>
      <c r="NCK88" s="1"/>
      <c r="NCL88" s="1"/>
      <c r="NCM88" s="1"/>
      <c r="NCN88" s="1"/>
      <c r="NCO88" s="1"/>
      <c r="NCP88" s="1"/>
      <c r="NCQ88" s="1"/>
      <c r="NCR88" s="1"/>
      <c r="NCS88" s="1"/>
      <c r="NCT88" s="1"/>
      <c r="NCU88" s="1"/>
      <c r="NCV88" s="1"/>
      <c r="NCW88" s="1"/>
      <c r="NCX88" s="1"/>
      <c r="NCY88" s="1"/>
      <c r="NCZ88" s="1"/>
      <c r="NDA88" s="1"/>
      <c r="NDB88" s="1"/>
      <c r="NDC88" s="1"/>
      <c r="NDD88" s="1"/>
      <c r="NDE88" s="1"/>
      <c r="NDF88" s="1"/>
      <c r="NDG88" s="1"/>
      <c r="NDH88" s="1"/>
      <c r="NDI88" s="1"/>
      <c r="NDJ88" s="1"/>
      <c r="NDK88" s="1"/>
      <c r="NDL88" s="1"/>
      <c r="NDM88" s="1"/>
      <c r="NDN88" s="1"/>
      <c r="NDO88" s="1"/>
      <c r="NDP88" s="1"/>
      <c r="NDQ88" s="1"/>
      <c r="NDR88" s="1"/>
      <c r="NDS88" s="1"/>
      <c r="NDT88" s="1"/>
      <c r="NDU88" s="1"/>
      <c r="NDV88" s="1"/>
      <c r="NDW88" s="1"/>
      <c r="NDX88" s="1"/>
      <c r="NDY88" s="1"/>
      <c r="NDZ88" s="1"/>
      <c r="NEA88" s="1"/>
      <c r="NEB88" s="1"/>
      <c r="NEC88" s="1"/>
      <c r="NED88" s="1"/>
      <c r="NEE88" s="1"/>
      <c r="NEF88" s="1"/>
      <c r="NEG88" s="1"/>
      <c r="NEH88" s="1"/>
      <c r="NEI88" s="1"/>
      <c r="NEJ88" s="1"/>
      <c r="NEK88" s="1"/>
      <c r="NEL88" s="1"/>
      <c r="NEM88" s="1"/>
      <c r="NEN88" s="1"/>
      <c r="NEO88" s="1"/>
      <c r="NEP88" s="1"/>
      <c r="NEQ88" s="1"/>
      <c r="NER88" s="1"/>
      <c r="NES88" s="1"/>
      <c r="NET88" s="1"/>
      <c r="NEU88" s="1"/>
      <c r="NEV88" s="1"/>
      <c r="NEW88" s="1"/>
      <c r="NEX88" s="1"/>
      <c r="NEY88" s="1"/>
      <c r="NEZ88" s="1"/>
      <c r="NFA88" s="1"/>
      <c r="NFB88" s="1"/>
      <c r="NFC88" s="1"/>
      <c r="NFD88" s="1"/>
      <c r="NFE88" s="1"/>
      <c r="NFF88" s="1"/>
      <c r="NFG88" s="1"/>
      <c r="NFH88" s="1"/>
      <c r="NFI88" s="1"/>
      <c r="NFJ88" s="1"/>
      <c r="NFK88" s="1"/>
      <c r="NFL88" s="1"/>
      <c r="NFM88" s="1"/>
      <c r="NFN88" s="1"/>
      <c r="NFO88" s="1"/>
      <c r="NFP88" s="1"/>
      <c r="NFQ88" s="1"/>
      <c r="NFR88" s="1"/>
      <c r="NFS88" s="1"/>
      <c r="NFT88" s="1"/>
      <c r="NFU88" s="1"/>
      <c r="NFV88" s="1"/>
      <c r="NFW88" s="1"/>
      <c r="NFX88" s="1"/>
      <c r="NFY88" s="1"/>
      <c r="NFZ88" s="1"/>
      <c r="NGA88" s="1"/>
      <c r="NGB88" s="1"/>
      <c r="NGC88" s="1"/>
      <c r="NGD88" s="1"/>
      <c r="NGE88" s="1"/>
      <c r="NGF88" s="1"/>
      <c r="NGG88" s="1"/>
      <c r="NGH88" s="1"/>
      <c r="NGI88" s="1"/>
      <c r="NGJ88" s="1"/>
      <c r="NGK88" s="1"/>
      <c r="NGL88" s="1"/>
      <c r="NGM88" s="1"/>
      <c r="NGN88" s="1"/>
      <c r="NGO88" s="1"/>
      <c r="NGP88" s="1"/>
      <c r="NGQ88" s="1"/>
      <c r="NGR88" s="1"/>
      <c r="NGS88" s="1"/>
      <c r="NGT88" s="1"/>
      <c r="NGU88" s="1"/>
      <c r="NGV88" s="1"/>
      <c r="NGW88" s="1"/>
      <c r="NGX88" s="1"/>
      <c r="NGY88" s="1"/>
      <c r="NGZ88" s="1"/>
      <c r="NHA88" s="1"/>
      <c r="NHB88" s="1"/>
      <c r="NHC88" s="1"/>
      <c r="NHD88" s="1"/>
      <c r="NHE88" s="1"/>
      <c r="NHF88" s="1"/>
      <c r="NHG88" s="1"/>
      <c r="NHH88" s="1"/>
      <c r="NHI88" s="1"/>
      <c r="NHJ88" s="1"/>
      <c r="NHK88" s="1"/>
      <c r="NHL88" s="1"/>
      <c r="NHM88" s="1"/>
      <c r="NHN88" s="1"/>
      <c r="NHO88" s="1"/>
      <c r="NHP88" s="1"/>
      <c r="NHQ88" s="1"/>
      <c r="NHR88" s="1"/>
      <c r="NHS88" s="1"/>
      <c r="NHT88" s="1"/>
      <c r="NHU88" s="1"/>
      <c r="NHV88" s="1"/>
      <c r="NHW88" s="1"/>
      <c r="NHX88" s="1"/>
      <c r="NHY88" s="1"/>
      <c r="NHZ88" s="1"/>
      <c r="NIA88" s="1"/>
      <c r="NIB88" s="1"/>
      <c r="NIC88" s="1"/>
      <c r="NID88" s="1"/>
      <c r="NIE88" s="1"/>
      <c r="NIF88" s="1"/>
      <c r="NIG88" s="1"/>
      <c r="NIH88" s="1"/>
      <c r="NII88" s="1"/>
      <c r="NIJ88" s="1"/>
      <c r="NIK88" s="1"/>
      <c r="NIL88" s="1"/>
      <c r="NIM88" s="1"/>
      <c r="NIN88" s="1"/>
      <c r="NIO88" s="1"/>
      <c r="NIP88" s="1"/>
      <c r="NIQ88" s="1"/>
      <c r="NIR88" s="1"/>
      <c r="NIS88" s="1"/>
      <c r="NIT88" s="1"/>
      <c r="NIU88" s="1"/>
      <c r="NIV88" s="1"/>
      <c r="NIW88" s="1"/>
      <c r="NIX88" s="1"/>
      <c r="NIY88" s="1"/>
      <c r="NIZ88" s="1"/>
      <c r="NJA88" s="1"/>
      <c r="NJB88" s="1"/>
      <c r="NJC88" s="1"/>
      <c r="NJD88" s="1"/>
      <c r="NJE88" s="1"/>
      <c r="NJF88" s="1"/>
      <c r="NJG88" s="1"/>
      <c r="NJH88" s="1"/>
      <c r="NJI88" s="1"/>
      <c r="NJJ88" s="1"/>
      <c r="NJK88" s="1"/>
      <c r="NJL88" s="1"/>
      <c r="NJM88" s="1"/>
      <c r="NJN88" s="1"/>
      <c r="NJO88" s="1"/>
      <c r="NJP88" s="1"/>
      <c r="NJQ88" s="1"/>
      <c r="NJR88" s="1"/>
      <c r="NJS88" s="1"/>
      <c r="NJT88" s="1"/>
      <c r="NJU88" s="1"/>
      <c r="NJV88" s="1"/>
      <c r="NJW88" s="1"/>
      <c r="NJX88" s="1"/>
      <c r="NJY88" s="1"/>
      <c r="NJZ88" s="1"/>
      <c r="NKA88" s="1"/>
      <c r="NKB88" s="1"/>
      <c r="NKC88" s="1"/>
      <c r="NKD88" s="1"/>
      <c r="NKE88" s="1"/>
      <c r="NKF88" s="1"/>
      <c r="NKG88" s="1"/>
      <c r="NKH88" s="1"/>
      <c r="NKI88" s="1"/>
      <c r="NKJ88" s="1"/>
      <c r="NKK88" s="1"/>
      <c r="NKL88" s="1"/>
      <c r="NKM88" s="1"/>
      <c r="NKN88" s="1"/>
      <c r="NKO88" s="1"/>
      <c r="NKP88" s="1"/>
      <c r="NKQ88" s="1"/>
      <c r="NKR88" s="1"/>
      <c r="NKS88" s="1"/>
      <c r="NKT88" s="1"/>
      <c r="NKU88" s="1"/>
      <c r="NKV88" s="1"/>
      <c r="NKW88" s="1"/>
      <c r="NKX88" s="1"/>
      <c r="NKY88" s="1"/>
      <c r="NKZ88" s="1"/>
      <c r="NLA88" s="1"/>
      <c r="NLB88" s="1"/>
      <c r="NLC88" s="1"/>
      <c r="NLD88" s="1"/>
      <c r="NLE88" s="1"/>
      <c r="NLF88" s="1"/>
      <c r="NLG88" s="1"/>
      <c r="NLH88" s="1"/>
      <c r="NLI88" s="1"/>
      <c r="NLJ88" s="1"/>
      <c r="NLK88" s="1"/>
      <c r="NLL88" s="1"/>
      <c r="NLM88" s="1"/>
      <c r="NLN88" s="1"/>
      <c r="NLO88" s="1"/>
      <c r="NLP88" s="1"/>
      <c r="NLQ88" s="1"/>
      <c r="NLR88" s="1"/>
      <c r="NLS88" s="1"/>
      <c r="NLT88" s="1"/>
      <c r="NLU88" s="1"/>
      <c r="NLV88" s="1"/>
      <c r="NLW88" s="1"/>
      <c r="NLX88" s="1"/>
      <c r="NLY88" s="1"/>
      <c r="NLZ88" s="1"/>
      <c r="NMA88" s="1"/>
      <c r="NMB88" s="1"/>
      <c r="NMC88" s="1"/>
      <c r="NMD88" s="1"/>
      <c r="NME88" s="1"/>
      <c r="NMF88" s="1"/>
      <c r="NMG88" s="1"/>
      <c r="NMH88" s="1"/>
      <c r="NMI88" s="1"/>
      <c r="NMJ88" s="1"/>
      <c r="NMK88" s="1"/>
      <c r="NML88" s="1"/>
      <c r="NMM88" s="1"/>
      <c r="NMN88" s="1"/>
      <c r="NMO88" s="1"/>
      <c r="NMP88" s="1"/>
      <c r="NMQ88" s="1"/>
      <c r="NMR88" s="1"/>
      <c r="NMS88" s="1"/>
      <c r="NMT88" s="1"/>
      <c r="NMU88" s="1"/>
      <c r="NMV88" s="1"/>
      <c r="NMW88" s="1"/>
      <c r="NMX88" s="1"/>
      <c r="NMY88" s="1"/>
      <c r="NMZ88" s="1"/>
      <c r="NNA88" s="1"/>
      <c r="NNB88" s="1"/>
      <c r="NNC88" s="1"/>
      <c r="NND88" s="1"/>
      <c r="NNE88" s="1"/>
      <c r="NNF88" s="1"/>
      <c r="NNG88" s="1"/>
      <c r="NNH88" s="1"/>
      <c r="NNI88" s="1"/>
      <c r="NNJ88" s="1"/>
      <c r="NNK88" s="1"/>
      <c r="NNL88" s="1"/>
      <c r="NNM88" s="1"/>
      <c r="NNN88" s="1"/>
      <c r="NNO88" s="1"/>
      <c r="NNP88" s="1"/>
      <c r="NNQ88" s="1"/>
      <c r="NNR88" s="1"/>
      <c r="NNS88" s="1"/>
      <c r="NNT88" s="1"/>
      <c r="NNU88" s="1"/>
      <c r="NNV88" s="1"/>
      <c r="NNW88" s="1"/>
      <c r="NNX88" s="1"/>
      <c r="NNY88" s="1"/>
      <c r="NNZ88" s="1"/>
      <c r="NOA88" s="1"/>
      <c r="NOB88" s="1"/>
      <c r="NOC88" s="1"/>
      <c r="NOD88" s="1"/>
      <c r="NOE88" s="1"/>
      <c r="NOF88" s="1"/>
      <c r="NOG88" s="1"/>
      <c r="NOH88" s="1"/>
      <c r="NOI88" s="1"/>
      <c r="NOJ88" s="1"/>
      <c r="NOK88" s="1"/>
      <c r="NOL88" s="1"/>
      <c r="NOM88" s="1"/>
      <c r="NON88" s="1"/>
      <c r="NOO88" s="1"/>
      <c r="NOP88" s="1"/>
      <c r="NOQ88" s="1"/>
      <c r="NOR88" s="1"/>
      <c r="NOS88" s="1"/>
      <c r="NOT88" s="1"/>
      <c r="NOU88" s="1"/>
      <c r="NOV88" s="1"/>
      <c r="NOW88" s="1"/>
      <c r="NOX88" s="1"/>
      <c r="NOY88" s="1"/>
      <c r="NOZ88" s="1"/>
      <c r="NPA88" s="1"/>
      <c r="NPB88" s="1"/>
      <c r="NPC88" s="1"/>
      <c r="NPD88" s="1"/>
      <c r="NPE88" s="1"/>
      <c r="NPF88" s="1"/>
      <c r="NPG88" s="1"/>
      <c r="NPH88" s="1"/>
      <c r="NPI88" s="1"/>
      <c r="NPJ88" s="1"/>
      <c r="NPK88" s="1"/>
      <c r="NPL88" s="1"/>
      <c r="NPM88" s="1"/>
      <c r="NPN88" s="1"/>
      <c r="NPO88" s="1"/>
      <c r="NPP88" s="1"/>
      <c r="NPQ88" s="1"/>
      <c r="NPR88" s="1"/>
      <c r="NPS88" s="1"/>
      <c r="NPT88" s="1"/>
      <c r="NPU88" s="1"/>
      <c r="NPV88" s="1"/>
      <c r="NPW88" s="1"/>
      <c r="NPX88" s="1"/>
      <c r="NPY88" s="1"/>
      <c r="NPZ88" s="1"/>
      <c r="NQA88" s="1"/>
      <c r="NQB88" s="1"/>
      <c r="NQC88" s="1"/>
      <c r="NQD88" s="1"/>
      <c r="NQE88" s="1"/>
      <c r="NQF88" s="1"/>
      <c r="NQG88" s="1"/>
      <c r="NQH88" s="1"/>
      <c r="NQI88" s="1"/>
      <c r="NQJ88" s="1"/>
      <c r="NQK88" s="1"/>
      <c r="NQL88" s="1"/>
      <c r="NQM88" s="1"/>
      <c r="NQN88" s="1"/>
      <c r="NQO88" s="1"/>
      <c r="NQP88" s="1"/>
      <c r="NQQ88" s="1"/>
      <c r="NQR88" s="1"/>
      <c r="NQS88" s="1"/>
      <c r="NQT88" s="1"/>
      <c r="NQU88" s="1"/>
      <c r="NQV88" s="1"/>
      <c r="NQW88" s="1"/>
      <c r="NQX88" s="1"/>
      <c r="NQY88" s="1"/>
      <c r="NQZ88" s="1"/>
      <c r="NRA88" s="1"/>
      <c r="NRB88" s="1"/>
      <c r="NRC88" s="1"/>
      <c r="NRD88" s="1"/>
      <c r="NRE88" s="1"/>
      <c r="NRF88" s="1"/>
      <c r="NRG88" s="1"/>
      <c r="NRH88" s="1"/>
      <c r="NRI88" s="1"/>
      <c r="NRJ88" s="1"/>
      <c r="NRK88" s="1"/>
      <c r="NRL88" s="1"/>
      <c r="NRM88" s="1"/>
      <c r="NRN88" s="1"/>
      <c r="NRO88" s="1"/>
      <c r="NRP88" s="1"/>
      <c r="NRQ88" s="1"/>
      <c r="NRR88" s="1"/>
      <c r="NRS88" s="1"/>
      <c r="NRT88" s="1"/>
      <c r="NRU88" s="1"/>
      <c r="NRV88" s="1"/>
      <c r="NRW88" s="1"/>
      <c r="NRX88" s="1"/>
      <c r="NRY88" s="1"/>
      <c r="NRZ88" s="1"/>
      <c r="NSA88" s="1"/>
      <c r="NSB88" s="1"/>
      <c r="NSC88" s="1"/>
      <c r="NSD88" s="1"/>
      <c r="NSE88" s="1"/>
      <c r="NSF88" s="1"/>
      <c r="NSG88" s="1"/>
      <c r="NSH88" s="1"/>
      <c r="NSI88" s="1"/>
      <c r="NSJ88" s="1"/>
      <c r="NSK88" s="1"/>
      <c r="NSL88" s="1"/>
      <c r="NSM88" s="1"/>
      <c r="NSN88" s="1"/>
      <c r="NSO88" s="1"/>
      <c r="NSP88" s="1"/>
      <c r="NSQ88" s="1"/>
      <c r="NSR88" s="1"/>
      <c r="NSS88" s="1"/>
      <c r="NST88" s="1"/>
      <c r="NSU88" s="1"/>
      <c r="NSV88" s="1"/>
      <c r="NSW88" s="1"/>
      <c r="NSX88" s="1"/>
      <c r="NSY88" s="1"/>
      <c r="NSZ88" s="1"/>
      <c r="NTA88" s="1"/>
      <c r="NTB88" s="1"/>
      <c r="NTC88" s="1"/>
      <c r="NTD88" s="1"/>
      <c r="NTE88" s="1"/>
      <c r="NTF88" s="1"/>
      <c r="NTG88" s="1"/>
      <c r="NTH88" s="1"/>
      <c r="NTI88" s="1"/>
      <c r="NTJ88" s="1"/>
      <c r="NTK88" s="1"/>
      <c r="NTL88" s="1"/>
      <c r="NTM88" s="1"/>
      <c r="NTN88" s="1"/>
      <c r="NTO88" s="1"/>
      <c r="NTP88" s="1"/>
      <c r="NTQ88" s="1"/>
      <c r="NTR88" s="1"/>
      <c r="NTS88" s="1"/>
      <c r="NTT88" s="1"/>
      <c r="NTU88" s="1"/>
      <c r="NTV88" s="1"/>
      <c r="NTW88" s="1"/>
      <c r="NTX88" s="1"/>
      <c r="NTY88" s="1"/>
      <c r="NTZ88" s="1"/>
      <c r="NUA88" s="1"/>
      <c r="NUB88" s="1"/>
      <c r="NUC88" s="1"/>
      <c r="NUD88" s="1"/>
      <c r="NUE88" s="1"/>
      <c r="NUF88" s="1"/>
      <c r="NUG88" s="1"/>
      <c r="NUH88" s="1"/>
      <c r="NUI88" s="1"/>
      <c r="NUJ88" s="1"/>
      <c r="NUK88" s="1"/>
      <c r="NUL88" s="1"/>
      <c r="NUM88" s="1"/>
      <c r="NUN88" s="1"/>
      <c r="NUO88" s="1"/>
      <c r="NUP88" s="1"/>
      <c r="NUQ88" s="1"/>
      <c r="NUR88" s="1"/>
      <c r="NUS88" s="1"/>
      <c r="NUT88" s="1"/>
      <c r="NUU88" s="1"/>
      <c r="NUV88" s="1"/>
      <c r="NUW88" s="1"/>
      <c r="NUX88" s="1"/>
      <c r="NUY88" s="1"/>
      <c r="NUZ88" s="1"/>
      <c r="NVA88" s="1"/>
      <c r="NVB88" s="1"/>
      <c r="NVC88" s="1"/>
      <c r="NVD88" s="1"/>
      <c r="NVE88" s="1"/>
      <c r="NVF88" s="1"/>
      <c r="NVG88" s="1"/>
      <c r="NVH88" s="1"/>
      <c r="NVI88" s="1"/>
      <c r="NVJ88" s="1"/>
      <c r="NVK88" s="1"/>
      <c r="NVL88" s="1"/>
      <c r="NVM88" s="1"/>
      <c r="NVN88" s="1"/>
      <c r="NVO88" s="1"/>
      <c r="NVP88" s="1"/>
      <c r="NVQ88" s="1"/>
      <c r="NVR88" s="1"/>
      <c r="NVS88" s="1"/>
      <c r="NVT88" s="1"/>
      <c r="NVU88" s="1"/>
      <c r="NVV88" s="1"/>
      <c r="NVW88" s="1"/>
      <c r="NVX88" s="1"/>
      <c r="NVY88" s="1"/>
      <c r="NVZ88" s="1"/>
      <c r="NWA88" s="1"/>
      <c r="NWB88" s="1"/>
      <c r="NWC88" s="1"/>
      <c r="NWD88" s="1"/>
      <c r="NWE88" s="1"/>
      <c r="NWF88" s="1"/>
      <c r="NWG88" s="1"/>
      <c r="NWH88" s="1"/>
      <c r="NWI88" s="1"/>
      <c r="NWJ88" s="1"/>
      <c r="NWK88" s="1"/>
      <c r="NWL88" s="1"/>
      <c r="NWM88" s="1"/>
      <c r="NWN88" s="1"/>
      <c r="NWO88" s="1"/>
      <c r="NWP88" s="1"/>
      <c r="NWQ88" s="1"/>
      <c r="NWR88" s="1"/>
      <c r="NWS88" s="1"/>
      <c r="NWT88" s="1"/>
      <c r="NWU88" s="1"/>
      <c r="NWV88" s="1"/>
      <c r="NWW88" s="1"/>
      <c r="NWX88" s="1"/>
      <c r="NWY88" s="1"/>
      <c r="NWZ88" s="1"/>
      <c r="NXA88" s="1"/>
      <c r="NXB88" s="1"/>
      <c r="NXC88" s="1"/>
      <c r="NXD88" s="1"/>
      <c r="NXE88" s="1"/>
      <c r="NXF88" s="1"/>
      <c r="NXG88" s="1"/>
      <c r="NXH88" s="1"/>
      <c r="NXI88" s="1"/>
      <c r="NXJ88" s="1"/>
      <c r="NXK88" s="1"/>
      <c r="NXL88" s="1"/>
      <c r="NXM88" s="1"/>
      <c r="NXN88" s="1"/>
      <c r="NXO88" s="1"/>
      <c r="NXP88" s="1"/>
      <c r="NXQ88" s="1"/>
      <c r="NXR88" s="1"/>
      <c r="NXS88" s="1"/>
      <c r="NXT88" s="1"/>
      <c r="NXU88" s="1"/>
      <c r="NXV88" s="1"/>
      <c r="NXW88" s="1"/>
      <c r="NXX88" s="1"/>
      <c r="NXY88" s="1"/>
      <c r="NXZ88" s="1"/>
      <c r="NYA88" s="1"/>
      <c r="NYB88" s="1"/>
      <c r="NYC88" s="1"/>
      <c r="NYD88" s="1"/>
      <c r="NYE88" s="1"/>
      <c r="NYF88" s="1"/>
      <c r="NYG88" s="1"/>
      <c r="NYH88" s="1"/>
      <c r="NYI88" s="1"/>
      <c r="NYJ88" s="1"/>
      <c r="NYK88" s="1"/>
      <c r="NYL88" s="1"/>
      <c r="NYM88" s="1"/>
      <c r="NYN88" s="1"/>
      <c r="NYO88" s="1"/>
      <c r="NYP88" s="1"/>
      <c r="NYQ88" s="1"/>
      <c r="NYR88" s="1"/>
      <c r="NYS88" s="1"/>
      <c r="NYT88" s="1"/>
      <c r="NYU88" s="1"/>
      <c r="NYV88" s="1"/>
      <c r="NYW88" s="1"/>
      <c r="NYX88" s="1"/>
      <c r="NYY88" s="1"/>
      <c r="NYZ88" s="1"/>
      <c r="NZA88" s="1"/>
      <c r="NZB88" s="1"/>
      <c r="NZC88" s="1"/>
      <c r="NZD88" s="1"/>
      <c r="NZE88" s="1"/>
      <c r="NZF88" s="1"/>
      <c r="NZG88" s="1"/>
      <c r="NZH88" s="1"/>
      <c r="NZI88" s="1"/>
      <c r="NZJ88" s="1"/>
      <c r="NZK88" s="1"/>
      <c r="NZL88" s="1"/>
      <c r="NZM88" s="1"/>
      <c r="NZN88" s="1"/>
      <c r="NZO88" s="1"/>
      <c r="NZP88" s="1"/>
      <c r="NZQ88" s="1"/>
      <c r="NZR88" s="1"/>
      <c r="NZS88" s="1"/>
      <c r="NZT88" s="1"/>
      <c r="NZU88" s="1"/>
      <c r="NZV88" s="1"/>
      <c r="NZW88" s="1"/>
      <c r="NZX88" s="1"/>
      <c r="NZY88" s="1"/>
      <c r="NZZ88" s="1"/>
      <c r="OAA88" s="1"/>
      <c r="OAB88" s="1"/>
      <c r="OAC88" s="1"/>
      <c r="OAD88" s="1"/>
      <c r="OAE88" s="1"/>
      <c r="OAF88" s="1"/>
      <c r="OAG88" s="1"/>
      <c r="OAH88" s="1"/>
      <c r="OAI88" s="1"/>
      <c r="OAJ88" s="1"/>
      <c r="OAK88" s="1"/>
      <c r="OAL88" s="1"/>
      <c r="OAM88" s="1"/>
      <c r="OAN88" s="1"/>
      <c r="OAO88" s="1"/>
      <c r="OAP88" s="1"/>
      <c r="OAQ88" s="1"/>
      <c r="OAR88" s="1"/>
      <c r="OAS88" s="1"/>
      <c r="OAT88" s="1"/>
      <c r="OAU88" s="1"/>
      <c r="OAV88" s="1"/>
      <c r="OAW88" s="1"/>
      <c r="OAX88" s="1"/>
      <c r="OAY88" s="1"/>
      <c r="OAZ88" s="1"/>
      <c r="OBA88" s="1"/>
      <c r="OBB88" s="1"/>
      <c r="OBC88" s="1"/>
      <c r="OBD88" s="1"/>
      <c r="OBE88" s="1"/>
      <c r="OBF88" s="1"/>
      <c r="OBG88" s="1"/>
      <c r="OBH88" s="1"/>
      <c r="OBI88" s="1"/>
      <c r="OBJ88" s="1"/>
      <c r="OBK88" s="1"/>
      <c r="OBL88" s="1"/>
      <c r="OBM88" s="1"/>
      <c r="OBN88" s="1"/>
      <c r="OBO88" s="1"/>
      <c r="OBP88" s="1"/>
      <c r="OBQ88" s="1"/>
      <c r="OBR88" s="1"/>
      <c r="OBS88" s="1"/>
      <c r="OBT88" s="1"/>
      <c r="OBU88" s="1"/>
      <c r="OBV88" s="1"/>
      <c r="OBW88" s="1"/>
      <c r="OBX88" s="1"/>
      <c r="OBY88" s="1"/>
      <c r="OBZ88" s="1"/>
      <c r="OCA88" s="1"/>
      <c r="OCB88" s="1"/>
      <c r="OCC88" s="1"/>
      <c r="OCD88" s="1"/>
      <c r="OCE88" s="1"/>
      <c r="OCF88" s="1"/>
      <c r="OCG88" s="1"/>
      <c r="OCH88" s="1"/>
      <c r="OCI88" s="1"/>
      <c r="OCJ88" s="1"/>
      <c r="OCK88" s="1"/>
      <c r="OCL88" s="1"/>
      <c r="OCM88" s="1"/>
      <c r="OCN88" s="1"/>
      <c r="OCO88" s="1"/>
      <c r="OCP88" s="1"/>
      <c r="OCQ88" s="1"/>
      <c r="OCR88" s="1"/>
      <c r="OCS88" s="1"/>
      <c r="OCT88" s="1"/>
      <c r="OCU88" s="1"/>
      <c r="OCV88" s="1"/>
      <c r="OCW88" s="1"/>
      <c r="OCX88" s="1"/>
      <c r="OCY88" s="1"/>
      <c r="OCZ88" s="1"/>
      <c r="ODA88" s="1"/>
      <c r="ODB88" s="1"/>
      <c r="ODC88" s="1"/>
      <c r="ODD88" s="1"/>
      <c r="ODE88" s="1"/>
      <c r="ODF88" s="1"/>
      <c r="ODG88" s="1"/>
      <c r="ODH88" s="1"/>
      <c r="ODI88" s="1"/>
      <c r="ODJ88" s="1"/>
      <c r="ODK88" s="1"/>
      <c r="ODL88" s="1"/>
      <c r="ODM88" s="1"/>
      <c r="ODN88" s="1"/>
      <c r="ODO88" s="1"/>
      <c r="ODP88" s="1"/>
      <c r="ODQ88" s="1"/>
      <c r="ODR88" s="1"/>
      <c r="ODS88" s="1"/>
      <c r="ODT88" s="1"/>
      <c r="ODU88" s="1"/>
      <c r="ODV88" s="1"/>
      <c r="ODW88" s="1"/>
      <c r="ODX88" s="1"/>
      <c r="ODY88" s="1"/>
      <c r="ODZ88" s="1"/>
      <c r="OEA88" s="1"/>
      <c r="OEB88" s="1"/>
      <c r="OEC88" s="1"/>
      <c r="OED88" s="1"/>
      <c r="OEE88" s="1"/>
      <c r="OEF88" s="1"/>
      <c r="OEG88" s="1"/>
      <c r="OEH88" s="1"/>
      <c r="OEI88" s="1"/>
      <c r="OEJ88" s="1"/>
      <c r="OEK88" s="1"/>
      <c r="OEL88" s="1"/>
      <c r="OEM88" s="1"/>
      <c r="OEN88" s="1"/>
      <c r="OEO88" s="1"/>
      <c r="OEP88" s="1"/>
      <c r="OEQ88" s="1"/>
      <c r="OER88" s="1"/>
      <c r="OES88" s="1"/>
      <c r="OET88" s="1"/>
      <c r="OEU88" s="1"/>
      <c r="OEV88" s="1"/>
      <c r="OEW88" s="1"/>
      <c r="OEX88" s="1"/>
      <c r="OEY88" s="1"/>
      <c r="OEZ88" s="1"/>
      <c r="OFA88" s="1"/>
      <c r="OFB88" s="1"/>
      <c r="OFC88" s="1"/>
      <c r="OFD88" s="1"/>
      <c r="OFE88" s="1"/>
      <c r="OFF88" s="1"/>
      <c r="OFG88" s="1"/>
      <c r="OFH88" s="1"/>
      <c r="OFI88" s="1"/>
      <c r="OFJ88" s="1"/>
      <c r="OFK88" s="1"/>
      <c r="OFL88" s="1"/>
      <c r="OFM88" s="1"/>
      <c r="OFN88" s="1"/>
      <c r="OFO88" s="1"/>
      <c r="OFP88" s="1"/>
      <c r="OFQ88" s="1"/>
      <c r="OFR88" s="1"/>
      <c r="OFS88" s="1"/>
      <c r="OFT88" s="1"/>
      <c r="OFU88" s="1"/>
      <c r="OFV88" s="1"/>
      <c r="OFW88" s="1"/>
      <c r="OFX88" s="1"/>
      <c r="OFY88" s="1"/>
      <c r="OFZ88" s="1"/>
      <c r="OGA88" s="1"/>
      <c r="OGB88" s="1"/>
      <c r="OGC88" s="1"/>
      <c r="OGD88" s="1"/>
      <c r="OGE88" s="1"/>
      <c r="OGF88" s="1"/>
      <c r="OGG88" s="1"/>
      <c r="OGH88" s="1"/>
      <c r="OGI88" s="1"/>
      <c r="OGJ88" s="1"/>
      <c r="OGK88" s="1"/>
      <c r="OGL88" s="1"/>
      <c r="OGM88" s="1"/>
      <c r="OGN88" s="1"/>
      <c r="OGO88" s="1"/>
      <c r="OGP88" s="1"/>
      <c r="OGQ88" s="1"/>
      <c r="OGR88" s="1"/>
      <c r="OGS88" s="1"/>
      <c r="OGT88" s="1"/>
      <c r="OGU88" s="1"/>
      <c r="OGV88" s="1"/>
      <c r="OGW88" s="1"/>
      <c r="OGX88" s="1"/>
      <c r="OGY88" s="1"/>
      <c r="OGZ88" s="1"/>
      <c r="OHA88" s="1"/>
      <c r="OHB88" s="1"/>
      <c r="OHC88" s="1"/>
      <c r="OHD88" s="1"/>
      <c r="OHE88" s="1"/>
      <c r="OHF88" s="1"/>
      <c r="OHG88" s="1"/>
      <c r="OHH88" s="1"/>
      <c r="OHI88" s="1"/>
      <c r="OHJ88" s="1"/>
      <c r="OHK88" s="1"/>
      <c r="OHL88" s="1"/>
      <c r="OHM88" s="1"/>
      <c r="OHN88" s="1"/>
      <c r="OHO88" s="1"/>
      <c r="OHP88" s="1"/>
      <c r="OHQ88" s="1"/>
      <c r="OHR88" s="1"/>
      <c r="OHS88" s="1"/>
      <c r="OHT88" s="1"/>
      <c r="OHU88" s="1"/>
      <c r="OHV88" s="1"/>
      <c r="OHW88" s="1"/>
      <c r="OHX88" s="1"/>
      <c r="OHY88" s="1"/>
      <c r="OHZ88" s="1"/>
      <c r="OIA88" s="1"/>
      <c r="OIB88" s="1"/>
      <c r="OIC88" s="1"/>
      <c r="OID88" s="1"/>
      <c r="OIE88" s="1"/>
      <c r="OIF88" s="1"/>
      <c r="OIG88" s="1"/>
      <c r="OIH88" s="1"/>
      <c r="OII88" s="1"/>
      <c r="OIJ88" s="1"/>
      <c r="OIK88" s="1"/>
      <c r="OIL88" s="1"/>
      <c r="OIM88" s="1"/>
      <c r="OIN88" s="1"/>
      <c r="OIO88" s="1"/>
      <c r="OIP88" s="1"/>
      <c r="OIQ88" s="1"/>
      <c r="OIR88" s="1"/>
      <c r="OIS88" s="1"/>
      <c r="OIT88" s="1"/>
      <c r="OIU88" s="1"/>
      <c r="OIV88" s="1"/>
      <c r="OIW88" s="1"/>
      <c r="OIX88" s="1"/>
      <c r="OIY88" s="1"/>
      <c r="OIZ88" s="1"/>
      <c r="OJA88" s="1"/>
      <c r="OJB88" s="1"/>
      <c r="OJC88" s="1"/>
      <c r="OJD88" s="1"/>
      <c r="OJE88" s="1"/>
      <c r="OJF88" s="1"/>
      <c r="OJG88" s="1"/>
      <c r="OJH88" s="1"/>
      <c r="OJI88" s="1"/>
      <c r="OJJ88" s="1"/>
      <c r="OJK88" s="1"/>
      <c r="OJL88" s="1"/>
      <c r="OJM88" s="1"/>
      <c r="OJN88" s="1"/>
      <c r="OJO88" s="1"/>
      <c r="OJP88" s="1"/>
      <c r="OJQ88" s="1"/>
      <c r="OJR88" s="1"/>
      <c r="OJS88" s="1"/>
      <c r="OJT88" s="1"/>
      <c r="OJU88" s="1"/>
      <c r="OJV88" s="1"/>
      <c r="OJW88" s="1"/>
      <c r="OJX88" s="1"/>
      <c r="OJY88" s="1"/>
      <c r="OJZ88" s="1"/>
      <c r="OKA88" s="1"/>
      <c r="OKB88" s="1"/>
      <c r="OKC88" s="1"/>
      <c r="OKD88" s="1"/>
      <c r="OKE88" s="1"/>
      <c r="OKF88" s="1"/>
      <c r="OKG88" s="1"/>
      <c r="OKH88" s="1"/>
      <c r="OKI88" s="1"/>
      <c r="OKJ88" s="1"/>
      <c r="OKK88" s="1"/>
      <c r="OKL88" s="1"/>
      <c r="OKM88" s="1"/>
      <c r="OKN88" s="1"/>
      <c r="OKO88" s="1"/>
      <c r="OKP88" s="1"/>
      <c r="OKQ88" s="1"/>
      <c r="OKR88" s="1"/>
      <c r="OKS88" s="1"/>
      <c r="OKT88" s="1"/>
      <c r="OKU88" s="1"/>
      <c r="OKV88" s="1"/>
      <c r="OKW88" s="1"/>
      <c r="OKX88" s="1"/>
      <c r="OKY88" s="1"/>
      <c r="OKZ88" s="1"/>
      <c r="OLA88" s="1"/>
      <c r="OLB88" s="1"/>
      <c r="OLC88" s="1"/>
      <c r="OLD88" s="1"/>
      <c r="OLE88" s="1"/>
      <c r="OLF88" s="1"/>
      <c r="OLG88" s="1"/>
      <c r="OLH88" s="1"/>
      <c r="OLI88" s="1"/>
      <c r="OLJ88" s="1"/>
      <c r="OLK88" s="1"/>
      <c r="OLL88" s="1"/>
      <c r="OLM88" s="1"/>
      <c r="OLN88" s="1"/>
      <c r="OLO88" s="1"/>
      <c r="OLP88" s="1"/>
      <c r="OLQ88" s="1"/>
      <c r="OLR88" s="1"/>
      <c r="OLS88" s="1"/>
      <c r="OLT88" s="1"/>
      <c r="OLU88" s="1"/>
      <c r="OLV88" s="1"/>
      <c r="OLW88" s="1"/>
      <c r="OLX88" s="1"/>
      <c r="OLY88" s="1"/>
      <c r="OLZ88" s="1"/>
      <c r="OMA88" s="1"/>
      <c r="OMB88" s="1"/>
      <c r="OMC88" s="1"/>
      <c r="OMD88" s="1"/>
      <c r="OME88" s="1"/>
      <c r="OMF88" s="1"/>
      <c r="OMG88" s="1"/>
      <c r="OMH88" s="1"/>
      <c r="OMI88" s="1"/>
      <c r="OMJ88" s="1"/>
      <c r="OMK88" s="1"/>
      <c r="OML88" s="1"/>
      <c r="OMM88" s="1"/>
      <c r="OMN88" s="1"/>
      <c r="OMO88" s="1"/>
      <c r="OMP88" s="1"/>
      <c r="OMQ88" s="1"/>
      <c r="OMR88" s="1"/>
      <c r="OMS88" s="1"/>
      <c r="OMT88" s="1"/>
      <c r="OMU88" s="1"/>
      <c r="OMV88" s="1"/>
      <c r="OMW88" s="1"/>
      <c r="OMX88" s="1"/>
      <c r="OMY88" s="1"/>
      <c r="OMZ88" s="1"/>
      <c r="ONA88" s="1"/>
      <c r="ONB88" s="1"/>
      <c r="ONC88" s="1"/>
      <c r="OND88" s="1"/>
      <c r="ONE88" s="1"/>
      <c r="ONF88" s="1"/>
      <c r="ONG88" s="1"/>
      <c r="ONH88" s="1"/>
      <c r="ONI88" s="1"/>
      <c r="ONJ88" s="1"/>
      <c r="ONK88" s="1"/>
      <c r="ONL88" s="1"/>
      <c r="ONM88" s="1"/>
      <c r="ONN88" s="1"/>
      <c r="ONO88" s="1"/>
      <c r="ONP88" s="1"/>
      <c r="ONQ88" s="1"/>
      <c r="ONR88" s="1"/>
      <c r="ONS88" s="1"/>
      <c r="ONT88" s="1"/>
      <c r="ONU88" s="1"/>
      <c r="ONV88" s="1"/>
      <c r="ONW88" s="1"/>
      <c r="ONX88" s="1"/>
      <c r="ONY88" s="1"/>
      <c r="ONZ88" s="1"/>
      <c r="OOA88" s="1"/>
      <c r="OOB88" s="1"/>
      <c r="OOC88" s="1"/>
      <c r="OOD88" s="1"/>
      <c r="OOE88" s="1"/>
      <c r="OOF88" s="1"/>
      <c r="OOG88" s="1"/>
      <c r="OOH88" s="1"/>
      <c r="OOI88" s="1"/>
      <c r="OOJ88" s="1"/>
      <c r="OOK88" s="1"/>
      <c r="OOL88" s="1"/>
      <c r="OOM88" s="1"/>
      <c r="OON88" s="1"/>
      <c r="OOO88" s="1"/>
      <c r="OOP88" s="1"/>
      <c r="OOQ88" s="1"/>
      <c r="OOR88" s="1"/>
      <c r="OOS88" s="1"/>
      <c r="OOT88" s="1"/>
      <c r="OOU88" s="1"/>
      <c r="OOV88" s="1"/>
      <c r="OOW88" s="1"/>
      <c r="OOX88" s="1"/>
      <c r="OOY88" s="1"/>
      <c r="OOZ88" s="1"/>
      <c r="OPA88" s="1"/>
      <c r="OPB88" s="1"/>
      <c r="OPC88" s="1"/>
      <c r="OPD88" s="1"/>
      <c r="OPE88" s="1"/>
      <c r="OPF88" s="1"/>
      <c r="OPG88" s="1"/>
      <c r="OPH88" s="1"/>
      <c r="OPI88" s="1"/>
      <c r="OPJ88" s="1"/>
      <c r="OPK88" s="1"/>
      <c r="OPL88" s="1"/>
      <c r="OPM88" s="1"/>
      <c r="OPN88" s="1"/>
      <c r="OPO88" s="1"/>
      <c r="OPP88" s="1"/>
      <c r="OPQ88" s="1"/>
      <c r="OPR88" s="1"/>
      <c r="OPS88" s="1"/>
      <c r="OPT88" s="1"/>
      <c r="OPU88" s="1"/>
      <c r="OPV88" s="1"/>
      <c r="OPW88" s="1"/>
      <c r="OPX88" s="1"/>
      <c r="OPY88" s="1"/>
      <c r="OPZ88" s="1"/>
      <c r="OQA88" s="1"/>
      <c r="OQB88" s="1"/>
      <c r="OQC88" s="1"/>
      <c r="OQD88" s="1"/>
      <c r="OQE88" s="1"/>
      <c r="OQF88" s="1"/>
      <c r="OQG88" s="1"/>
      <c r="OQH88" s="1"/>
      <c r="OQI88" s="1"/>
      <c r="OQJ88" s="1"/>
      <c r="OQK88" s="1"/>
      <c r="OQL88" s="1"/>
      <c r="OQM88" s="1"/>
      <c r="OQN88" s="1"/>
      <c r="OQO88" s="1"/>
      <c r="OQP88" s="1"/>
      <c r="OQQ88" s="1"/>
      <c r="OQR88" s="1"/>
      <c r="OQS88" s="1"/>
      <c r="OQT88" s="1"/>
      <c r="OQU88" s="1"/>
      <c r="OQV88" s="1"/>
      <c r="OQW88" s="1"/>
      <c r="OQX88" s="1"/>
      <c r="OQY88" s="1"/>
      <c r="OQZ88" s="1"/>
      <c r="ORA88" s="1"/>
      <c r="ORB88" s="1"/>
      <c r="ORC88" s="1"/>
      <c r="ORD88" s="1"/>
      <c r="ORE88" s="1"/>
      <c r="ORF88" s="1"/>
      <c r="ORG88" s="1"/>
      <c r="ORH88" s="1"/>
      <c r="ORI88" s="1"/>
      <c r="ORJ88" s="1"/>
      <c r="ORK88" s="1"/>
      <c r="ORL88" s="1"/>
      <c r="ORM88" s="1"/>
      <c r="ORN88" s="1"/>
      <c r="ORO88" s="1"/>
      <c r="ORP88" s="1"/>
      <c r="ORQ88" s="1"/>
      <c r="ORR88" s="1"/>
      <c r="ORS88" s="1"/>
      <c r="ORT88" s="1"/>
      <c r="ORU88" s="1"/>
      <c r="ORV88" s="1"/>
      <c r="ORW88" s="1"/>
      <c r="ORX88" s="1"/>
      <c r="ORY88" s="1"/>
      <c r="ORZ88" s="1"/>
      <c r="OSA88" s="1"/>
      <c r="OSB88" s="1"/>
      <c r="OSC88" s="1"/>
      <c r="OSD88" s="1"/>
      <c r="OSE88" s="1"/>
      <c r="OSF88" s="1"/>
      <c r="OSG88" s="1"/>
      <c r="OSH88" s="1"/>
      <c r="OSI88" s="1"/>
      <c r="OSJ88" s="1"/>
      <c r="OSK88" s="1"/>
      <c r="OSL88" s="1"/>
      <c r="OSM88" s="1"/>
      <c r="OSN88" s="1"/>
      <c r="OSO88" s="1"/>
      <c r="OSP88" s="1"/>
      <c r="OSQ88" s="1"/>
      <c r="OSR88" s="1"/>
      <c r="OSS88" s="1"/>
      <c r="OST88" s="1"/>
      <c r="OSU88" s="1"/>
      <c r="OSV88" s="1"/>
      <c r="OSW88" s="1"/>
      <c r="OSX88" s="1"/>
      <c r="OSY88" s="1"/>
      <c r="OSZ88" s="1"/>
      <c r="OTA88" s="1"/>
      <c r="OTB88" s="1"/>
      <c r="OTC88" s="1"/>
      <c r="OTD88" s="1"/>
      <c r="OTE88" s="1"/>
      <c r="OTF88" s="1"/>
      <c r="OTG88" s="1"/>
      <c r="OTH88" s="1"/>
      <c r="OTI88" s="1"/>
      <c r="OTJ88" s="1"/>
      <c r="OTK88" s="1"/>
      <c r="OTL88" s="1"/>
      <c r="OTM88" s="1"/>
      <c r="OTN88" s="1"/>
      <c r="OTO88" s="1"/>
      <c r="OTP88" s="1"/>
      <c r="OTQ88" s="1"/>
      <c r="OTR88" s="1"/>
      <c r="OTS88" s="1"/>
      <c r="OTT88" s="1"/>
      <c r="OTU88" s="1"/>
      <c r="OTV88" s="1"/>
      <c r="OTW88" s="1"/>
      <c r="OTX88" s="1"/>
      <c r="OTY88" s="1"/>
      <c r="OTZ88" s="1"/>
      <c r="OUA88" s="1"/>
      <c r="OUB88" s="1"/>
      <c r="OUC88" s="1"/>
      <c r="OUD88" s="1"/>
      <c r="OUE88" s="1"/>
      <c r="OUF88" s="1"/>
      <c r="OUG88" s="1"/>
      <c r="OUH88" s="1"/>
      <c r="OUI88" s="1"/>
      <c r="OUJ88" s="1"/>
      <c r="OUK88" s="1"/>
      <c r="OUL88" s="1"/>
      <c r="OUM88" s="1"/>
      <c r="OUN88" s="1"/>
      <c r="OUO88" s="1"/>
      <c r="OUP88" s="1"/>
      <c r="OUQ88" s="1"/>
      <c r="OUR88" s="1"/>
      <c r="OUS88" s="1"/>
      <c r="OUT88" s="1"/>
      <c r="OUU88" s="1"/>
      <c r="OUV88" s="1"/>
      <c r="OUW88" s="1"/>
      <c r="OUX88" s="1"/>
      <c r="OUY88" s="1"/>
      <c r="OUZ88" s="1"/>
      <c r="OVA88" s="1"/>
      <c r="OVB88" s="1"/>
      <c r="OVC88" s="1"/>
      <c r="OVD88" s="1"/>
      <c r="OVE88" s="1"/>
      <c r="OVF88" s="1"/>
      <c r="OVG88" s="1"/>
      <c r="OVH88" s="1"/>
      <c r="OVI88" s="1"/>
      <c r="OVJ88" s="1"/>
      <c r="OVK88" s="1"/>
      <c r="OVL88" s="1"/>
      <c r="OVM88" s="1"/>
      <c r="OVN88" s="1"/>
      <c r="OVO88" s="1"/>
      <c r="OVP88" s="1"/>
      <c r="OVQ88" s="1"/>
      <c r="OVR88" s="1"/>
      <c r="OVS88" s="1"/>
      <c r="OVT88" s="1"/>
      <c r="OVU88" s="1"/>
      <c r="OVV88" s="1"/>
      <c r="OVW88" s="1"/>
      <c r="OVX88" s="1"/>
      <c r="OVY88" s="1"/>
      <c r="OVZ88" s="1"/>
      <c r="OWA88" s="1"/>
      <c r="OWB88" s="1"/>
      <c r="OWC88" s="1"/>
      <c r="OWD88" s="1"/>
      <c r="OWE88" s="1"/>
      <c r="OWF88" s="1"/>
      <c r="OWG88" s="1"/>
      <c r="OWH88" s="1"/>
      <c r="OWI88" s="1"/>
      <c r="OWJ88" s="1"/>
      <c r="OWK88" s="1"/>
      <c r="OWL88" s="1"/>
      <c r="OWM88" s="1"/>
      <c r="OWN88" s="1"/>
      <c r="OWO88" s="1"/>
      <c r="OWP88" s="1"/>
      <c r="OWQ88" s="1"/>
      <c r="OWR88" s="1"/>
      <c r="OWS88" s="1"/>
      <c r="OWT88" s="1"/>
      <c r="OWU88" s="1"/>
      <c r="OWV88" s="1"/>
      <c r="OWW88" s="1"/>
      <c r="OWX88" s="1"/>
      <c r="OWY88" s="1"/>
      <c r="OWZ88" s="1"/>
      <c r="OXA88" s="1"/>
      <c r="OXB88" s="1"/>
      <c r="OXC88" s="1"/>
      <c r="OXD88" s="1"/>
      <c r="OXE88" s="1"/>
      <c r="OXF88" s="1"/>
      <c r="OXG88" s="1"/>
      <c r="OXH88" s="1"/>
      <c r="OXI88" s="1"/>
      <c r="OXJ88" s="1"/>
      <c r="OXK88" s="1"/>
      <c r="OXL88" s="1"/>
      <c r="OXM88" s="1"/>
      <c r="OXN88" s="1"/>
      <c r="OXO88" s="1"/>
      <c r="OXP88" s="1"/>
      <c r="OXQ88" s="1"/>
      <c r="OXR88" s="1"/>
      <c r="OXS88" s="1"/>
      <c r="OXT88" s="1"/>
      <c r="OXU88" s="1"/>
      <c r="OXV88" s="1"/>
      <c r="OXW88" s="1"/>
      <c r="OXX88" s="1"/>
      <c r="OXY88" s="1"/>
      <c r="OXZ88" s="1"/>
      <c r="OYA88" s="1"/>
      <c r="OYB88" s="1"/>
      <c r="OYC88" s="1"/>
      <c r="OYD88" s="1"/>
      <c r="OYE88" s="1"/>
      <c r="OYF88" s="1"/>
      <c r="OYG88" s="1"/>
      <c r="OYH88" s="1"/>
      <c r="OYI88" s="1"/>
      <c r="OYJ88" s="1"/>
      <c r="OYK88" s="1"/>
      <c r="OYL88" s="1"/>
      <c r="OYM88" s="1"/>
      <c r="OYN88" s="1"/>
      <c r="OYO88" s="1"/>
      <c r="OYP88" s="1"/>
      <c r="OYQ88" s="1"/>
      <c r="OYR88" s="1"/>
      <c r="OYS88" s="1"/>
      <c r="OYT88" s="1"/>
      <c r="OYU88" s="1"/>
      <c r="OYV88" s="1"/>
      <c r="OYW88" s="1"/>
      <c r="OYX88" s="1"/>
      <c r="OYY88" s="1"/>
      <c r="OYZ88" s="1"/>
      <c r="OZA88" s="1"/>
      <c r="OZB88" s="1"/>
      <c r="OZC88" s="1"/>
      <c r="OZD88" s="1"/>
      <c r="OZE88" s="1"/>
      <c r="OZF88" s="1"/>
      <c r="OZG88" s="1"/>
      <c r="OZH88" s="1"/>
      <c r="OZI88" s="1"/>
      <c r="OZJ88" s="1"/>
      <c r="OZK88" s="1"/>
      <c r="OZL88" s="1"/>
      <c r="OZM88" s="1"/>
      <c r="OZN88" s="1"/>
      <c r="OZO88" s="1"/>
      <c r="OZP88" s="1"/>
      <c r="OZQ88" s="1"/>
      <c r="OZR88" s="1"/>
      <c r="OZS88" s="1"/>
      <c r="OZT88" s="1"/>
      <c r="OZU88" s="1"/>
      <c r="OZV88" s="1"/>
      <c r="OZW88" s="1"/>
      <c r="OZX88" s="1"/>
      <c r="OZY88" s="1"/>
      <c r="OZZ88" s="1"/>
      <c r="PAA88" s="1"/>
      <c r="PAB88" s="1"/>
      <c r="PAC88" s="1"/>
      <c r="PAD88" s="1"/>
      <c r="PAE88" s="1"/>
      <c r="PAF88" s="1"/>
      <c r="PAG88" s="1"/>
      <c r="PAH88" s="1"/>
      <c r="PAI88" s="1"/>
      <c r="PAJ88" s="1"/>
      <c r="PAK88" s="1"/>
      <c r="PAL88" s="1"/>
      <c r="PAM88" s="1"/>
      <c r="PAN88" s="1"/>
      <c r="PAO88" s="1"/>
      <c r="PAP88" s="1"/>
      <c r="PAQ88" s="1"/>
      <c r="PAR88" s="1"/>
      <c r="PAS88" s="1"/>
      <c r="PAT88" s="1"/>
      <c r="PAU88" s="1"/>
      <c r="PAV88" s="1"/>
      <c r="PAW88" s="1"/>
      <c r="PAX88" s="1"/>
      <c r="PAY88" s="1"/>
      <c r="PAZ88" s="1"/>
      <c r="PBA88" s="1"/>
      <c r="PBB88" s="1"/>
      <c r="PBC88" s="1"/>
      <c r="PBD88" s="1"/>
      <c r="PBE88" s="1"/>
      <c r="PBF88" s="1"/>
      <c r="PBG88" s="1"/>
      <c r="PBH88" s="1"/>
      <c r="PBI88" s="1"/>
      <c r="PBJ88" s="1"/>
      <c r="PBK88" s="1"/>
      <c r="PBL88" s="1"/>
      <c r="PBM88" s="1"/>
      <c r="PBN88" s="1"/>
      <c r="PBO88" s="1"/>
      <c r="PBP88" s="1"/>
      <c r="PBQ88" s="1"/>
      <c r="PBR88" s="1"/>
      <c r="PBS88" s="1"/>
      <c r="PBT88" s="1"/>
      <c r="PBU88" s="1"/>
      <c r="PBV88" s="1"/>
      <c r="PBW88" s="1"/>
      <c r="PBX88" s="1"/>
      <c r="PBY88" s="1"/>
      <c r="PBZ88" s="1"/>
      <c r="PCA88" s="1"/>
      <c r="PCB88" s="1"/>
      <c r="PCC88" s="1"/>
      <c r="PCD88" s="1"/>
      <c r="PCE88" s="1"/>
      <c r="PCF88" s="1"/>
      <c r="PCG88" s="1"/>
      <c r="PCH88" s="1"/>
      <c r="PCI88" s="1"/>
      <c r="PCJ88" s="1"/>
      <c r="PCK88" s="1"/>
      <c r="PCL88" s="1"/>
      <c r="PCM88" s="1"/>
      <c r="PCN88" s="1"/>
      <c r="PCO88" s="1"/>
      <c r="PCP88" s="1"/>
      <c r="PCQ88" s="1"/>
      <c r="PCR88" s="1"/>
      <c r="PCS88" s="1"/>
      <c r="PCT88" s="1"/>
      <c r="PCU88" s="1"/>
      <c r="PCV88" s="1"/>
      <c r="PCW88" s="1"/>
      <c r="PCX88" s="1"/>
      <c r="PCY88" s="1"/>
      <c r="PCZ88" s="1"/>
      <c r="PDA88" s="1"/>
      <c r="PDB88" s="1"/>
      <c r="PDC88" s="1"/>
      <c r="PDD88" s="1"/>
      <c r="PDE88" s="1"/>
      <c r="PDF88" s="1"/>
      <c r="PDG88" s="1"/>
      <c r="PDH88" s="1"/>
      <c r="PDI88" s="1"/>
      <c r="PDJ88" s="1"/>
      <c r="PDK88" s="1"/>
      <c r="PDL88" s="1"/>
      <c r="PDM88" s="1"/>
      <c r="PDN88" s="1"/>
      <c r="PDO88" s="1"/>
      <c r="PDP88" s="1"/>
      <c r="PDQ88" s="1"/>
      <c r="PDR88" s="1"/>
      <c r="PDS88" s="1"/>
      <c r="PDT88" s="1"/>
      <c r="PDU88" s="1"/>
      <c r="PDV88" s="1"/>
      <c r="PDW88" s="1"/>
      <c r="PDX88" s="1"/>
      <c r="PDY88" s="1"/>
      <c r="PDZ88" s="1"/>
      <c r="PEA88" s="1"/>
      <c r="PEB88" s="1"/>
      <c r="PEC88" s="1"/>
      <c r="PED88" s="1"/>
      <c r="PEE88" s="1"/>
      <c r="PEF88" s="1"/>
      <c r="PEG88" s="1"/>
      <c r="PEH88" s="1"/>
      <c r="PEI88" s="1"/>
      <c r="PEJ88" s="1"/>
      <c r="PEK88" s="1"/>
      <c r="PEL88" s="1"/>
      <c r="PEM88" s="1"/>
      <c r="PEN88" s="1"/>
      <c r="PEO88" s="1"/>
      <c r="PEP88" s="1"/>
      <c r="PEQ88" s="1"/>
      <c r="PER88" s="1"/>
      <c r="PES88" s="1"/>
      <c r="PET88" s="1"/>
      <c r="PEU88" s="1"/>
      <c r="PEV88" s="1"/>
      <c r="PEW88" s="1"/>
      <c r="PEX88" s="1"/>
      <c r="PEY88" s="1"/>
      <c r="PEZ88" s="1"/>
      <c r="PFA88" s="1"/>
      <c r="PFB88" s="1"/>
      <c r="PFC88" s="1"/>
      <c r="PFD88" s="1"/>
      <c r="PFE88" s="1"/>
      <c r="PFF88" s="1"/>
      <c r="PFG88" s="1"/>
      <c r="PFH88" s="1"/>
      <c r="PFI88" s="1"/>
      <c r="PFJ88" s="1"/>
      <c r="PFK88" s="1"/>
      <c r="PFL88" s="1"/>
      <c r="PFM88" s="1"/>
      <c r="PFN88" s="1"/>
      <c r="PFO88" s="1"/>
      <c r="PFP88" s="1"/>
      <c r="PFQ88" s="1"/>
      <c r="PFR88" s="1"/>
      <c r="PFS88" s="1"/>
      <c r="PFT88" s="1"/>
      <c r="PFU88" s="1"/>
      <c r="PFV88" s="1"/>
      <c r="PFW88" s="1"/>
      <c r="PFX88" s="1"/>
      <c r="PFY88" s="1"/>
      <c r="PFZ88" s="1"/>
      <c r="PGA88" s="1"/>
      <c r="PGB88" s="1"/>
      <c r="PGC88" s="1"/>
      <c r="PGD88" s="1"/>
      <c r="PGE88" s="1"/>
      <c r="PGF88" s="1"/>
      <c r="PGG88" s="1"/>
      <c r="PGH88" s="1"/>
      <c r="PGI88" s="1"/>
      <c r="PGJ88" s="1"/>
      <c r="PGK88" s="1"/>
      <c r="PGL88" s="1"/>
      <c r="PGM88" s="1"/>
      <c r="PGN88" s="1"/>
      <c r="PGO88" s="1"/>
      <c r="PGP88" s="1"/>
      <c r="PGQ88" s="1"/>
      <c r="PGR88" s="1"/>
      <c r="PGS88" s="1"/>
      <c r="PGT88" s="1"/>
      <c r="PGU88" s="1"/>
      <c r="PGV88" s="1"/>
      <c r="PGW88" s="1"/>
      <c r="PGX88" s="1"/>
      <c r="PGY88" s="1"/>
      <c r="PGZ88" s="1"/>
      <c r="PHA88" s="1"/>
      <c r="PHB88" s="1"/>
      <c r="PHC88" s="1"/>
      <c r="PHD88" s="1"/>
      <c r="PHE88" s="1"/>
      <c r="PHF88" s="1"/>
      <c r="PHG88" s="1"/>
      <c r="PHH88" s="1"/>
      <c r="PHI88" s="1"/>
      <c r="PHJ88" s="1"/>
      <c r="PHK88" s="1"/>
      <c r="PHL88" s="1"/>
      <c r="PHM88" s="1"/>
      <c r="PHN88" s="1"/>
      <c r="PHO88" s="1"/>
      <c r="PHP88" s="1"/>
      <c r="PHQ88" s="1"/>
      <c r="PHR88" s="1"/>
      <c r="PHS88" s="1"/>
      <c r="PHT88" s="1"/>
      <c r="PHU88" s="1"/>
      <c r="PHV88" s="1"/>
      <c r="PHW88" s="1"/>
      <c r="PHX88" s="1"/>
      <c r="PHY88" s="1"/>
      <c r="PHZ88" s="1"/>
      <c r="PIA88" s="1"/>
      <c r="PIB88" s="1"/>
      <c r="PIC88" s="1"/>
      <c r="PID88" s="1"/>
      <c r="PIE88" s="1"/>
      <c r="PIF88" s="1"/>
      <c r="PIG88" s="1"/>
      <c r="PIH88" s="1"/>
      <c r="PII88" s="1"/>
      <c r="PIJ88" s="1"/>
      <c r="PIK88" s="1"/>
      <c r="PIL88" s="1"/>
      <c r="PIM88" s="1"/>
      <c r="PIN88" s="1"/>
      <c r="PIO88" s="1"/>
      <c r="PIP88" s="1"/>
      <c r="PIQ88" s="1"/>
      <c r="PIR88" s="1"/>
      <c r="PIS88" s="1"/>
      <c r="PIT88" s="1"/>
      <c r="PIU88" s="1"/>
      <c r="PIV88" s="1"/>
      <c r="PIW88" s="1"/>
      <c r="PIX88" s="1"/>
      <c r="PIY88" s="1"/>
      <c r="PIZ88" s="1"/>
      <c r="PJA88" s="1"/>
      <c r="PJB88" s="1"/>
      <c r="PJC88" s="1"/>
      <c r="PJD88" s="1"/>
      <c r="PJE88" s="1"/>
      <c r="PJF88" s="1"/>
      <c r="PJG88" s="1"/>
      <c r="PJH88" s="1"/>
      <c r="PJI88" s="1"/>
      <c r="PJJ88" s="1"/>
      <c r="PJK88" s="1"/>
      <c r="PJL88" s="1"/>
      <c r="PJM88" s="1"/>
      <c r="PJN88" s="1"/>
      <c r="PJO88" s="1"/>
      <c r="PJP88" s="1"/>
      <c r="PJQ88" s="1"/>
      <c r="PJR88" s="1"/>
      <c r="PJS88" s="1"/>
      <c r="PJT88" s="1"/>
      <c r="PJU88" s="1"/>
      <c r="PJV88" s="1"/>
      <c r="PJW88" s="1"/>
      <c r="PJX88" s="1"/>
      <c r="PJY88" s="1"/>
      <c r="PJZ88" s="1"/>
      <c r="PKA88" s="1"/>
      <c r="PKB88" s="1"/>
      <c r="PKC88" s="1"/>
      <c r="PKD88" s="1"/>
      <c r="PKE88" s="1"/>
      <c r="PKF88" s="1"/>
      <c r="PKG88" s="1"/>
      <c r="PKH88" s="1"/>
      <c r="PKI88" s="1"/>
      <c r="PKJ88" s="1"/>
      <c r="PKK88" s="1"/>
      <c r="PKL88" s="1"/>
      <c r="PKM88" s="1"/>
      <c r="PKN88" s="1"/>
      <c r="PKO88" s="1"/>
      <c r="PKP88" s="1"/>
      <c r="PKQ88" s="1"/>
      <c r="PKR88" s="1"/>
      <c r="PKS88" s="1"/>
      <c r="PKT88" s="1"/>
      <c r="PKU88" s="1"/>
      <c r="PKV88" s="1"/>
      <c r="PKW88" s="1"/>
      <c r="PKX88" s="1"/>
      <c r="PKY88" s="1"/>
      <c r="PKZ88" s="1"/>
      <c r="PLA88" s="1"/>
      <c r="PLB88" s="1"/>
      <c r="PLC88" s="1"/>
      <c r="PLD88" s="1"/>
      <c r="PLE88" s="1"/>
      <c r="PLF88" s="1"/>
      <c r="PLG88" s="1"/>
      <c r="PLH88" s="1"/>
      <c r="PLI88" s="1"/>
      <c r="PLJ88" s="1"/>
      <c r="PLK88" s="1"/>
      <c r="PLL88" s="1"/>
      <c r="PLM88" s="1"/>
      <c r="PLN88" s="1"/>
      <c r="PLO88" s="1"/>
      <c r="PLP88" s="1"/>
      <c r="PLQ88" s="1"/>
      <c r="PLR88" s="1"/>
      <c r="PLS88" s="1"/>
      <c r="PLT88" s="1"/>
      <c r="PLU88" s="1"/>
      <c r="PLV88" s="1"/>
      <c r="PLW88" s="1"/>
      <c r="PLX88" s="1"/>
      <c r="PLY88" s="1"/>
      <c r="PLZ88" s="1"/>
      <c r="PMA88" s="1"/>
      <c r="PMB88" s="1"/>
      <c r="PMC88" s="1"/>
      <c r="PMD88" s="1"/>
      <c r="PME88" s="1"/>
      <c r="PMF88" s="1"/>
      <c r="PMG88" s="1"/>
      <c r="PMH88" s="1"/>
      <c r="PMI88" s="1"/>
      <c r="PMJ88" s="1"/>
      <c r="PMK88" s="1"/>
      <c r="PML88" s="1"/>
      <c r="PMM88" s="1"/>
      <c r="PMN88" s="1"/>
      <c r="PMO88" s="1"/>
      <c r="PMP88" s="1"/>
      <c r="PMQ88" s="1"/>
      <c r="PMR88" s="1"/>
      <c r="PMS88" s="1"/>
      <c r="PMT88" s="1"/>
      <c r="PMU88" s="1"/>
      <c r="PMV88" s="1"/>
      <c r="PMW88" s="1"/>
      <c r="PMX88" s="1"/>
      <c r="PMY88" s="1"/>
      <c r="PMZ88" s="1"/>
      <c r="PNA88" s="1"/>
      <c r="PNB88" s="1"/>
      <c r="PNC88" s="1"/>
      <c r="PND88" s="1"/>
      <c r="PNE88" s="1"/>
      <c r="PNF88" s="1"/>
      <c r="PNG88" s="1"/>
      <c r="PNH88" s="1"/>
      <c r="PNI88" s="1"/>
      <c r="PNJ88" s="1"/>
      <c r="PNK88" s="1"/>
      <c r="PNL88" s="1"/>
      <c r="PNM88" s="1"/>
      <c r="PNN88" s="1"/>
      <c r="PNO88" s="1"/>
      <c r="PNP88" s="1"/>
      <c r="PNQ88" s="1"/>
      <c r="PNR88" s="1"/>
      <c r="PNS88" s="1"/>
      <c r="PNT88" s="1"/>
      <c r="PNU88" s="1"/>
      <c r="PNV88" s="1"/>
      <c r="PNW88" s="1"/>
      <c r="PNX88" s="1"/>
      <c r="PNY88" s="1"/>
      <c r="PNZ88" s="1"/>
      <c r="POA88" s="1"/>
      <c r="POB88" s="1"/>
      <c r="POC88" s="1"/>
      <c r="POD88" s="1"/>
      <c r="POE88" s="1"/>
      <c r="POF88" s="1"/>
      <c r="POG88" s="1"/>
      <c r="POH88" s="1"/>
      <c r="POI88" s="1"/>
      <c r="POJ88" s="1"/>
      <c r="POK88" s="1"/>
      <c r="POL88" s="1"/>
      <c r="POM88" s="1"/>
      <c r="PON88" s="1"/>
      <c r="POO88" s="1"/>
      <c r="POP88" s="1"/>
      <c r="POQ88" s="1"/>
      <c r="POR88" s="1"/>
      <c r="POS88" s="1"/>
      <c r="POT88" s="1"/>
      <c r="POU88" s="1"/>
      <c r="POV88" s="1"/>
      <c r="POW88" s="1"/>
      <c r="POX88" s="1"/>
      <c r="POY88" s="1"/>
      <c r="POZ88" s="1"/>
      <c r="PPA88" s="1"/>
      <c r="PPB88" s="1"/>
      <c r="PPC88" s="1"/>
      <c r="PPD88" s="1"/>
      <c r="PPE88" s="1"/>
      <c r="PPF88" s="1"/>
      <c r="PPG88" s="1"/>
      <c r="PPH88" s="1"/>
      <c r="PPI88" s="1"/>
      <c r="PPJ88" s="1"/>
      <c r="PPK88" s="1"/>
      <c r="PPL88" s="1"/>
      <c r="PPM88" s="1"/>
      <c r="PPN88" s="1"/>
      <c r="PPO88" s="1"/>
      <c r="PPP88" s="1"/>
      <c r="PPQ88" s="1"/>
      <c r="PPR88" s="1"/>
      <c r="PPS88" s="1"/>
      <c r="PPT88" s="1"/>
      <c r="PPU88" s="1"/>
      <c r="PPV88" s="1"/>
      <c r="PPW88" s="1"/>
      <c r="PPX88" s="1"/>
      <c r="PPY88" s="1"/>
      <c r="PPZ88" s="1"/>
      <c r="PQA88" s="1"/>
      <c r="PQB88" s="1"/>
      <c r="PQC88" s="1"/>
      <c r="PQD88" s="1"/>
      <c r="PQE88" s="1"/>
      <c r="PQF88" s="1"/>
      <c r="PQG88" s="1"/>
      <c r="PQH88" s="1"/>
      <c r="PQI88" s="1"/>
      <c r="PQJ88" s="1"/>
      <c r="PQK88" s="1"/>
      <c r="PQL88" s="1"/>
      <c r="PQM88" s="1"/>
      <c r="PQN88" s="1"/>
      <c r="PQO88" s="1"/>
      <c r="PQP88" s="1"/>
      <c r="PQQ88" s="1"/>
      <c r="PQR88" s="1"/>
      <c r="PQS88" s="1"/>
      <c r="PQT88" s="1"/>
      <c r="PQU88" s="1"/>
      <c r="PQV88" s="1"/>
      <c r="PQW88" s="1"/>
      <c r="PQX88" s="1"/>
      <c r="PQY88" s="1"/>
      <c r="PQZ88" s="1"/>
      <c r="PRA88" s="1"/>
      <c r="PRB88" s="1"/>
      <c r="PRC88" s="1"/>
      <c r="PRD88" s="1"/>
      <c r="PRE88" s="1"/>
      <c r="PRF88" s="1"/>
      <c r="PRG88" s="1"/>
      <c r="PRH88" s="1"/>
      <c r="PRI88" s="1"/>
      <c r="PRJ88" s="1"/>
      <c r="PRK88" s="1"/>
      <c r="PRL88" s="1"/>
      <c r="PRM88" s="1"/>
      <c r="PRN88" s="1"/>
      <c r="PRO88" s="1"/>
      <c r="PRP88" s="1"/>
      <c r="PRQ88" s="1"/>
      <c r="PRR88" s="1"/>
      <c r="PRS88" s="1"/>
      <c r="PRT88" s="1"/>
      <c r="PRU88" s="1"/>
      <c r="PRV88" s="1"/>
      <c r="PRW88" s="1"/>
      <c r="PRX88" s="1"/>
      <c r="PRY88" s="1"/>
      <c r="PRZ88" s="1"/>
      <c r="PSA88" s="1"/>
      <c r="PSB88" s="1"/>
      <c r="PSC88" s="1"/>
      <c r="PSD88" s="1"/>
      <c r="PSE88" s="1"/>
      <c r="PSF88" s="1"/>
      <c r="PSG88" s="1"/>
      <c r="PSH88" s="1"/>
      <c r="PSI88" s="1"/>
      <c r="PSJ88" s="1"/>
      <c r="PSK88" s="1"/>
      <c r="PSL88" s="1"/>
      <c r="PSM88" s="1"/>
      <c r="PSN88" s="1"/>
      <c r="PSO88" s="1"/>
      <c r="PSP88" s="1"/>
      <c r="PSQ88" s="1"/>
      <c r="PSR88" s="1"/>
      <c r="PSS88" s="1"/>
      <c r="PST88" s="1"/>
      <c r="PSU88" s="1"/>
      <c r="PSV88" s="1"/>
      <c r="PSW88" s="1"/>
      <c r="PSX88" s="1"/>
      <c r="PSY88" s="1"/>
      <c r="PSZ88" s="1"/>
      <c r="PTA88" s="1"/>
      <c r="PTB88" s="1"/>
      <c r="PTC88" s="1"/>
      <c r="PTD88" s="1"/>
      <c r="PTE88" s="1"/>
      <c r="PTF88" s="1"/>
      <c r="PTG88" s="1"/>
      <c r="PTH88" s="1"/>
      <c r="PTI88" s="1"/>
      <c r="PTJ88" s="1"/>
      <c r="PTK88" s="1"/>
      <c r="PTL88" s="1"/>
      <c r="PTM88" s="1"/>
      <c r="PTN88" s="1"/>
      <c r="PTO88" s="1"/>
      <c r="PTP88" s="1"/>
      <c r="PTQ88" s="1"/>
      <c r="PTR88" s="1"/>
      <c r="PTS88" s="1"/>
      <c r="PTT88" s="1"/>
      <c r="PTU88" s="1"/>
      <c r="PTV88" s="1"/>
      <c r="PTW88" s="1"/>
      <c r="PTX88" s="1"/>
      <c r="PTY88" s="1"/>
      <c r="PTZ88" s="1"/>
      <c r="PUA88" s="1"/>
      <c r="PUB88" s="1"/>
      <c r="PUC88" s="1"/>
      <c r="PUD88" s="1"/>
      <c r="PUE88" s="1"/>
      <c r="PUF88" s="1"/>
      <c r="PUG88" s="1"/>
      <c r="PUH88" s="1"/>
      <c r="PUI88" s="1"/>
      <c r="PUJ88" s="1"/>
      <c r="PUK88" s="1"/>
      <c r="PUL88" s="1"/>
      <c r="PUM88" s="1"/>
      <c r="PUN88" s="1"/>
      <c r="PUO88" s="1"/>
      <c r="PUP88" s="1"/>
      <c r="PUQ88" s="1"/>
      <c r="PUR88" s="1"/>
      <c r="PUS88" s="1"/>
      <c r="PUT88" s="1"/>
      <c r="PUU88" s="1"/>
      <c r="PUV88" s="1"/>
      <c r="PUW88" s="1"/>
      <c r="PUX88" s="1"/>
      <c r="PUY88" s="1"/>
      <c r="PUZ88" s="1"/>
      <c r="PVA88" s="1"/>
      <c r="PVB88" s="1"/>
      <c r="PVC88" s="1"/>
      <c r="PVD88" s="1"/>
      <c r="PVE88" s="1"/>
      <c r="PVF88" s="1"/>
      <c r="PVG88" s="1"/>
      <c r="PVH88" s="1"/>
      <c r="PVI88" s="1"/>
      <c r="PVJ88" s="1"/>
      <c r="PVK88" s="1"/>
      <c r="PVL88" s="1"/>
      <c r="PVM88" s="1"/>
      <c r="PVN88" s="1"/>
      <c r="PVO88" s="1"/>
      <c r="PVP88" s="1"/>
      <c r="PVQ88" s="1"/>
      <c r="PVR88" s="1"/>
      <c r="PVS88" s="1"/>
      <c r="PVT88" s="1"/>
      <c r="PVU88" s="1"/>
      <c r="PVV88" s="1"/>
      <c r="PVW88" s="1"/>
      <c r="PVX88" s="1"/>
      <c r="PVY88" s="1"/>
      <c r="PVZ88" s="1"/>
      <c r="PWA88" s="1"/>
      <c r="PWB88" s="1"/>
      <c r="PWC88" s="1"/>
      <c r="PWD88" s="1"/>
      <c r="PWE88" s="1"/>
      <c r="PWF88" s="1"/>
      <c r="PWG88" s="1"/>
      <c r="PWH88" s="1"/>
      <c r="PWI88" s="1"/>
      <c r="PWJ88" s="1"/>
      <c r="PWK88" s="1"/>
      <c r="PWL88" s="1"/>
      <c r="PWM88" s="1"/>
      <c r="PWN88" s="1"/>
      <c r="PWO88" s="1"/>
      <c r="PWP88" s="1"/>
      <c r="PWQ88" s="1"/>
      <c r="PWR88" s="1"/>
      <c r="PWS88" s="1"/>
      <c r="PWT88" s="1"/>
      <c r="PWU88" s="1"/>
      <c r="PWV88" s="1"/>
      <c r="PWW88" s="1"/>
      <c r="PWX88" s="1"/>
      <c r="PWY88" s="1"/>
      <c r="PWZ88" s="1"/>
      <c r="PXA88" s="1"/>
      <c r="PXB88" s="1"/>
      <c r="PXC88" s="1"/>
      <c r="PXD88" s="1"/>
      <c r="PXE88" s="1"/>
      <c r="PXF88" s="1"/>
      <c r="PXG88" s="1"/>
      <c r="PXH88" s="1"/>
      <c r="PXI88" s="1"/>
      <c r="PXJ88" s="1"/>
      <c r="PXK88" s="1"/>
      <c r="PXL88" s="1"/>
      <c r="PXM88" s="1"/>
      <c r="PXN88" s="1"/>
      <c r="PXO88" s="1"/>
      <c r="PXP88" s="1"/>
      <c r="PXQ88" s="1"/>
      <c r="PXR88" s="1"/>
      <c r="PXS88" s="1"/>
      <c r="PXT88" s="1"/>
      <c r="PXU88" s="1"/>
      <c r="PXV88" s="1"/>
      <c r="PXW88" s="1"/>
      <c r="PXX88" s="1"/>
      <c r="PXY88" s="1"/>
      <c r="PXZ88" s="1"/>
      <c r="PYA88" s="1"/>
      <c r="PYB88" s="1"/>
      <c r="PYC88" s="1"/>
      <c r="PYD88" s="1"/>
      <c r="PYE88" s="1"/>
      <c r="PYF88" s="1"/>
      <c r="PYG88" s="1"/>
      <c r="PYH88" s="1"/>
      <c r="PYI88" s="1"/>
      <c r="PYJ88" s="1"/>
      <c r="PYK88" s="1"/>
      <c r="PYL88" s="1"/>
      <c r="PYM88" s="1"/>
      <c r="PYN88" s="1"/>
      <c r="PYO88" s="1"/>
      <c r="PYP88" s="1"/>
      <c r="PYQ88" s="1"/>
      <c r="PYR88" s="1"/>
      <c r="PYS88" s="1"/>
      <c r="PYT88" s="1"/>
      <c r="PYU88" s="1"/>
      <c r="PYV88" s="1"/>
      <c r="PYW88" s="1"/>
      <c r="PYX88" s="1"/>
      <c r="PYY88" s="1"/>
      <c r="PYZ88" s="1"/>
      <c r="PZA88" s="1"/>
      <c r="PZB88" s="1"/>
      <c r="PZC88" s="1"/>
      <c r="PZD88" s="1"/>
      <c r="PZE88" s="1"/>
      <c r="PZF88" s="1"/>
      <c r="PZG88" s="1"/>
      <c r="PZH88" s="1"/>
      <c r="PZI88" s="1"/>
      <c r="PZJ88" s="1"/>
      <c r="PZK88" s="1"/>
      <c r="PZL88" s="1"/>
      <c r="PZM88" s="1"/>
      <c r="PZN88" s="1"/>
      <c r="PZO88" s="1"/>
      <c r="PZP88" s="1"/>
      <c r="PZQ88" s="1"/>
      <c r="PZR88" s="1"/>
      <c r="PZS88" s="1"/>
      <c r="PZT88" s="1"/>
      <c r="PZU88" s="1"/>
      <c r="PZV88" s="1"/>
      <c r="PZW88" s="1"/>
      <c r="PZX88" s="1"/>
      <c r="PZY88" s="1"/>
      <c r="PZZ88" s="1"/>
      <c r="QAA88" s="1"/>
      <c r="QAB88" s="1"/>
      <c r="QAC88" s="1"/>
      <c r="QAD88" s="1"/>
      <c r="QAE88" s="1"/>
      <c r="QAF88" s="1"/>
      <c r="QAG88" s="1"/>
      <c r="QAH88" s="1"/>
      <c r="QAI88" s="1"/>
      <c r="QAJ88" s="1"/>
      <c r="QAK88" s="1"/>
      <c r="QAL88" s="1"/>
      <c r="QAM88" s="1"/>
      <c r="QAN88" s="1"/>
      <c r="QAO88" s="1"/>
      <c r="QAP88" s="1"/>
      <c r="QAQ88" s="1"/>
      <c r="QAR88" s="1"/>
      <c r="QAS88" s="1"/>
      <c r="QAT88" s="1"/>
      <c r="QAU88" s="1"/>
      <c r="QAV88" s="1"/>
      <c r="QAW88" s="1"/>
      <c r="QAX88" s="1"/>
      <c r="QAY88" s="1"/>
      <c r="QAZ88" s="1"/>
      <c r="QBA88" s="1"/>
      <c r="QBB88" s="1"/>
      <c r="QBC88" s="1"/>
      <c r="QBD88" s="1"/>
      <c r="QBE88" s="1"/>
      <c r="QBF88" s="1"/>
      <c r="QBG88" s="1"/>
      <c r="QBH88" s="1"/>
      <c r="QBI88" s="1"/>
      <c r="QBJ88" s="1"/>
      <c r="QBK88" s="1"/>
      <c r="QBL88" s="1"/>
      <c r="QBM88" s="1"/>
      <c r="QBN88" s="1"/>
      <c r="QBO88" s="1"/>
      <c r="QBP88" s="1"/>
      <c r="QBQ88" s="1"/>
      <c r="QBR88" s="1"/>
      <c r="QBS88" s="1"/>
      <c r="QBT88" s="1"/>
      <c r="QBU88" s="1"/>
      <c r="QBV88" s="1"/>
      <c r="QBW88" s="1"/>
      <c r="QBX88" s="1"/>
      <c r="QBY88" s="1"/>
      <c r="QBZ88" s="1"/>
      <c r="QCA88" s="1"/>
      <c r="QCB88" s="1"/>
      <c r="QCC88" s="1"/>
      <c r="QCD88" s="1"/>
      <c r="QCE88" s="1"/>
      <c r="QCF88" s="1"/>
      <c r="QCG88" s="1"/>
      <c r="QCH88" s="1"/>
      <c r="QCI88" s="1"/>
      <c r="QCJ88" s="1"/>
      <c r="QCK88" s="1"/>
      <c r="QCL88" s="1"/>
      <c r="QCM88" s="1"/>
      <c r="QCN88" s="1"/>
      <c r="QCO88" s="1"/>
      <c r="QCP88" s="1"/>
      <c r="QCQ88" s="1"/>
      <c r="QCR88" s="1"/>
      <c r="QCS88" s="1"/>
      <c r="QCT88" s="1"/>
      <c r="QCU88" s="1"/>
      <c r="QCV88" s="1"/>
      <c r="QCW88" s="1"/>
      <c r="QCX88" s="1"/>
      <c r="QCY88" s="1"/>
      <c r="QCZ88" s="1"/>
      <c r="QDA88" s="1"/>
      <c r="QDB88" s="1"/>
      <c r="QDC88" s="1"/>
      <c r="QDD88" s="1"/>
      <c r="QDE88" s="1"/>
      <c r="QDF88" s="1"/>
      <c r="QDG88" s="1"/>
      <c r="QDH88" s="1"/>
      <c r="QDI88" s="1"/>
      <c r="QDJ88" s="1"/>
      <c r="QDK88" s="1"/>
      <c r="QDL88" s="1"/>
      <c r="QDM88" s="1"/>
      <c r="QDN88" s="1"/>
      <c r="QDO88" s="1"/>
      <c r="QDP88" s="1"/>
      <c r="QDQ88" s="1"/>
      <c r="QDR88" s="1"/>
      <c r="QDS88" s="1"/>
      <c r="QDT88" s="1"/>
      <c r="QDU88" s="1"/>
      <c r="QDV88" s="1"/>
      <c r="QDW88" s="1"/>
      <c r="QDX88" s="1"/>
      <c r="QDY88" s="1"/>
      <c r="QDZ88" s="1"/>
      <c r="QEA88" s="1"/>
      <c r="QEB88" s="1"/>
      <c r="QEC88" s="1"/>
      <c r="QED88" s="1"/>
      <c r="QEE88" s="1"/>
      <c r="QEF88" s="1"/>
      <c r="QEG88" s="1"/>
      <c r="QEH88" s="1"/>
      <c r="QEI88" s="1"/>
      <c r="QEJ88" s="1"/>
      <c r="QEK88" s="1"/>
      <c r="QEL88" s="1"/>
      <c r="QEM88" s="1"/>
      <c r="QEN88" s="1"/>
      <c r="QEO88" s="1"/>
      <c r="QEP88" s="1"/>
      <c r="QEQ88" s="1"/>
      <c r="QER88" s="1"/>
      <c r="QES88" s="1"/>
      <c r="QET88" s="1"/>
      <c r="QEU88" s="1"/>
      <c r="QEV88" s="1"/>
      <c r="QEW88" s="1"/>
      <c r="QEX88" s="1"/>
      <c r="QEY88" s="1"/>
      <c r="QEZ88" s="1"/>
      <c r="QFA88" s="1"/>
      <c r="QFB88" s="1"/>
      <c r="QFC88" s="1"/>
      <c r="QFD88" s="1"/>
      <c r="QFE88" s="1"/>
      <c r="QFF88" s="1"/>
      <c r="QFG88" s="1"/>
      <c r="QFH88" s="1"/>
      <c r="QFI88" s="1"/>
      <c r="QFJ88" s="1"/>
      <c r="QFK88" s="1"/>
      <c r="QFL88" s="1"/>
      <c r="QFM88" s="1"/>
      <c r="QFN88" s="1"/>
      <c r="QFO88" s="1"/>
      <c r="QFP88" s="1"/>
      <c r="QFQ88" s="1"/>
      <c r="QFR88" s="1"/>
      <c r="QFS88" s="1"/>
      <c r="QFT88" s="1"/>
      <c r="QFU88" s="1"/>
      <c r="QFV88" s="1"/>
      <c r="QFW88" s="1"/>
      <c r="QFX88" s="1"/>
      <c r="QFY88" s="1"/>
      <c r="QFZ88" s="1"/>
      <c r="QGA88" s="1"/>
      <c r="QGB88" s="1"/>
      <c r="QGC88" s="1"/>
      <c r="QGD88" s="1"/>
      <c r="QGE88" s="1"/>
      <c r="QGF88" s="1"/>
      <c r="QGG88" s="1"/>
      <c r="QGH88" s="1"/>
      <c r="QGI88" s="1"/>
      <c r="QGJ88" s="1"/>
      <c r="QGK88" s="1"/>
      <c r="QGL88" s="1"/>
      <c r="QGM88" s="1"/>
      <c r="QGN88" s="1"/>
      <c r="QGO88" s="1"/>
      <c r="QGP88" s="1"/>
      <c r="QGQ88" s="1"/>
      <c r="QGR88" s="1"/>
      <c r="QGS88" s="1"/>
      <c r="QGT88" s="1"/>
      <c r="QGU88" s="1"/>
      <c r="QGV88" s="1"/>
      <c r="QGW88" s="1"/>
      <c r="QGX88" s="1"/>
      <c r="QGY88" s="1"/>
      <c r="QGZ88" s="1"/>
      <c r="QHA88" s="1"/>
      <c r="QHB88" s="1"/>
      <c r="QHC88" s="1"/>
      <c r="QHD88" s="1"/>
      <c r="QHE88" s="1"/>
      <c r="QHF88" s="1"/>
      <c r="QHG88" s="1"/>
      <c r="QHH88" s="1"/>
      <c r="QHI88" s="1"/>
      <c r="QHJ88" s="1"/>
      <c r="QHK88" s="1"/>
      <c r="QHL88" s="1"/>
      <c r="QHM88" s="1"/>
      <c r="QHN88" s="1"/>
      <c r="QHO88" s="1"/>
      <c r="QHP88" s="1"/>
      <c r="QHQ88" s="1"/>
      <c r="QHR88" s="1"/>
      <c r="QHS88" s="1"/>
      <c r="QHT88" s="1"/>
      <c r="QHU88" s="1"/>
      <c r="QHV88" s="1"/>
      <c r="QHW88" s="1"/>
      <c r="QHX88" s="1"/>
      <c r="QHY88" s="1"/>
      <c r="QHZ88" s="1"/>
      <c r="QIA88" s="1"/>
      <c r="QIB88" s="1"/>
      <c r="QIC88" s="1"/>
      <c r="QID88" s="1"/>
      <c r="QIE88" s="1"/>
      <c r="QIF88" s="1"/>
      <c r="QIG88" s="1"/>
      <c r="QIH88" s="1"/>
      <c r="QII88" s="1"/>
      <c r="QIJ88" s="1"/>
      <c r="QIK88" s="1"/>
      <c r="QIL88" s="1"/>
      <c r="QIM88" s="1"/>
      <c r="QIN88" s="1"/>
      <c r="QIO88" s="1"/>
      <c r="QIP88" s="1"/>
      <c r="QIQ88" s="1"/>
      <c r="QIR88" s="1"/>
      <c r="QIS88" s="1"/>
      <c r="QIT88" s="1"/>
      <c r="QIU88" s="1"/>
      <c r="QIV88" s="1"/>
      <c r="QIW88" s="1"/>
      <c r="QIX88" s="1"/>
      <c r="QIY88" s="1"/>
      <c r="QIZ88" s="1"/>
      <c r="QJA88" s="1"/>
      <c r="QJB88" s="1"/>
      <c r="QJC88" s="1"/>
      <c r="QJD88" s="1"/>
      <c r="QJE88" s="1"/>
      <c r="QJF88" s="1"/>
      <c r="QJG88" s="1"/>
      <c r="QJH88" s="1"/>
      <c r="QJI88" s="1"/>
      <c r="QJJ88" s="1"/>
      <c r="QJK88" s="1"/>
      <c r="QJL88" s="1"/>
      <c r="QJM88" s="1"/>
      <c r="QJN88" s="1"/>
      <c r="QJO88" s="1"/>
      <c r="QJP88" s="1"/>
      <c r="QJQ88" s="1"/>
      <c r="QJR88" s="1"/>
      <c r="QJS88" s="1"/>
      <c r="QJT88" s="1"/>
      <c r="QJU88" s="1"/>
      <c r="QJV88" s="1"/>
      <c r="QJW88" s="1"/>
      <c r="QJX88" s="1"/>
      <c r="QJY88" s="1"/>
      <c r="QJZ88" s="1"/>
      <c r="QKA88" s="1"/>
      <c r="QKB88" s="1"/>
      <c r="QKC88" s="1"/>
      <c r="QKD88" s="1"/>
      <c r="QKE88" s="1"/>
      <c r="QKF88" s="1"/>
      <c r="QKG88" s="1"/>
      <c r="QKH88" s="1"/>
      <c r="QKI88" s="1"/>
      <c r="QKJ88" s="1"/>
      <c r="QKK88" s="1"/>
      <c r="QKL88" s="1"/>
      <c r="QKM88" s="1"/>
      <c r="QKN88" s="1"/>
      <c r="QKO88" s="1"/>
      <c r="QKP88" s="1"/>
      <c r="QKQ88" s="1"/>
      <c r="QKR88" s="1"/>
      <c r="QKS88" s="1"/>
      <c r="QKT88" s="1"/>
      <c r="QKU88" s="1"/>
      <c r="QKV88" s="1"/>
      <c r="QKW88" s="1"/>
      <c r="QKX88" s="1"/>
      <c r="QKY88" s="1"/>
      <c r="QKZ88" s="1"/>
      <c r="QLA88" s="1"/>
      <c r="QLB88" s="1"/>
      <c r="QLC88" s="1"/>
      <c r="QLD88" s="1"/>
      <c r="QLE88" s="1"/>
      <c r="QLF88" s="1"/>
      <c r="QLG88" s="1"/>
      <c r="QLH88" s="1"/>
      <c r="QLI88" s="1"/>
      <c r="QLJ88" s="1"/>
      <c r="QLK88" s="1"/>
      <c r="QLL88" s="1"/>
      <c r="QLM88" s="1"/>
      <c r="QLN88" s="1"/>
      <c r="QLO88" s="1"/>
      <c r="QLP88" s="1"/>
      <c r="QLQ88" s="1"/>
      <c r="QLR88" s="1"/>
      <c r="QLS88" s="1"/>
      <c r="QLT88" s="1"/>
      <c r="QLU88" s="1"/>
      <c r="QLV88" s="1"/>
      <c r="QLW88" s="1"/>
      <c r="QLX88" s="1"/>
      <c r="QLY88" s="1"/>
      <c r="QLZ88" s="1"/>
      <c r="QMA88" s="1"/>
      <c r="QMB88" s="1"/>
      <c r="QMC88" s="1"/>
      <c r="QMD88" s="1"/>
      <c r="QME88" s="1"/>
      <c r="QMF88" s="1"/>
      <c r="QMG88" s="1"/>
      <c r="QMH88" s="1"/>
      <c r="QMI88" s="1"/>
      <c r="QMJ88" s="1"/>
      <c r="QMK88" s="1"/>
      <c r="QML88" s="1"/>
      <c r="QMM88" s="1"/>
      <c r="QMN88" s="1"/>
      <c r="QMO88" s="1"/>
      <c r="QMP88" s="1"/>
      <c r="QMQ88" s="1"/>
      <c r="QMR88" s="1"/>
      <c r="QMS88" s="1"/>
      <c r="QMT88" s="1"/>
      <c r="QMU88" s="1"/>
      <c r="QMV88" s="1"/>
      <c r="QMW88" s="1"/>
      <c r="QMX88" s="1"/>
      <c r="QMY88" s="1"/>
      <c r="QMZ88" s="1"/>
      <c r="QNA88" s="1"/>
      <c r="QNB88" s="1"/>
      <c r="QNC88" s="1"/>
      <c r="QND88" s="1"/>
      <c r="QNE88" s="1"/>
      <c r="QNF88" s="1"/>
      <c r="QNG88" s="1"/>
      <c r="QNH88" s="1"/>
      <c r="QNI88" s="1"/>
      <c r="QNJ88" s="1"/>
      <c r="QNK88" s="1"/>
      <c r="QNL88" s="1"/>
      <c r="QNM88" s="1"/>
      <c r="QNN88" s="1"/>
      <c r="QNO88" s="1"/>
      <c r="QNP88" s="1"/>
      <c r="QNQ88" s="1"/>
      <c r="QNR88" s="1"/>
      <c r="QNS88" s="1"/>
      <c r="QNT88" s="1"/>
      <c r="QNU88" s="1"/>
      <c r="QNV88" s="1"/>
      <c r="QNW88" s="1"/>
      <c r="QNX88" s="1"/>
      <c r="QNY88" s="1"/>
      <c r="QNZ88" s="1"/>
      <c r="QOA88" s="1"/>
      <c r="QOB88" s="1"/>
      <c r="QOC88" s="1"/>
      <c r="QOD88" s="1"/>
      <c r="QOE88" s="1"/>
      <c r="QOF88" s="1"/>
      <c r="QOG88" s="1"/>
      <c r="QOH88" s="1"/>
      <c r="QOI88" s="1"/>
      <c r="QOJ88" s="1"/>
      <c r="QOK88" s="1"/>
      <c r="QOL88" s="1"/>
      <c r="QOM88" s="1"/>
      <c r="QON88" s="1"/>
      <c r="QOO88" s="1"/>
      <c r="QOP88" s="1"/>
      <c r="QOQ88" s="1"/>
      <c r="QOR88" s="1"/>
      <c r="QOS88" s="1"/>
      <c r="QOT88" s="1"/>
      <c r="QOU88" s="1"/>
      <c r="QOV88" s="1"/>
      <c r="QOW88" s="1"/>
      <c r="QOX88" s="1"/>
      <c r="QOY88" s="1"/>
      <c r="QOZ88" s="1"/>
      <c r="QPA88" s="1"/>
      <c r="QPB88" s="1"/>
      <c r="QPC88" s="1"/>
      <c r="QPD88" s="1"/>
      <c r="QPE88" s="1"/>
      <c r="QPF88" s="1"/>
      <c r="QPG88" s="1"/>
      <c r="QPH88" s="1"/>
      <c r="QPI88" s="1"/>
      <c r="QPJ88" s="1"/>
      <c r="QPK88" s="1"/>
      <c r="QPL88" s="1"/>
      <c r="QPM88" s="1"/>
      <c r="QPN88" s="1"/>
      <c r="QPO88" s="1"/>
      <c r="QPP88" s="1"/>
      <c r="QPQ88" s="1"/>
      <c r="QPR88" s="1"/>
      <c r="QPS88" s="1"/>
      <c r="QPT88" s="1"/>
      <c r="QPU88" s="1"/>
      <c r="QPV88" s="1"/>
      <c r="QPW88" s="1"/>
      <c r="QPX88" s="1"/>
      <c r="QPY88" s="1"/>
      <c r="QPZ88" s="1"/>
      <c r="QQA88" s="1"/>
      <c r="QQB88" s="1"/>
      <c r="QQC88" s="1"/>
      <c r="QQD88" s="1"/>
      <c r="QQE88" s="1"/>
      <c r="QQF88" s="1"/>
      <c r="QQG88" s="1"/>
      <c r="QQH88" s="1"/>
      <c r="QQI88" s="1"/>
      <c r="QQJ88" s="1"/>
      <c r="QQK88" s="1"/>
      <c r="QQL88" s="1"/>
      <c r="QQM88" s="1"/>
      <c r="QQN88" s="1"/>
      <c r="QQO88" s="1"/>
      <c r="QQP88" s="1"/>
      <c r="QQQ88" s="1"/>
      <c r="QQR88" s="1"/>
      <c r="QQS88" s="1"/>
      <c r="QQT88" s="1"/>
      <c r="QQU88" s="1"/>
      <c r="QQV88" s="1"/>
      <c r="QQW88" s="1"/>
      <c r="QQX88" s="1"/>
      <c r="QQY88" s="1"/>
      <c r="QQZ88" s="1"/>
      <c r="QRA88" s="1"/>
      <c r="QRB88" s="1"/>
      <c r="QRC88" s="1"/>
      <c r="QRD88" s="1"/>
      <c r="QRE88" s="1"/>
      <c r="QRF88" s="1"/>
      <c r="QRG88" s="1"/>
      <c r="QRH88" s="1"/>
      <c r="QRI88" s="1"/>
      <c r="QRJ88" s="1"/>
      <c r="QRK88" s="1"/>
      <c r="QRL88" s="1"/>
      <c r="QRM88" s="1"/>
      <c r="QRN88" s="1"/>
      <c r="QRO88" s="1"/>
      <c r="QRP88" s="1"/>
      <c r="QRQ88" s="1"/>
      <c r="QRR88" s="1"/>
      <c r="QRS88" s="1"/>
      <c r="QRT88" s="1"/>
      <c r="QRU88" s="1"/>
      <c r="QRV88" s="1"/>
      <c r="QRW88" s="1"/>
      <c r="QRX88" s="1"/>
      <c r="QRY88" s="1"/>
      <c r="QRZ88" s="1"/>
      <c r="QSA88" s="1"/>
      <c r="QSB88" s="1"/>
      <c r="QSC88" s="1"/>
      <c r="QSD88" s="1"/>
      <c r="QSE88" s="1"/>
      <c r="QSF88" s="1"/>
      <c r="QSG88" s="1"/>
      <c r="QSH88" s="1"/>
      <c r="QSI88" s="1"/>
      <c r="QSJ88" s="1"/>
      <c r="QSK88" s="1"/>
      <c r="QSL88" s="1"/>
      <c r="QSM88" s="1"/>
      <c r="QSN88" s="1"/>
      <c r="QSO88" s="1"/>
      <c r="QSP88" s="1"/>
      <c r="QSQ88" s="1"/>
      <c r="QSR88" s="1"/>
      <c r="QSS88" s="1"/>
      <c r="QST88" s="1"/>
      <c r="QSU88" s="1"/>
      <c r="QSV88" s="1"/>
      <c r="QSW88" s="1"/>
      <c r="QSX88" s="1"/>
      <c r="QSY88" s="1"/>
      <c r="QSZ88" s="1"/>
      <c r="QTA88" s="1"/>
      <c r="QTB88" s="1"/>
      <c r="QTC88" s="1"/>
      <c r="QTD88" s="1"/>
      <c r="QTE88" s="1"/>
      <c r="QTF88" s="1"/>
      <c r="QTG88" s="1"/>
      <c r="QTH88" s="1"/>
      <c r="QTI88" s="1"/>
      <c r="QTJ88" s="1"/>
      <c r="QTK88" s="1"/>
      <c r="QTL88" s="1"/>
      <c r="QTM88" s="1"/>
      <c r="QTN88" s="1"/>
      <c r="QTO88" s="1"/>
      <c r="QTP88" s="1"/>
      <c r="QTQ88" s="1"/>
      <c r="QTR88" s="1"/>
      <c r="QTS88" s="1"/>
      <c r="QTT88" s="1"/>
      <c r="QTU88" s="1"/>
      <c r="QTV88" s="1"/>
      <c r="QTW88" s="1"/>
      <c r="QTX88" s="1"/>
      <c r="QTY88" s="1"/>
      <c r="QTZ88" s="1"/>
      <c r="QUA88" s="1"/>
      <c r="QUB88" s="1"/>
      <c r="QUC88" s="1"/>
      <c r="QUD88" s="1"/>
      <c r="QUE88" s="1"/>
      <c r="QUF88" s="1"/>
      <c r="QUG88" s="1"/>
      <c r="QUH88" s="1"/>
      <c r="QUI88" s="1"/>
      <c r="QUJ88" s="1"/>
      <c r="QUK88" s="1"/>
      <c r="QUL88" s="1"/>
      <c r="QUM88" s="1"/>
      <c r="QUN88" s="1"/>
      <c r="QUO88" s="1"/>
      <c r="QUP88" s="1"/>
      <c r="QUQ88" s="1"/>
      <c r="QUR88" s="1"/>
      <c r="QUS88" s="1"/>
      <c r="QUT88" s="1"/>
      <c r="QUU88" s="1"/>
      <c r="QUV88" s="1"/>
      <c r="QUW88" s="1"/>
      <c r="QUX88" s="1"/>
      <c r="QUY88" s="1"/>
      <c r="QUZ88" s="1"/>
      <c r="QVA88" s="1"/>
      <c r="QVB88" s="1"/>
      <c r="QVC88" s="1"/>
      <c r="QVD88" s="1"/>
      <c r="QVE88" s="1"/>
      <c r="QVF88" s="1"/>
      <c r="QVG88" s="1"/>
      <c r="QVH88" s="1"/>
      <c r="QVI88" s="1"/>
      <c r="QVJ88" s="1"/>
      <c r="QVK88" s="1"/>
      <c r="QVL88" s="1"/>
      <c r="QVM88" s="1"/>
      <c r="QVN88" s="1"/>
      <c r="QVO88" s="1"/>
      <c r="QVP88" s="1"/>
      <c r="QVQ88" s="1"/>
      <c r="QVR88" s="1"/>
      <c r="QVS88" s="1"/>
      <c r="QVT88" s="1"/>
      <c r="QVU88" s="1"/>
      <c r="QVV88" s="1"/>
      <c r="QVW88" s="1"/>
      <c r="QVX88" s="1"/>
      <c r="QVY88" s="1"/>
      <c r="QVZ88" s="1"/>
      <c r="QWA88" s="1"/>
      <c r="QWB88" s="1"/>
      <c r="QWC88" s="1"/>
      <c r="QWD88" s="1"/>
      <c r="QWE88" s="1"/>
      <c r="QWF88" s="1"/>
      <c r="QWG88" s="1"/>
      <c r="QWH88" s="1"/>
      <c r="QWI88" s="1"/>
      <c r="QWJ88" s="1"/>
      <c r="QWK88" s="1"/>
      <c r="QWL88" s="1"/>
      <c r="QWM88" s="1"/>
      <c r="QWN88" s="1"/>
      <c r="QWO88" s="1"/>
      <c r="QWP88" s="1"/>
      <c r="QWQ88" s="1"/>
      <c r="QWR88" s="1"/>
      <c r="QWS88" s="1"/>
      <c r="QWT88" s="1"/>
      <c r="QWU88" s="1"/>
      <c r="QWV88" s="1"/>
      <c r="QWW88" s="1"/>
      <c r="QWX88" s="1"/>
      <c r="QWY88" s="1"/>
      <c r="QWZ88" s="1"/>
      <c r="QXA88" s="1"/>
      <c r="QXB88" s="1"/>
      <c r="QXC88" s="1"/>
      <c r="QXD88" s="1"/>
      <c r="QXE88" s="1"/>
      <c r="QXF88" s="1"/>
      <c r="QXG88" s="1"/>
      <c r="QXH88" s="1"/>
      <c r="QXI88" s="1"/>
      <c r="QXJ88" s="1"/>
      <c r="QXK88" s="1"/>
      <c r="QXL88" s="1"/>
      <c r="QXM88" s="1"/>
      <c r="QXN88" s="1"/>
      <c r="QXO88" s="1"/>
      <c r="QXP88" s="1"/>
      <c r="QXQ88" s="1"/>
      <c r="QXR88" s="1"/>
      <c r="QXS88" s="1"/>
      <c r="QXT88" s="1"/>
      <c r="QXU88" s="1"/>
      <c r="QXV88" s="1"/>
      <c r="QXW88" s="1"/>
      <c r="QXX88" s="1"/>
      <c r="QXY88" s="1"/>
      <c r="QXZ88" s="1"/>
      <c r="QYA88" s="1"/>
      <c r="QYB88" s="1"/>
      <c r="QYC88" s="1"/>
      <c r="QYD88" s="1"/>
      <c r="QYE88" s="1"/>
      <c r="QYF88" s="1"/>
      <c r="QYG88" s="1"/>
      <c r="QYH88" s="1"/>
      <c r="QYI88" s="1"/>
      <c r="QYJ88" s="1"/>
      <c r="QYK88" s="1"/>
      <c r="QYL88" s="1"/>
      <c r="QYM88" s="1"/>
      <c r="QYN88" s="1"/>
      <c r="QYO88" s="1"/>
      <c r="QYP88" s="1"/>
      <c r="QYQ88" s="1"/>
      <c r="QYR88" s="1"/>
      <c r="QYS88" s="1"/>
      <c r="QYT88" s="1"/>
      <c r="QYU88" s="1"/>
      <c r="QYV88" s="1"/>
      <c r="QYW88" s="1"/>
      <c r="QYX88" s="1"/>
      <c r="QYY88" s="1"/>
      <c r="QYZ88" s="1"/>
      <c r="QZA88" s="1"/>
      <c r="QZB88" s="1"/>
      <c r="QZC88" s="1"/>
      <c r="QZD88" s="1"/>
      <c r="QZE88" s="1"/>
      <c r="QZF88" s="1"/>
      <c r="QZG88" s="1"/>
      <c r="QZH88" s="1"/>
      <c r="QZI88" s="1"/>
      <c r="QZJ88" s="1"/>
      <c r="QZK88" s="1"/>
      <c r="QZL88" s="1"/>
      <c r="QZM88" s="1"/>
      <c r="QZN88" s="1"/>
      <c r="QZO88" s="1"/>
      <c r="QZP88" s="1"/>
      <c r="QZQ88" s="1"/>
      <c r="QZR88" s="1"/>
      <c r="QZS88" s="1"/>
      <c r="QZT88" s="1"/>
      <c r="QZU88" s="1"/>
      <c r="QZV88" s="1"/>
      <c r="QZW88" s="1"/>
      <c r="QZX88" s="1"/>
      <c r="QZY88" s="1"/>
      <c r="QZZ88" s="1"/>
      <c r="RAA88" s="1"/>
      <c r="RAB88" s="1"/>
      <c r="RAC88" s="1"/>
      <c r="RAD88" s="1"/>
      <c r="RAE88" s="1"/>
      <c r="RAF88" s="1"/>
      <c r="RAG88" s="1"/>
      <c r="RAH88" s="1"/>
      <c r="RAI88" s="1"/>
      <c r="RAJ88" s="1"/>
      <c r="RAK88" s="1"/>
      <c r="RAL88" s="1"/>
      <c r="RAM88" s="1"/>
      <c r="RAN88" s="1"/>
      <c r="RAO88" s="1"/>
      <c r="RAP88" s="1"/>
      <c r="RAQ88" s="1"/>
      <c r="RAR88" s="1"/>
      <c r="RAS88" s="1"/>
      <c r="RAT88" s="1"/>
      <c r="RAU88" s="1"/>
      <c r="RAV88" s="1"/>
      <c r="RAW88" s="1"/>
      <c r="RAX88" s="1"/>
      <c r="RAY88" s="1"/>
      <c r="RAZ88" s="1"/>
      <c r="RBA88" s="1"/>
      <c r="RBB88" s="1"/>
      <c r="RBC88" s="1"/>
      <c r="RBD88" s="1"/>
      <c r="RBE88" s="1"/>
      <c r="RBF88" s="1"/>
      <c r="RBG88" s="1"/>
      <c r="RBH88" s="1"/>
      <c r="RBI88" s="1"/>
      <c r="RBJ88" s="1"/>
      <c r="RBK88" s="1"/>
      <c r="RBL88" s="1"/>
      <c r="RBM88" s="1"/>
      <c r="RBN88" s="1"/>
      <c r="RBO88" s="1"/>
      <c r="RBP88" s="1"/>
      <c r="RBQ88" s="1"/>
      <c r="RBR88" s="1"/>
      <c r="RBS88" s="1"/>
      <c r="RBT88" s="1"/>
      <c r="RBU88" s="1"/>
      <c r="RBV88" s="1"/>
      <c r="RBW88" s="1"/>
      <c r="RBX88" s="1"/>
      <c r="RBY88" s="1"/>
      <c r="RBZ88" s="1"/>
      <c r="RCA88" s="1"/>
      <c r="RCB88" s="1"/>
      <c r="RCC88" s="1"/>
      <c r="RCD88" s="1"/>
      <c r="RCE88" s="1"/>
      <c r="RCF88" s="1"/>
      <c r="RCG88" s="1"/>
      <c r="RCH88" s="1"/>
      <c r="RCI88" s="1"/>
      <c r="RCJ88" s="1"/>
      <c r="RCK88" s="1"/>
      <c r="RCL88" s="1"/>
      <c r="RCM88" s="1"/>
      <c r="RCN88" s="1"/>
      <c r="RCO88" s="1"/>
      <c r="RCP88" s="1"/>
      <c r="RCQ88" s="1"/>
      <c r="RCR88" s="1"/>
      <c r="RCS88" s="1"/>
      <c r="RCT88" s="1"/>
      <c r="RCU88" s="1"/>
      <c r="RCV88" s="1"/>
      <c r="RCW88" s="1"/>
      <c r="RCX88" s="1"/>
      <c r="RCY88" s="1"/>
      <c r="RCZ88" s="1"/>
      <c r="RDA88" s="1"/>
      <c r="RDB88" s="1"/>
      <c r="RDC88" s="1"/>
      <c r="RDD88" s="1"/>
      <c r="RDE88" s="1"/>
      <c r="RDF88" s="1"/>
      <c r="RDG88" s="1"/>
      <c r="RDH88" s="1"/>
      <c r="RDI88" s="1"/>
      <c r="RDJ88" s="1"/>
      <c r="RDK88" s="1"/>
      <c r="RDL88" s="1"/>
      <c r="RDM88" s="1"/>
      <c r="RDN88" s="1"/>
      <c r="RDO88" s="1"/>
      <c r="RDP88" s="1"/>
      <c r="RDQ88" s="1"/>
      <c r="RDR88" s="1"/>
      <c r="RDS88" s="1"/>
      <c r="RDT88" s="1"/>
      <c r="RDU88" s="1"/>
      <c r="RDV88" s="1"/>
      <c r="RDW88" s="1"/>
      <c r="RDX88" s="1"/>
      <c r="RDY88" s="1"/>
      <c r="RDZ88" s="1"/>
      <c r="REA88" s="1"/>
      <c r="REB88" s="1"/>
      <c r="REC88" s="1"/>
      <c r="RED88" s="1"/>
      <c r="REE88" s="1"/>
      <c r="REF88" s="1"/>
      <c r="REG88" s="1"/>
      <c r="REH88" s="1"/>
      <c r="REI88" s="1"/>
      <c r="REJ88" s="1"/>
      <c r="REK88" s="1"/>
      <c r="REL88" s="1"/>
      <c r="REM88" s="1"/>
      <c r="REN88" s="1"/>
      <c r="REO88" s="1"/>
      <c r="REP88" s="1"/>
      <c r="REQ88" s="1"/>
      <c r="RER88" s="1"/>
      <c r="RES88" s="1"/>
      <c r="RET88" s="1"/>
      <c r="REU88" s="1"/>
      <c r="REV88" s="1"/>
      <c r="REW88" s="1"/>
      <c r="REX88" s="1"/>
      <c r="REY88" s="1"/>
      <c r="REZ88" s="1"/>
      <c r="RFA88" s="1"/>
      <c r="RFB88" s="1"/>
      <c r="RFC88" s="1"/>
      <c r="RFD88" s="1"/>
      <c r="RFE88" s="1"/>
      <c r="RFF88" s="1"/>
      <c r="RFG88" s="1"/>
      <c r="RFH88" s="1"/>
      <c r="RFI88" s="1"/>
      <c r="RFJ88" s="1"/>
      <c r="RFK88" s="1"/>
      <c r="RFL88" s="1"/>
      <c r="RFM88" s="1"/>
      <c r="RFN88" s="1"/>
      <c r="RFO88" s="1"/>
      <c r="RFP88" s="1"/>
      <c r="RFQ88" s="1"/>
      <c r="RFR88" s="1"/>
      <c r="RFS88" s="1"/>
      <c r="RFT88" s="1"/>
      <c r="RFU88" s="1"/>
      <c r="RFV88" s="1"/>
      <c r="RFW88" s="1"/>
      <c r="RFX88" s="1"/>
      <c r="RFY88" s="1"/>
      <c r="RFZ88" s="1"/>
      <c r="RGA88" s="1"/>
      <c r="RGB88" s="1"/>
      <c r="RGC88" s="1"/>
      <c r="RGD88" s="1"/>
      <c r="RGE88" s="1"/>
      <c r="RGF88" s="1"/>
      <c r="RGG88" s="1"/>
      <c r="RGH88" s="1"/>
      <c r="RGI88" s="1"/>
      <c r="RGJ88" s="1"/>
      <c r="RGK88" s="1"/>
      <c r="RGL88" s="1"/>
      <c r="RGM88" s="1"/>
      <c r="RGN88" s="1"/>
      <c r="RGO88" s="1"/>
      <c r="RGP88" s="1"/>
      <c r="RGQ88" s="1"/>
      <c r="RGR88" s="1"/>
      <c r="RGS88" s="1"/>
      <c r="RGT88" s="1"/>
      <c r="RGU88" s="1"/>
      <c r="RGV88" s="1"/>
      <c r="RGW88" s="1"/>
      <c r="RGX88" s="1"/>
      <c r="RGY88" s="1"/>
      <c r="RGZ88" s="1"/>
      <c r="RHA88" s="1"/>
      <c r="RHB88" s="1"/>
      <c r="RHC88" s="1"/>
      <c r="RHD88" s="1"/>
      <c r="RHE88" s="1"/>
      <c r="RHF88" s="1"/>
      <c r="RHG88" s="1"/>
      <c r="RHH88" s="1"/>
      <c r="RHI88" s="1"/>
      <c r="RHJ88" s="1"/>
      <c r="RHK88" s="1"/>
      <c r="RHL88" s="1"/>
      <c r="RHM88" s="1"/>
      <c r="RHN88" s="1"/>
      <c r="RHO88" s="1"/>
      <c r="RHP88" s="1"/>
      <c r="RHQ88" s="1"/>
      <c r="RHR88" s="1"/>
      <c r="RHS88" s="1"/>
      <c r="RHT88" s="1"/>
      <c r="RHU88" s="1"/>
      <c r="RHV88" s="1"/>
      <c r="RHW88" s="1"/>
      <c r="RHX88" s="1"/>
      <c r="RHY88" s="1"/>
      <c r="RHZ88" s="1"/>
      <c r="RIA88" s="1"/>
      <c r="RIB88" s="1"/>
      <c r="RIC88" s="1"/>
      <c r="RID88" s="1"/>
      <c r="RIE88" s="1"/>
      <c r="RIF88" s="1"/>
      <c r="RIG88" s="1"/>
      <c r="RIH88" s="1"/>
      <c r="RII88" s="1"/>
      <c r="RIJ88" s="1"/>
      <c r="RIK88" s="1"/>
      <c r="RIL88" s="1"/>
      <c r="RIM88" s="1"/>
      <c r="RIN88" s="1"/>
      <c r="RIO88" s="1"/>
      <c r="RIP88" s="1"/>
      <c r="RIQ88" s="1"/>
      <c r="RIR88" s="1"/>
      <c r="RIS88" s="1"/>
      <c r="RIT88" s="1"/>
      <c r="RIU88" s="1"/>
      <c r="RIV88" s="1"/>
      <c r="RIW88" s="1"/>
      <c r="RIX88" s="1"/>
      <c r="RIY88" s="1"/>
      <c r="RIZ88" s="1"/>
      <c r="RJA88" s="1"/>
      <c r="RJB88" s="1"/>
      <c r="RJC88" s="1"/>
      <c r="RJD88" s="1"/>
      <c r="RJE88" s="1"/>
      <c r="RJF88" s="1"/>
      <c r="RJG88" s="1"/>
      <c r="RJH88" s="1"/>
      <c r="RJI88" s="1"/>
      <c r="RJJ88" s="1"/>
      <c r="RJK88" s="1"/>
      <c r="RJL88" s="1"/>
      <c r="RJM88" s="1"/>
      <c r="RJN88" s="1"/>
      <c r="RJO88" s="1"/>
      <c r="RJP88" s="1"/>
      <c r="RJQ88" s="1"/>
      <c r="RJR88" s="1"/>
      <c r="RJS88" s="1"/>
      <c r="RJT88" s="1"/>
      <c r="RJU88" s="1"/>
      <c r="RJV88" s="1"/>
      <c r="RJW88" s="1"/>
      <c r="RJX88" s="1"/>
      <c r="RJY88" s="1"/>
      <c r="RJZ88" s="1"/>
      <c r="RKA88" s="1"/>
      <c r="RKB88" s="1"/>
      <c r="RKC88" s="1"/>
      <c r="RKD88" s="1"/>
      <c r="RKE88" s="1"/>
      <c r="RKF88" s="1"/>
      <c r="RKG88" s="1"/>
      <c r="RKH88" s="1"/>
      <c r="RKI88" s="1"/>
      <c r="RKJ88" s="1"/>
      <c r="RKK88" s="1"/>
      <c r="RKL88" s="1"/>
      <c r="RKM88" s="1"/>
      <c r="RKN88" s="1"/>
      <c r="RKO88" s="1"/>
      <c r="RKP88" s="1"/>
      <c r="RKQ88" s="1"/>
      <c r="RKR88" s="1"/>
      <c r="RKS88" s="1"/>
      <c r="RKT88" s="1"/>
      <c r="RKU88" s="1"/>
      <c r="RKV88" s="1"/>
      <c r="RKW88" s="1"/>
      <c r="RKX88" s="1"/>
      <c r="RKY88" s="1"/>
      <c r="RKZ88" s="1"/>
      <c r="RLA88" s="1"/>
      <c r="RLB88" s="1"/>
      <c r="RLC88" s="1"/>
      <c r="RLD88" s="1"/>
      <c r="RLE88" s="1"/>
      <c r="RLF88" s="1"/>
      <c r="RLG88" s="1"/>
      <c r="RLH88" s="1"/>
      <c r="RLI88" s="1"/>
      <c r="RLJ88" s="1"/>
      <c r="RLK88" s="1"/>
      <c r="RLL88" s="1"/>
      <c r="RLM88" s="1"/>
      <c r="RLN88" s="1"/>
      <c r="RLO88" s="1"/>
      <c r="RLP88" s="1"/>
      <c r="RLQ88" s="1"/>
      <c r="RLR88" s="1"/>
      <c r="RLS88" s="1"/>
      <c r="RLT88" s="1"/>
      <c r="RLU88" s="1"/>
      <c r="RLV88" s="1"/>
      <c r="RLW88" s="1"/>
      <c r="RLX88" s="1"/>
      <c r="RLY88" s="1"/>
      <c r="RLZ88" s="1"/>
      <c r="RMA88" s="1"/>
      <c r="RMB88" s="1"/>
      <c r="RMC88" s="1"/>
      <c r="RMD88" s="1"/>
      <c r="RME88" s="1"/>
      <c r="RMF88" s="1"/>
      <c r="RMG88" s="1"/>
      <c r="RMH88" s="1"/>
      <c r="RMI88" s="1"/>
      <c r="RMJ88" s="1"/>
      <c r="RMK88" s="1"/>
      <c r="RML88" s="1"/>
      <c r="RMM88" s="1"/>
      <c r="RMN88" s="1"/>
      <c r="RMO88" s="1"/>
      <c r="RMP88" s="1"/>
      <c r="RMQ88" s="1"/>
      <c r="RMR88" s="1"/>
      <c r="RMS88" s="1"/>
      <c r="RMT88" s="1"/>
      <c r="RMU88" s="1"/>
      <c r="RMV88" s="1"/>
      <c r="RMW88" s="1"/>
      <c r="RMX88" s="1"/>
      <c r="RMY88" s="1"/>
      <c r="RMZ88" s="1"/>
      <c r="RNA88" s="1"/>
      <c r="RNB88" s="1"/>
      <c r="RNC88" s="1"/>
      <c r="RND88" s="1"/>
      <c r="RNE88" s="1"/>
      <c r="RNF88" s="1"/>
      <c r="RNG88" s="1"/>
      <c r="RNH88" s="1"/>
      <c r="RNI88" s="1"/>
      <c r="RNJ88" s="1"/>
      <c r="RNK88" s="1"/>
      <c r="RNL88" s="1"/>
      <c r="RNM88" s="1"/>
      <c r="RNN88" s="1"/>
      <c r="RNO88" s="1"/>
      <c r="RNP88" s="1"/>
      <c r="RNQ88" s="1"/>
      <c r="RNR88" s="1"/>
      <c r="RNS88" s="1"/>
      <c r="RNT88" s="1"/>
      <c r="RNU88" s="1"/>
      <c r="RNV88" s="1"/>
      <c r="RNW88" s="1"/>
      <c r="RNX88" s="1"/>
      <c r="RNY88" s="1"/>
      <c r="RNZ88" s="1"/>
      <c r="ROA88" s="1"/>
      <c r="ROB88" s="1"/>
      <c r="ROC88" s="1"/>
      <c r="ROD88" s="1"/>
      <c r="ROE88" s="1"/>
      <c r="ROF88" s="1"/>
      <c r="ROG88" s="1"/>
      <c r="ROH88" s="1"/>
      <c r="ROI88" s="1"/>
      <c r="ROJ88" s="1"/>
      <c r="ROK88" s="1"/>
      <c r="ROL88" s="1"/>
      <c r="ROM88" s="1"/>
      <c r="RON88" s="1"/>
      <c r="ROO88" s="1"/>
      <c r="ROP88" s="1"/>
      <c r="ROQ88" s="1"/>
      <c r="ROR88" s="1"/>
      <c r="ROS88" s="1"/>
      <c r="ROT88" s="1"/>
      <c r="ROU88" s="1"/>
      <c r="ROV88" s="1"/>
      <c r="ROW88" s="1"/>
      <c r="ROX88" s="1"/>
      <c r="ROY88" s="1"/>
      <c r="ROZ88" s="1"/>
      <c r="RPA88" s="1"/>
      <c r="RPB88" s="1"/>
      <c r="RPC88" s="1"/>
      <c r="RPD88" s="1"/>
      <c r="RPE88" s="1"/>
      <c r="RPF88" s="1"/>
      <c r="RPG88" s="1"/>
      <c r="RPH88" s="1"/>
      <c r="RPI88" s="1"/>
      <c r="RPJ88" s="1"/>
      <c r="RPK88" s="1"/>
      <c r="RPL88" s="1"/>
      <c r="RPM88" s="1"/>
      <c r="RPN88" s="1"/>
      <c r="RPO88" s="1"/>
      <c r="RPP88" s="1"/>
      <c r="RPQ88" s="1"/>
      <c r="RPR88" s="1"/>
      <c r="RPS88" s="1"/>
      <c r="RPT88" s="1"/>
      <c r="RPU88" s="1"/>
      <c r="RPV88" s="1"/>
      <c r="RPW88" s="1"/>
      <c r="RPX88" s="1"/>
      <c r="RPY88" s="1"/>
      <c r="RPZ88" s="1"/>
      <c r="RQA88" s="1"/>
      <c r="RQB88" s="1"/>
      <c r="RQC88" s="1"/>
      <c r="RQD88" s="1"/>
      <c r="RQE88" s="1"/>
      <c r="RQF88" s="1"/>
      <c r="RQG88" s="1"/>
      <c r="RQH88" s="1"/>
      <c r="RQI88" s="1"/>
      <c r="RQJ88" s="1"/>
      <c r="RQK88" s="1"/>
      <c r="RQL88" s="1"/>
      <c r="RQM88" s="1"/>
      <c r="RQN88" s="1"/>
      <c r="RQO88" s="1"/>
      <c r="RQP88" s="1"/>
      <c r="RQQ88" s="1"/>
      <c r="RQR88" s="1"/>
      <c r="RQS88" s="1"/>
      <c r="RQT88" s="1"/>
      <c r="RQU88" s="1"/>
      <c r="RQV88" s="1"/>
      <c r="RQW88" s="1"/>
      <c r="RQX88" s="1"/>
      <c r="RQY88" s="1"/>
      <c r="RQZ88" s="1"/>
      <c r="RRA88" s="1"/>
      <c r="RRB88" s="1"/>
      <c r="RRC88" s="1"/>
      <c r="RRD88" s="1"/>
      <c r="RRE88" s="1"/>
      <c r="RRF88" s="1"/>
      <c r="RRG88" s="1"/>
      <c r="RRH88" s="1"/>
      <c r="RRI88" s="1"/>
      <c r="RRJ88" s="1"/>
      <c r="RRK88" s="1"/>
      <c r="RRL88" s="1"/>
      <c r="RRM88" s="1"/>
      <c r="RRN88" s="1"/>
      <c r="RRO88" s="1"/>
      <c r="RRP88" s="1"/>
      <c r="RRQ88" s="1"/>
      <c r="RRR88" s="1"/>
      <c r="RRS88" s="1"/>
      <c r="RRT88" s="1"/>
      <c r="RRU88" s="1"/>
      <c r="RRV88" s="1"/>
      <c r="RRW88" s="1"/>
      <c r="RRX88" s="1"/>
      <c r="RRY88" s="1"/>
      <c r="RRZ88" s="1"/>
      <c r="RSA88" s="1"/>
      <c r="RSB88" s="1"/>
      <c r="RSC88" s="1"/>
      <c r="RSD88" s="1"/>
      <c r="RSE88" s="1"/>
      <c r="RSF88" s="1"/>
      <c r="RSG88" s="1"/>
      <c r="RSH88" s="1"/>
      <c r="RSI88" s="1"/>
      <c r="RSJ88" s="1"/>
      <c r="RSK88" s="1"/>
      <c r="RSL88" s="1"/>
      <c r="RSM88" s="1"/>
      <c r="RSN88" s="1"/>
      <c r="RSO88" s="1"/>
      <c r="RSP88" s="1"/>
      <c r="RSQ88" s="1"/>
      <c r="RSR88" s="1"/>
      <c r="RSS88" s="1"/>
      <c r="RST88" s="1"/>
      <c r="RSU88" s="1"/>
      <c r="RSV88" s="1"/>
      <c r="RSW88" s="1"/>
      <c r="RSX88" s="1"/>
      <c r="RSY88" s="1"/>
      <c r="RSZ88" s="1"/>
      <c r="RTA88" s="1"/>
      <c r="RTB88" s="1"/>
      <c r="RTC88" s="1"/>
      <c r="RTD88" s="1"/>
      <c r="RTE88" s="1"/>
      <c r="RTF88" s="1"/>
      <c r="RTG88" s="1"/>
      <c r="RTH88" s="1"/>
      <c r="RTI88" s="1"/>
      <c r="RTJ88" s="1"/>
      <c r="RTK88" s="1"/>
      <c r="RTL88" s="1"/>
      <c r="RTM88" s="1"/>
      <c r="RTN88" s="1"/>
      <c r="RTO88" s="1"/>
      <c r="RTP88" s="1"/>
      <c r="RTQ88" s="1"/>
      <c r="RTR88" s="1"/>
      <c r="RTS88" s="1"/>
      <c r="RTT88" s="1"/>
      <c r="RTU88" s="1"/>
      <c r="RTV88" s="1"/>
      <c r="RTW88" s="1"/>
      <c r="RTX88" s="1"/>
      <c r="RTY88" s="1"/>
      <c r="RTZ88" s="1"/>
      <c r="RUA88" s="1"/>
      <c r="RUB88" s="1"/>
      <c r="RUC88" s="1"/>
      <c r="RUD88" s="1"/>
      <c r="RUE88" s="1"/>
      <c r="RUF88" s="1"/>
      <c r="RUG88" s="1"/>
      <c r="RUH88" s="1"/>
      <c r="RUI88" s="1"/>
      <c r="RUJ88" s="1"/>
      <c r="RUK88" s="1"/>
      <c r="RUL88" s="1"/>
      <c r="RUM88" s="1"/>
      <c r="RUN88" s="1"/>
      <c r="RUO88" s="1"/>
      <c r="RUP88" s="1"/>
      <c r="RUQ88" s="1"/>
      <c r="RUR88" s="1"/>
      <c r="RUS88" s="1"/>
      <c r="RUT88" s="1"/>
      <c r="RUU88" s="1"/>
      <c r="RUV88" s="1"/>
      <c r="RUW88" s="1"/>
      <c r="RUX88" s="1"/>
      <c r="RUY88" s="1"/>
      <c r="RUZ88" s="1"/>
      <c r="RVA88" s="1"/>
      <c r="RVB88" s="1"/>
      <c r="RVC88" s="1"/>
      <c r="RVD88" s="1"/>
      <c r="RVE88" s="1"/>
      <c r="RVF88" s="1"/>
      <c r="RVG88" s="1"/>
      <c r="RVH88" s="1"/>
      <c r="RVI88" s="1"/>
      <c r="RVJ88" s="1"/>
      <c r="RVK88" s="1"/>
      <c r="RVL88" s="1"/>
      <c r="RVM88" s="1"/>
      <c r="RVN88" s="1"/>
      <c r="RVO88" s="1"/>
      <c r="RVP88" s="1"/>
      <c r="RVQ88" s="1"/>
      <c r="RVR88" s="1"/>
      <c r="RVS88" s="1"/>
      <c r="RVT88" s="1"/>
      <c r="RVU88" s="1"/>
      <c r="RVV88" s="1"/>
      <c r="RVW88" s="1"/>
      <c r="RVX88" s="1"/>
      <c r="RVY88" s="1"/>
      <c r="RVZ88" s="1"/>
      <c r="RWA88" s="1"/>
      <c r="RWB88" s="1"/>
      <c r="RWC88" s="1"/>
      <c r="RWD88" s="1"/>
      <c r="RWE88" s="1"/>
      <c r="RWF88" s="1"/>
      <c r="RWG88" s="1"/>
      <c r="RWH88" s="1"/>
      <c r="RWI88" s="1"/>
      <c r="RWJ88" s="1"/>
      <c r="RWK88" s="1"/>
      <c r="RWL88" s="1"/>
      <c r="RWM88" s="1"/>
      <c r="RWN88" s="1"/>
      <c r="RWO88" s="1"/>
      <c r="RWP88" s="1"/>
      <c r="RWQ88" s="1"/>
      <c r="RWR88" s="1"/>
      <c r="RWS88" s="1"/>
      <c r="RWT88" s="1"/>
      <c r="RWU88" s="1"/>
      <c r="RWV88" s="1"/>
      <c r="RWW88" s="1"/>
      <c r="RWX88" s="1"/>
      <c r="RWY88" s="1"/>
      <c r="RWZ88" s="1"/>
      <c r="RXA88" s="1"/>
      <c r="RXB88" s="1"/>
      <c r="RXC88" s="1"/>
      <c r="RXD88" s="1"/>
      <c r="RXE88" s="1"/>
      <c r="RXF88" s="1"/>
      <c r="RXG88" s="1"/>
      <c r="RXH88" s="1"/>
      <c r="RXI88" s="1"/>
      <c r="RXJ88" s="1"/>
      <c r="RXK88" s="1"/>
      <c r="RXL88" s="1"/>
      <c r="RXM88" s="1"/>
      <c r="RXN88" s="1"/>
      <c r="RXO88" s="1"/>
      <c r="RXP88" s="1"/>
      <c r="RXQ88" s="1"/>
      <c r="RXR88" s="1"/>
      <c r="RXS88" s="1"/>
      <c r="RXT88" s="1"/>
      <c r="RXU88" s="1"/>
      <c r="RXV88" s="1"/>
      <c r="RXW88" s="1"/>
      <c r="RXX88" s="1"/>
      <c r="RXY88" s="1"/>
      <c r="RXZ88" s="1"/>
      <c r="RYA88" s="1"/>
      <c r="RYB88" s="1"/>
      <c r="RYC88" s="1"/>
      <c r="RYD88" s="1"/>
      <c r="RYE88" s="1"/>
      <c r="RYF88" s="1"/>
      <c r="RYG88" s="1"/>
      <c r="RYH88" s="1"/>
      <c r="RYI88" s="1"/>
      <c r="RYJ88" s="1"/>
      <c r="RYK88" s="1"/>
      <c r="RYL88" s="1"/>
      <c r="RYM88" s="1"/>
      <c r="RYN88" s="1"/>
      <c r="RYO88" s="1"/>
      <c r="RYP88" s="1"/>
      <c r="RYQ88" s="1"/>
      <c r="RYR88" s="1"/>
      <c r="RYS88" s="1"/>
      <c r="RYT88" s="1"/>
      <c r="RYU88" s="1"/>
      <c r="RYV88" s="1"/>
      <c r="RYW88" s="1"/>
      <c r="RYX88" s="1"/>
      <c r="RYY88" s="1"/>
      <c r="RYZ88" s="1"/>
      <c r="RZA88" s="1"/>
      <c r="RZB88" s="1"/>
      <c r="RZC88" s="1"/>
      <c r="RZD88" s="1"/>
      <c r="RZE88" s="1"/>
      <c r="RZF88" s="1"/>
      <c r="RZG88" s="1"/>
      <c r="RZH88" s="1"/>
      <c r="RZI88" s="1"/>
      <c r="RZJ88" s="1"/>
      <c r="RZK88" s="1"/>
      <c r="RZL88" s="1"/>
      <c r="RZM88" s="1"/>
      <c r="RZN88" s="1"/>
      <c r="RZO88" s="1"/>
      <c r="RZP88" s="1"/>
      <c r="RZQ88" s="1"/>
      <c r="RZR88" s="1"/>
      <c r="RZS88" s="1"/>
      <c r="RZT88" s="1"/>
      <c r="RZU88" s="1"/>
      <c r="RZV88" s="1"/>
      <c r="RZW88" s="1"/>
      <c r="RZX88" s="1"/>
      <c r="RZY88" s="1"/>
      <c r="RZZ88" s="1"/>
      <c r="SAA88" s="1"/>
      <c r="SAB88" s="1"/>
      <c r="SAC88" s="1"/>
      <c r="SAD88" s="1"/>
      <c r="SAE88" s="1"/>
      <c r="SAF88" s="1"/>
      <c r="SAG88" s="1"/>
      <c r="SAH88" s="1"/>
      <c r="SAI88" s="1"/>
      <c r="SAJ88" s="1"/>
      <c r="SAK88" s="1"/>
      <c r="SAL88" s="1"/>
      <c r="SAM88" s="1"/>
      <c r="SAN88" s="1"/>
      <c r="SAO88" s="1"/>
      <c r="SAP88" s="1"/>
      <c r="SAQ88" s="1"/>
      <c r="SAR88" s="1"/>
      <c r="SAS88" s="1"/>
      <c r="SAT88" s="1"/>
      <c r="SAU88" s="1"/>
      <c r="SAV88" s="1"/>
      <c r="SAW88" s="1"/>
      <c r="SAX88" s="1"/>
      <c r="SAY88" s="1"/>
      <c r="SAZ88" s="1"/>
      <c r="SBA88" s="1"/>
      <c r="SBB88" s="1"/>
      <c r="SBC88" s="1"/>
      <c r="SBD88" s="1"/>
      <c r="SBE88" s="1"/>
      <c r="SBF88" s="1"/>
      <c r="SBG88" s="1"/>
      <c r="SBH88" s="1"/>
      <c r="SBI88" s="1"/>
      <c r="SBJ88" s="1"/>
      <c r="SBK88" s="1"/>
      <c r="SBL88" s="1"/>
      <c r="SBM88" s="1"/>
      <c r="SBN88" s="1"/>
      <c r="SBO88" s="1"/>
      <c r="SBP88" s="1"/>
      <c r="SBQ88" s="1"/>
      <c r="SBR88" s="1"/>
      <c r="SBS88" s="1"/>
      <c r="SBT88" s="1"/>
      <c r="SBU88" s="1"/>
      <c r="SBV88" s="1"/>
      <c r="SBW88" s="1"/>
      <c r="SBX88" s="1"/>
      <c r="SBY88" s="1"/>
      <c r="SBZ88" s="1"/>
      <c r="SCA88" s="1"/>
      <c r="SCB88" s="1"/>
      <c r="SCC88" s="1"/>
      <c r="SCD88" s="1"/>
      <c r="SCE88" s="1"/>
      <c r="SCF88" s="1"/>
      <c r="SCG88" s="1"/>
      <c r="SCH88" s="1"/>
      <c r="SCI88" s="1"/>
      <c r="SCJ88" s="1"/>
      <c r="SCK88" s="1"/>
      <c r="SCL88" s="1"/>
      <c r="SCM88" s="1"/>
      <c r="SCN88" s="1"/>
      <c r="SCO88" s="1"/>
      <c r="SCP88" s="1"/>
      <c r="SCQ88" s="1"/>
      <c r="SCR88" s="1"/>
      <c r="SCS88" s="1"/>
      <c r="SCT88" s="1"/>
      <c r="SCU88" s="1"/>
      <c r="SCV88" s="1"/>
      <c r="SCW88" s="1"/>
      <c r="SCX88" s="1"/>
      <c r="SCY88" s="1"/>
      <c r="SCZ88" s="1"/>
      <c r="SDA88" s="1"/>
      <c r="SDB88" s="1"/>
      <c r="SDC88" s="1"/>
      <c r="SDD88" s="1"/>
      <c r="SDE88" s="1"/>
      <c r="SDF88" s="1"/>
      <c r="SDG88" s="1"/>
      <c r="SDH88" s="1"/>
      <c r="SDI88" s="1"/>
      <c r="SDJ88" s="1"/>
      <c r="SDK88" s="1"/>
      <c r="SDL88" s="1"/>
      <c r="SDM88" s="1"/>
      <c r="SDN88" s="1"/>
      <c r="SDO88" s="1"/>
      <c r="SDP88" s="1"/>
      <c r="SDQ88" s="1"/>
      <c r="SDR88" s="1"/>
      <c r="SDS88" s="1"/>
      <c r="SDT88" s="1"/>
      <c r="SDU88" s="1"/>
      <c r="SDV88" s="1"/>
      <c r="SDW88" s="1"/>
      <c r="SDX88" s="1"/>
      <c r="SDY88" s="1"/>
      <c r="SDZ88" s="1"/>
      <c r="SEA88" s="1"/>
      <c r="SEB88" s="1"/>
      <c r="SEC88" s="1"/>
      <c r="SED88" s="1"/>
      <c r="SEE88" s="1"/>
      <c r="SEF88" s="1"/>
      <c r="SEG88" s="1"/>
      <c r="SEH88" s="1"/>
      <c r="SEI88" s="1"/>
      <c r="SEJ88" s="1"/>
      <c r="SEK88" s="1"/>
      <c r="SEL88" s="1"/>
      <c r="SEM88" s="1"/>
      <c r="SEN88" s="1"/>
      <c r="SEO88" s="1"/>
      <c r="SEP88" s="1"/>
      <c r="SEQ88" s="1"/>
      <c r="SER88" s="1"/>
      <c r="SES88" s="1"/>
      <c r="SET88" s="1"/>
      <c r="SEU88" s="1"/>
      <c r="SEV88" s="1"/>
      <c r="SEW88" s="1"/>
      <c r="SEX88" s="1"/>
      <c r="SEY88" s="1"/>
      <c r="SEZ88" s="1"/>
      <c r="SFA88" s="1"/>
      <c r="SFB88" s="1"/>
      <c r="SFC88" s="1"/>
      <c r="SFD88" s="1"/>
      <c r="SFE88" s="1"/>
      <c r="SFF88" s="1"/>
      <c r="SFG88" s="1"/>
      <c r="SFH88" s="1"/>
      <c r="SFI88" s="1"/>
      <c r="SFJ88" s="1"/>
      <c r="SFK88" s="1"/>
      <c r="SFL88" s="1"/>
      <c r="SFM88" s="1"/>
      <c r="SFN88" s="1"/>
      <c r="SFO88" s="1"/>
      <c r="SFP88" s="1"/>
      <c r="SFQ88" s="1"/>
      <c r="SFR88" s="1"/>
      <c r="SFS88" s="1"/>
      <c r="SFT88" s="1"/>
      <c r="SFU88" s="1"/>
      <c r="SFV88" s="1"/>
      <c r="SFW88" s="1"/>
      <c r="SFX88" s="1"/>
      <c r="SFY88" s="1"/>
      <c r="SFZ88" s="1"/>
      <c r="SGA88" s="1"/>
      <c r="SGB88" s="1"/>
      <c r="SGC88" s="1"/>
      <c r="SGD88" s="1"/>
      <c r="SGE88" s="1"/>
      <c r="SGF88" s="1"/>
      <c r="SGG88" s="1"/>
      <c r="SGH88" s="1"/>
      <c r="SGI88" s="1"/>
      <c r="SGJ88" s="1"/>
      <c r="SGK88" s="1"/>
      <c r="SGL88" s="1"/>
      <c r="SGM88" s="1"/>
      <c r="SGN88" s="1"/>
      <c r="SGO88" s="1"/>
      <c r="SGP88" s="1"/>
      <c r="SGQ88" s="1"/>
      <c r="SGR88" s="1"/>
      <c r="SGS88" s="1"/>
      <c r="SGT88" s="1"/>
      <c r="SGU88" s="1"/>
      <c r="SGV88" s="1"/>
      <c r="SGW88" s="1"/>
      <c r="SGX88" s="1"/>
      <c r="SGY88" s="1"/>
      <c r="SGZ88" s="1"/>
      <c r="SHA88" s="1"/>
      <c r="SHB88" s="1"/>
      <c r="SHC88" s="1"/>
      <c r="SHD88" s="1"/>
      <c r="SHE88" s="1"/>
      <c r="SHF88" s="1"/>
      <c r="SHG88" s="1"/>
      <c r="SHH88" s="1"/>
      <c r="SHI88" s="1"/>
      <c r="SHJ88" s="1"/>
      <c r="SHK88" s="1"/>
      <c r="SHL88" s="1"/>
      <c r="SHM88" s="1"/>
      <c r="SHN88" s="1"/>
      <c r="SHO88" s="1"/>
      <c r="SHP88" s="1"/>
      <c r="SHQ88" s="1"/>
      <c r="SHR88" s="1"/>
      <c r="SHS88" s="1"/>
      <c r="SHT88" s="1"/>
      <c r="SHU88" s="1"/>
      <c r="SHV88" s="1"/>
      <c r="SHW88" s="1"/>
      <c r="SHX88" s="1"/>
      <c r="SHY88" s="1"/>
      <c r="SHZ88" s="1"/>
      <c r="SIA88" s="1"/>
      <c r="SIB88" s="1"/>
      <c r="SIC88" s="1"/>
      <c r="SID88" s="1"/>
      <c r="SIE88" s="1"/>
      <c r="SIF88" s="1"/>
      <c r="SIG88" s="1"/>
      <c r="SIH88" s="1"/>
      <c r="SII88" s="1"/>
      <c r="SIJ88" s="1"/>
      <c r="SIK88" s="1"/>
      <c r="SIL88" s="1"/>
      <c r="SIM88" s="1"/>
      <c r="SIN88" s="1"/>
      <c r="SIO88" s="1"/>
      <c r="SIP88" s="1"/>
      <c r="SIQ88" s="1"/>
      <c r="SIR88" s="1"/>
      <c r="SIS88" s="1"/>
      <c r="SIT88" s="1"/>
      <c r="SIU88" s="1"/>
      <c r="SIV88" s="1"/>
      <c r="SIW88" s="1"/>
      <c r="SIX88" s="1"/>
      <c r="SIY88" s="1"/>
      <c r="SIZ88" s="1"/>
      <c r="SJA88" s="1"/>
      <c r="SJB88" s="1"/>
      <c r="SJC88" s="1"/>
      <c r="SJD88" s="1"/>
      <c r="SJE88" s="1"/>
      <c r="SJF88" s="1"/>
      <c r="SJG88" s="1"/>
      <c r="SJH88" s="1"/>
      <c r="SJI88" s="1"/>
      <c r="SJJ88" s="1"/>
      <c r="SJK88" s="1"/>
      <c r="SJL88" s="1"/>
      <c r="SJM88" s="1"/>
      <c r="SJN88" s="1"/>
      <c r="SJO88" s="1"/>
      <c r="SJP88" s="1"/>
      <c r="SJQ88" s="1"/>
      <c r="SJR88" s="1"/>
      <c r="SJS88" s="1"/>
      <c r="SJT88" s="1"/>
      <c r="SJU88" s="1"/>
      <c r="SJV88" s="1"/>
      <c r="SJW88" s="1"/>
      <c r="SJX88" s="1"/>
      <c r="SJY88" s="1"/>
      <c r="SJZ88" s="1"/>
      <c r="SKA88" s="1"/>
      <c r="SKB88" s="1"/>
      <c r="SKC88" s="1"/>
      <c r="SKD88" s="1"/>
      <c r="SKE88" s="1"/>
      <c r="SKF88" s="1"/>
      <c r="SKG88" s="1"/>
      <c r="SKH88" s="1"/>
      <c r="SKI88" s="1"/>
      <c r="SKJ88" s="1"/>
      <c r="SKK88" s="1"/>
      <c r="SKL88" s="1"/>
      <c r="SKM88" s="1"/>
      <c r="SKN88" s="1"/>
      <c r="SKO88" s="1"/>
      <c r="SKP88" s="1"/>
      <c r="SKQ88" s="1"/>
      <c r="SKR88" s="1"/>
      <c r="SKS88" s="1"/>
      <c r="SKT88" s="1"/>
      <c r="SKU88" s="1"/>
      <c r="SKV88" s="1"/>
      <c r="SKW88" s="1"/>
      <c r="SKX88" s="1"/>
      <c r="SKY88" s="1"/>
      <c r="SKZ88" s="1"/>
      <c r="SLA88" s="1"/>
      <c r="SLB88" s="1"/>
      <c r="SLC88" s="1"/>
      <c r="SLD88" s="1"/>
      <c r="SLE88" s="1"/>
      <c r="SLF88" s="1"/>
      <c r="SLG88" s="1"/>
      <c r="SLH88" s="1"/>
      <c r="SLI88" s="1"/>
      <c r="SLJ88" s="1"/>
      <c r="SLK88" s="1"/>
      <c r="SLL88" s="1"/>
      <c r="SLM88" s="1"/>
      <c r="SLN88" s="1"/>
      <c r="SLO88" s="1"/>
      <c r="SLP88" s="1"/>
      <c r="SLQ88" s="1"/>
      <c r="SLR88" s="1"/>
      <c r="SLS88" s="1"/>
      <c r="SLT88" s="1"/>
      <c r="SLU88" s="1"/>
      <c r="SLV88" s="1"/>
      <c r="SLW88" s="1"/>
      <c r="SLX88" s="1"/>
      <c r="SLY88" s="1"/>
      <c r="SLZ88" s="1"/>
      <c r="SMA88" s="1"/>
      <c r="SMB88" s="1"/>
      <c r="SMC88" s="1"/>
      <c r="SMD88" s="1"/>
      <c r="SME88" s="1"/>
      <c r="SMF88" s="1"/>
      <c r="SMG88" s="1"/>
      <c r="SMH88" s="1"/>
      <c r="SMI88" s="1"/>
      <c r="SMJ88" s="1"/>
      <c r="SMK88" s="1"/>
      <c r="SML88" s="1"/>
      <c r="SMM88" s="1"/>
      <c r="SMN88" s="1"/>
      <c r="SMO88" s="1"/>
      <c r="SMP88" s="1"/>
      <c r="SMQ88" s="1"/>
      <c r="SMR88" s="1"/>
      <c r="SMS88" s="1"/>
      <c r="SMT88" s="1"/>
      <c r="SMU88" s="1"/>
      <c r="SMV88" s="1"/>
      <c r="SMW88" s="1"/>
      <c r="SMX88" s="1"/>
      <c r="SMY88" s="1"/>
      <c r="SMZ88" s="1"/>
      <c r="SNA88" s="1"/>
      <c r="SNB88" s="1"/>
      <c r="SNC88" s="1"/>
      <c r="SND88" s="1"/>
      <c r="SNE88" s="1"/>
      <c r="SNF88" s="1"/>
      <c r="SNG88" s="1"/>
      <c r="SNH88" s="1"/>
      <c r="SNI88" s="1"/>
      <c r="SNJ88" s="1"/>
      <c r="SNK88" s="1"/>
      <c r="SNL88" s="1"/>
      <c r="SNM88" s="1"/>
      <c r="SNN88" s="1"/>
      <c r="SNO88" s="1"/>
      <c r="SNP88" s="1"/>
      <c r="SNQ88" s="1"/>
      <c r="SNR88" s="1"/>
      <c r="SNS88" s="1"/>
      <c r="SNT88" s="1"/>
      <c r="SNU88" s="1"/>
      <c r="SNV88" s="1"/>
      <c r="SNW88" s="1"/>
      <c r="SNX88" s="1"/>
      <c r="SNY88" s="1"/>
      <c r="SNZ88" s="1"/>
      <c r="SOA88" s="1"/>
      <c r="SOB88" s="1"/>
      <c r="SOC88" s="1"/>
      <c r="SOD88" s="1"/>
      <c r="SOE88" s="1"/>
      <c r="SOF88" s="1"/>
      <c r="SOG88" s="1"/>
      <c r="SOH88" s="1"/>
      <c r="SOI88" s="1"/>
      <c r="SOJ88" s="1"/>
      <c r="SOK88" s="1"/>
      <c r="SOL88" s="1"/>
      <c r="SOM88" s="1"/>
      <c r="SON88" s="1"/>
      <c r="SOO88" s="1"/>
      <c r="SOP88" s="1"/>
      <c r="SOQ88" s="1"/>
      <c r="SOR88" s="1"/>
      <c r="SOS88" s="1"/>
      <c r="SOT88" s="1"/>
      <c r="SOU88" s="1"/>
      <c r="SOV88" s="1"/>
      <c r="SOW88" s="1"/>
      <c r="SOX88" s="1"/>
      <c r="SOY88" s="1"/>
      <c r="SOZ88" s="1"/>
      <c r="SPA88" s="1"/>
      <c r="SPB88" s="1"/>
      <c r="SPC88" s="1"/>
      <c r="SPD88" s="1"/>
      <c r="SPE88" s="1"/>
      <c r="SPF88" s="1"/>
      <c r="SPG88" s="1"/>
      <c r="SPH88" s="1"/>
      <c r="SPI88" s="1"/>
      <c r="SPJ88" s="1"/>
      <c r="SPK88" s="1"/>
      <c r="SPL88" s="1"/>
      <c r="SPM88" s="1"/>
      <c r="SPN88" s="1"/>
      <c r="SPO88" s="1"/>
      <c r="SPP88" s="1"/>
      <c r="SPQ88" s="1"/>
      <c r="SPR88" s="1"/>
      <c r="SPS88" s="1"/>
      <c r="SPT88" s="1"/>
      <c r="SPU88" s="1"/>
      <c r="SPV88" s="1"/>
      <c r="SPW88" s="1"/>
      <c r="SPX88" s="1"/>
      <c r="SPY88" s="1"/>
      <c r="SPZ88" s="1"/>
      <c r="SQA88" s="1"/>
      <c r="SQB88" s="1"/>
      <c r="SQC88" s="1"/>
      <c r="SQD88" s="1"/>
      <c r="SQE88" s="1"/>
      <c r="SQF88" s="1"/>
      <c r="SQG88" s="1"/>
      <c r="SQH88" s="1"/>
      <c r="SQI88" s="1"/>
      <c r="SQJ88" s="1"/>
      <c r="SQK88" s="1"/>
      <c r="SQL88" s="1"/>
      <c r="SQM88" s="1"/>
      <c r="SQN88" s="1"/>
      <c r="SQO88" s="1"/>
      <c r="SQP88" s="1"/>
      <c r="SQQ88" s="1"/>
      <c r="SQR88" s="1"/>
      <c r="SQS88" s="1"/>
      <c r="SQT88" s="1"/>
      <c r="SQU88" s="1"/>
      <c r="SQV88" s="1"/>
      <c r="SQW88" s="1"/>
      <c r="SQX88" s="1"/>
      <c r="SQY88" s="1"/>
      <c r="SQZ88" s="1"/>
      <c r="SRA88" s="1"/>
      <c r="SRB88" s="1"/>
      <c r="SRC88" s="1"/>
      <c r="SRD88" s="1"/>
      <c r="SRE88" s="1"/>
      <c r="SRF88" s="1"/>
      <c r="SRG88" s="1"/>
      <c r="SRH88" s="1"/>
      <c r="SRI88" s="1"/>
      <c r="SRJ88" s="1"/>
      <c r="SRK88" s="1"/>
      <c r="SRL88" s="1"/>
      <c r="SRM88" s="1"/>
      <c r="SRN88" s="1"/>
      <c r="SRO88" s="1"/>
      <c r="SRP88" s="1"/>
      <c r="SRQ88" s="1"/>
      <c r="SRR88" s="1"/>
      <c r="SRS88" s="1"/>
      <c r="SRT88" s="1"/>
      <c r="SRU88" s="1"/>
      <c r="SRV88" s="1"/>
      <c r="SRW88" s="1"/>
      <c r="SRX88" s="1"/>
      <c r="SRY88" s="1"/>
      <c r="SRZ88" s="1"/>
      <c r="SSA88" s="1"/>
      <c r="SSB88" s="1"/>
      <c r="SSC88" s="1"/>
      <c r="SSD88" s="1"/>
      <c r="SSE88" s="1"/>
      <c r="SSF88" s="1"/>
      <c r="SSG88" s="1"/>
      <c r="SSH88" s="1"/>
      <c r="SSI88" s="1"/>
      <c r="SSJ88" s="1"/>
      <c r="SSK88" s="1"/>
      <c r="SSL88" s="1"/>
      <c r="SSM88" s="1"/>
      <c r="SSN88" s="1"/>
      <c r="SSO88" s="1"/>
      <c r="SSP88" s="1"/>
      <c r="SSQ88" s="1"/>
      <c r="SSR88" s="1"/>
      <c r="SSS88" s="1"/>
      <c r="SST88" s="1"/>
      <c r="SSU88" s="1"/>
      <c r="SSV88" s="1"/>
      <c r="SSW88" s="1"/>
      <c r="SSX88" s="1"/>
      <c r="SSY88" s="1"/>
      <c r="SSZ88" s="1"/>
      <c r="STA88" s="1"/>
      <c r="STB88" s="1"/>
      <c r="STC88" s="1"/>
      <c r="STD88" s="1"/>
      <c r="STE88" s="1"/>
      <c r="STF88" s="1"/>
      <c r="STG88" s="1"/>
      <c r="STH88" s="1"/>
      <c r="STI88" s="1"/>
      <c r="STJ88" s="1"/>
      <c r="STK88" s="1"/>
      <c r="STL88" s="1"/>
      <c r="STM88" s="1"/>
      <c r="STN88" s="1"/>
      <c r="STO88" s="1"/>
      <c r="STP88" s="1"/>
      <c r="STQ88" s="1"/>
      <c r="STR88" s="1"/>
      <c r="STS88" s="1"/>
      <c r="STT88" s="1"/>
      <c r="STU88" s="1"/>
      <c r="STV88" s="1"/>
      <c r="STW88" s="1"/>
      <c r="STX88" s="1"/>
      <c r="STY88" s="1"/>
      <c r="STZ88" s="1"/>
      <c r="SUA88" s="1"/>
      <c r="SUB88" s="1"/>
      <c r="SUC88" s="1"/>
      <c r="SUD88" s="1"/>
      <c r="SUE88" s="1"/>
      <c r="SUF88" s="1"/>
      <c r="SUG88" s="1"/>
      <c r="SUH88" s="1"/>
      <c r="SUI88" s="1"/>
      <c r="SUJ88" s="1"/>
      <c r="SUK88" s="1"/>
      <c r="SUL88" s="1"/>
      <c r="SUM88" s="1"/>
      <c r="SUN88" s="1"/>
      <c r="SUO88" s="1"/>
      <c r="SUP88" s="1"/>
      <c r="SUQ88" s="1"/>
      <c r="SUR88" s="1"/>
      <c r="SUS88" s="1"/>
      <c r="SUT88" s="1"/>
      <c r="SUU88" s="1"/>
      <c r="SUV88" s="1"/>
      <c r="SUW88" s="1"/>
      <c r="SUX88" s="1"/>
      <c r="SUY88" s="1"/>
      <c r="SUZ88" s="1"/>
      <c r="SVA88" s="1"/>
      <c r="SVB88" s="1"/>
      <c r="SVC88" s="1"/>
      <c r="SVD88" s="1"/>
      <c r="SVE88" s="1"/>
      <c r="SVF88" s="1"/>
      <c r="SVG88" s="1"/>
      <c r="SVH88" s="1"/>
      <c r="SVI88" s="1"/>
      <c r="SVJ88" s="1"/>
      <c r="SVK88" s="1"/>
      <c r="SVL88" s="1"/>
      <c r="SVM88" s="1"/>
      <c r="SVN88" s="1"/>
      <c r="SVO88" s="1"/>
      <c r="SVP88" s="1"/>
      <c r="SVQ88" s="1"/>
      <c r="SVR88" s="1"/>
      <c r="SVS88" s="1"/>
      <c r="SVT88" s="1"/>
      <c r="SVU88" s="1"/>
      <c r="SVV88" s="1"/>
      <c r="SVW88" s="1"/>
      <c r="SVX88" s="1"/>
      <c r="SVY88" s="1"/>
      <c r="SVZ88" s="1"/>
      <c r="SWA88" s="1"/>
      <c r="SWB88" s="1"/>
      <c r="SWC88" s="1"/>
      <c r="SWD88" s="1"/>
      <c r="SWE88" s="1"/>
      <c r="SWF88" s="1"/>
      <c r="SWG88" s="1"/>
      <c r="SWH88" s="1"/>
      <c r="SWI88" s="1"/>
      <c r="SWJ88" s="1"/>
      <c r="SWK88" s="1"/>
      <c r="SWL88" s="1"/>
      <c r="SWM88" s="1"/>
      <c r="SWN88" s="1"/>
      <c r="SWO88" s="1"/>
      <c r="SWP88" s="1"/>
      <c r="SWQ88" s="1"/>
      <c r="SWR88" s="1"/>
      <c r="SWS88" s="1"/>
      <c r="SWT88" s="1"/>
      <c r="SWU88" s="1"/>
      <c r="SWV88" s="1"/>
      <c r="SWW88" s="1"/>
      <c r="SWX88" s="1"/>
      <c r="SWY88" s="1"/>
      <c r="SWZ88" s="1"/>
      <c r="SXA88" s="1"/>
      <c r="SXB88" s="1"/>
      <c r="SXC88" s="1"/>
      <c r="SXD88" s="1"/>
      <c r="SXE88" s="1"/>
      <c r="SXF88" s="1"/>
      <c r="SXG88" s="1"/>
      <c r="SXH88" s="1"/>
      <c r="SXI88" s="1"/>
      <c r="SXJ88" s="1"/>
      <c r="SXK88" s="1"/>
      <c r="SXL88" s="1"/>
      <c r="SXM88" s="1"/>
      <c r="SXN88" s="1"/>
      <c r="SXO88" s="1"/>
      <c r="SXP88" s="1"/>
      <c r="SXQ88" s="1"/>
      <c r="SXR88" s="1"/>
      <c r="SXS88" s="1"/>
      <c r="SXT88" s="1"/>
      <c r="SXU88" s="1"/>
      <c r="SXV88" s="1"/>
      <c r="SXW88" s="1"/>
      <c r="SXX88" s="1"/>
      <c r="SXY88" s="1"/>
      <c r="SXZ88" s="1"/>
      <c r="SYA88" s="1"/>
      <c r="SYB88" s="1"/>
      <c r="SYC88" s="1"/>
      <c r="SYD88" s="1"/>
      <c r="SYE88" s="1"/>
      <c r="SYF88" s="1"/>
      <c r="SYG88" s="1"/>
      <c r="SYH88" s="1"/>
      <c r="SYI88" s="1"/>
      <c r="SYJ88" s="1"/>
      <c r="SYK88" s="1"/>
      <c r="SYL88" s="1"/>
      <c r="SYM88" s="1"/>
      <c r="SYN88" s="1"/>
      <c r="SYO88" s="1"/>
      <c r="SYP88" s="1"/>
      <c r="SYQ88" s="1"/>
      <c r="SYR88" s="1"/>
      <c r="SYS88" s="1"/>
      <c r="SYT88" s="1"/>
      <c r="SYU88" s="1"/>
      <c r="SYV88" s="1"/>
      <c r="SYW88" s="1"/>
      <c r="SYX88" s="1"/>
      <c r="SYY88" s="1"/>
      <c r="SYZ88" s="1"/>
      <c r="SZA88" s="1"/>
      <c r="SZB88" s="1"/>
      <c r="SZC88" s="1"/>
      <c r="SZD88" s="1"/>
      <c r="SZE88" s="1"/>
      <c r="SZF88" s="1"/>
      <c r="SZG88" s="1"/>
      <c r="SZH88" s="1"/>
      <c r="SZI88" s="1"/>
      <c r="SZJ88" s="1"/>
      <c r="SZK88" s="1"/>
      <c r="SZL88" s="1"/>
      <c r="SZM88" s="1"/>
      <c r="SZN88" s="1"/>
      <c r="SZO88" s="1"/>
      <c r="SZP88" s="1"/>
      <c r="SZQ88" s="1"/>
      <c r="SZR88" s="1"/>
      <c r="SZS88" s="1"/>
      <c r="SZT88" s="1"/>
      <c r="SZU88" s="1"/>
      <c r="SZV88" s="1"/>
      <c r="SZW88" s="1"/>
      <c r="SZX88" s="1"/>
      <c r="SZY88" s="1"/>
      <c r="SZZ88" s="1"/>
      <c r="TAA88" s="1"/>
      <c r="TAB88" s="1"/>
      <c r="TAC88" s="1"/>
      <c r="TAD88" s="1"/>
      <c r="TAE88" s="1"/>
      <c r="TAF88" s="1"/>
      <c r="TAG88" s="1"/>
      <c r="TAH88" s="1"/>
      <c r="TAI88" s="1"/>
      <c r="TAJ88" s="1"/>
      <c r="TAK88" s="1"/>
      <c r="TAL88" s="1"/>
      <c r="TAM88" s="1"/>
      <c r="TAN88" s="1"/>
      <c r="TAO88" s="1"/>
      <c r="TAP88" s="1"/>
      <c r="TAQ88" s="1"/>
      <c r="TAR88" s="1"/>
      <c r="TAS88" s="1"/>
      <c r="TAT88" s="1"/>
      <c r="TAU88" s="1"/>
      <c r="TAV88" s="1"/>
      <c r="TAW88" s="1"/>
      <c r="TAX88" s="1"/>
      <c r="TAY88" s="1"/>
      <c r="TAZ88" s="1"/>
      <c r="TBA88" s="1"/>
      <c r="TBB88" s="1"/>
      <c r="TBC88" s="1"/>
      <c r="TBD88" s="1"/>
      <c r="TBE88" s="1"/>
      <c r="TBF88" s="1"/>
      <c r="TBG88" s="1"/>
      <c r="TBH88" s="1"/>
      <c r="TBI88" s="1"/>
      <c r="TBJ88" s="1"/>
      <c r="TBK88" s="1"/>
      <c r="TBL88" s="1"/>
      <c r="TBM88" s="1"/>
      <c r="TBN88" s="1"/>
      <c r="TBO88" s="1"/>
      <c r="TBP88" s="1"/>
      <c r="TBQ88" s="1"/>
      <c r="TBR88" s="1"/>
      <c r="TBS88" s="1"/>
      <c r="TBT88" s="1"/>
      <c r="TBU88" s="1"/>
      <c r="TBV88" s="1"/>
      <c r="TBW88" s="1"/>
      <c r="TBX88" s="1"/>
      <c r="TBY88" s="1"/>
      <c r="TBZ88" s="1"/>
      <c r="TCA88" s="1"/>
      <c r="TCB88" s="1"/>
      <c r="TCC88" s="1"/>
      <c r="TCD88" s="1"/>
      <c r="TCE88" s="1"/>
      <c r="TCF88" s="1"/>
      <c r="TCG88" s="1"/>
      <c r="TCH88" s="1"/>
      <c r="TCI88" s="1"/>
      <c r="TCJ88" s="1"/>
      <c r="TCK88" s="1"/>
      <c r="TCL88" s="1"/>
      <c r="TCM88" s="1"/>
      <c r="TCN88" s="1"/>
      <c r="TCO88" s="1"/>
      <c r="TCP88" s="1"/>
      <c r="TCQ88" s="1"/>
      <c r="TCR88" s="1"/>
      <c r="TCS88" s="1"/>
      <c r="TCT88" s="1"/>
      <c r="TCU88" s="1"/>
      <c r="TCV88" s="1"/>
      <c r="TCW88" s="1"/>
      <c r="TCX88" s="1"/>
      <c r="TCY88" s="1"/>
      <c r="TCZ88" s="1"/>
      <c r="TDA88" s="1"/>
      <c r="TDB88" s="1"/>
      <c r="TDC88" s="1"/>
      <c r="TDD88" s="1"/>
      <c r="TDE88" s="1"/>
      <c r="TDF88" s="1"/>
      <c r="TDG88" s="1"/>
      <c r="TDH88" s="1"/>
      <c r="TDI88" s="1"/>
      <c r="TDJ88" s="1"/>
      <c r="TDK88" s="1"/>
      <c r="TDL88" s="1"/>
      <c r="TDM88" s="1"/>
      <c r="TDN88" s="1"/>
      <c r="TDO88" s="1"/>
      <c r="TDP88" s="1"/>
      <c r="TDQ88" s="1"/>
      <c r="TDR88" s="1"/>
      <c r="TDS88" s="1"/>
      <c r="TDT88" s="1"/>
      <c r="TDU88" s="1"/>
      <c r="TDV88" s="1"/>
      <c r="TDW88" s="1"/>
      <c r="TDX88" s="1"/>
      <c r="TDY88" s="1"/>
      <c r="TDZ88" s="1"/>
      <c r="TEA88" s="1"/>
      <c r="TEB88" s="1"/>
      <c r="TEC88" s="1"/>
      <c r="TED88" s="1"/>
      <c r="TEE88" s="1"/>
      <c r="TEF88" s="1"/>
      <c r="TEG88" s="1"/>
      <c r="TEH88" s="1"/>
      <c r="TEI88" s="1"/>
      <c r="TEJ88" s="1"/>
      <c r="TEK88" s="1"/>
      <c r="TEL88" s="1"/>
      <c r="TEM88" s="1"/>
      <c r="TEN88" s="1"/>
      <c r="TEO88" s="1"/>
      <c r="TEP88" s="1"/>
      <c r="TEQ88" s="1"/>
      <c r="TER88" s="1"/>
      <c r="TES88" s="1"/>
      <c r="TET88" s="1"/>
      <c r="TEU88" s="1"/>
      <c r="TEV88" s="1"/>
      <c r="TEW88" s="1"/>
      <c r="TEX88" s="1"/>
      <c r="TEY88" s="1"/>
      <c r="TEZ88" s="1"/>
      <c r="TFA88" s="1"/>
      <c r="TFB88" s="1"/>
      <c r="TFC88" s="1"/>
      <c r="TFD88" s="1"/>
      <c r="TFE88" s="1"/>
      <c r="TFF88" s="1"/>
      <c r="TFG88" s="1"/>
      <c r="TFH88" s="1"/>
      <c r="TFI88" s="1"/>
      <c r="TFJ88" s="1"/>
      <c r="TFK88" s="1"/>
      <c r="TFL88" s="1"/>
      <c r="TFM88" s="1"/>
      <c r="TFN88" s="1"/>
      <c r="TFO88" s="1"/>
      <c r="TFP88" s="1"/>
      <c r="TFQ88" s="1"/>
      <c r="TFR88" s="1"/>
      <c r="TFS88" s="1"/>
      <c r="TFT88" s="1"/>
      <c r="TFU88" s="1"/>
      <c r="TFV88" s="1"/>
      <c r="TFW88" s="1"/>
      <c r="TFX88" s="1"/>
      <c r="TFY88" s="1"/>
      <c r="TFZ88" s="1"/>
      <c r="TGA88" s="1"/>
      <c r="TGB88" s="1"/>
      <c r="TGC88" s="1"/>
      <c r="TGD88" s="1"/>
      <c r="TGE88" s="1"/>
      <c r="TGF88" s="1"/>
      <c r="TGG88" s="1"/>
      <c r="TGH88" s="1"/>
      <c r="TGI88" s="1"/>
      <c r="TGJ88" s="1"/>
      <c r="TGK88" s="1"/>
      <c r="TGL88" s="1"/>
      <c r="TGM88" s="1"/>
      <c r="TGN88" s="1"/>
      <c r="TGO88" s="1"/>
      <c r="TGP88" s="1"/>
      <c r="TGQ88" s="1"/>
      <c r="TGR88" s="1"/>
      <c r="TGS88" s="1"/>
      <c r="TGT88" s="1"/>
      <c r="TGU88" s="1"/>
      <c r="TGV88" s="1"/>
      <c r="TGW88" s="1"/>
      <c r="TGX88" s="1"/>
      <c r="TGY88" s="1"/>
      <c r="TGZ88" s="1"/>
      <c r="THA88" s="1"/>
      <c r="THB88" s="1"/>
      <c r="THC88" s="1"/>
      <c r="THD88" s="1"/>
      <c r="THE88" s="1"/>
      <c r="THF88" s="1"/>
      <c r="THG88" s="1"/>
      <c r="THH88" s="1"/>
      <c r="THI88" s="1"/>
      <c r="THJ88" s="1"/>
      <c r="THK88" s="1"/>
      <c r="THL88" s="1"/>
      <c r="THM88" s="1"/>
      <c r="THN88" s="1"/>
      <c r="THO88" s="1"/>
      <c r="THP88" s="1"/>
      <c r="THQ88" s="1"/>
      <c r="THR88" s="1"/>
      <c r="THS88" s="1"/>
      <c r="THT88" s="1"/>
      <c r="THU88" s="1"/>
      <c r="THV88" s="1"/>
      <c r="THW88" s="1"/>
      <c r="THX88" s="1"/>
      <c r="THY88" s="1"/>
      <c r="THZ88" s="1"/>
      <c r="TIA88" s="1"/>
      <c r="TIB88" s="1"/>
      <c r="TIC88" s="1"/>
      <c r="TID88" s="1"/>
      <c r="TIE88" s="1"/>
      <c r="TIF88" s="1"/>
      <c r="TIG88" s="1"/>
      <c r="TIH88" s="1"/>
      <c r="TII88" s="1"/>
      <c r="TIJ88" s="1"/>
      <c r="TIK88" s="1"/>
      <c r="TIL88" s="1"/>
      <c r="TIM88" s="1"/>
      <c r="TIN88" s="1"/>
      <c r="TIO88" s="1"/>
      <c r="TIP88" s="1"/>
      <c r="TIQ88" s="1"/>
      <c r="TIR88" s="1"/>
      <c r="TIS88" s="1"/>
      <c r="TIT88" s="1"/>
      <c r="TIU88" s="1"/>
      <c r="TIV88" s="1"/>
      <c r="TIW88" s="1"/>
      <c r="TIX88" s="1"/>
      <c r="TIY88" s="1"/>
      <c r="TIZ88" s="1"/>
      <c r="TJA88" s="1"/>
      <c r="TJB88" s="1"/>
      <c r="TJC88" s="1"/>
      <c r="TJD88" s="1"/>
      <c r="TJE88" s="1"/>
      <c r="TJF88" s="1"/>
      <c r="TJG88" s="1"/>
      <c r="TJH88" s="1"/>
      <c r="TJI88" s="1"/>
      <c r="TJJ88" s="1"/>
      <c r="TJK88" s="1"/>
      <c r="TJL88" s="1"/>
      <c r="TJM88" s="1"/>
      <c r="TJN88" s="1"/>
      <c r="TJO88" s="1"/>
      <c r="TJP88" s="1"/>
      <c r="TJQ88" s="1"/>
      <c r="TJR88" s="1"/>
      <c r="TJS88" s="1"/>
      <c r="TJT88" s="1"/>
      <c r="TJU88" s="1"/>
      <c r="TJV88" s="1"/>
      <c r="TJW88" s="1"/>
      <c r="TJX88" s="1"/>
      <c r="TJY88" s="1"/>
      <c r="TJZ88" s="1"/>
      <c r="TKA88" s="1"/>
      <c r="TKB88" s="1"/>
      <c r="TKC88" s="1"/>
      <c r="TKD88" s="1"/>
      <c r="TKE88" s="1"/>
      <c r="TKF88" s="1"/>
      <c r="TKG88" s="1"/>
      <c r="TKH88" s="1"/>
      <c r="TKI88" s="1"/>
      <c r="TKJ88" s="1"/>
      <c r="TKK88" s="1"/>
      <c r="TKL88" s="1"/>
      <c r="TKM88" s="1"/>
      <c r="TKN88" s="1"/>
      <c r="TKO88" s="1"/>
      <c r="TKP88" s="1"/>
      <c r="TKQ88" s="1"/>
      <c r="TKR88" s="1"/>
      <c r="TKS88" s="1"/>
      <c r="TKT88" s="1"/>
      <c r="TKU88" s="1"/>
      <c r="TKV88" s="1"/>
      <c r="TKW88" s="1"/>
      <c r="TKX88" s="1"/>
      <c r="TKY88" s="1"/>
      <c r="TKZ88" s="1"/>
      <c r="TLA88" s="1"/>
      <c r="TLB88" s="1"/>
      <c r="TLC88" s="1"/>
      <c r="TLD88" s="1"/>
      <c r="TLE88" s="1"/>
      <c r="TLF88" s="1"/>
      <c r="TLG88" s="1"/>
      <c r="TLH88" s="1"/>
      <c r="TLI88" s="1"/>
      <c r="TLJ88" s="1"/>
      <c r="TLK88" s="1"/>
      <c r="TLL88" s="1"/>
      <c r="TLM88" s="1"/>
      <c r="TLN88" s="1"/>
      <c r="TLO88" s="1"/>
      <c r="TLP88" s="1"/>
      <c r="TLQ88" s="1"/>
      <c r="TLR88" s="1"/>
      <c r="TLS88" s="1"/>
      <c r="TLT88" s="1"/>
      <c r="TLU88" s="1"/>
      <c r="TLV88" s="1"/>
      <c r="TLW88" s="1"/>
      <c r="TLX88" s="1"/>
      <c r="TLY88" s="1"/>
      <c r="TLZ88" s="1"/>
      <c r="TMA88" s="1"/>
      <c r="TMB88" s="1"/>
      <c r="TMC88" s="1"/>
      <c r="TMD88" s="1"/>
      <c r="TME88" s="1"/>
      <c r="TMF88" s="1"/>
      <c r="TMG88" s="1"/>
      <c r="TMH88" s="1"/>
      <c r="TMI88" s="1"/>
      <c r="TMJ88" s="1"/>
      <c r="TMK88" s="1"/>
      <c r="TML88" s="1"/>
      <c r="TMM88" s="1"/>
      <c r="TMN88" s="1"/>
      <c r="TMO88" s="1"/>
      <c r="TMP88" s="1"/>
      <c r="TMQ88" s="1"/>
      <c r="TMR88" s="1"/>
      <c r="TMS88" s="1"/>
      <c r="TMT88" s="1"/>
      <c r="TMU88" s="1"/>
      <c r="TMV88" s="1"/>
      <c r="TMW88" s="1"/>
      <c r="TMX88" s="1"/>
      <c r="TMY88" s="1"/>
      <c r="TMZ88" s="1"/>
      <c r="TNA88" s="1"/>
      <c r="TNB88" s="1"/>
      <c r="TNC88" s="1"/>
      <c r="TND88" s="1"/>
      <c r="TNE88" s="1"/>
      <c r="TNF88" s="1"/>
      <c r="TNG88" s="1"/>
      <c r="TNH88" s="1"/>
      <c r="TNI88" s="1"/>
      <c r="TNJ88" s="1"/>
      <c r="TNK88" s="1"/>
      <c r="TNL88" s="1"/>
      <c r="TNM88" s="1"/>
      <c r="TNN88" s="1"/>
      <c r="TNO88" s="1"/>
      <c r="TNP88" s="1"/>
      <c r="TNQ88" s="1"/>
      <c r="TNR88" s="1"/>
      <c r="TNS88" s="1"/>
      <c r="TNT88" s="1"/>
      <c r="TNU88" s="1"/>
      <c r="TNV88" s="1"/>
      <c r="TNW88" s="1"/>
      <c r="TNX88" s="1"/>
      <c r="TNY88" s="1"/>
      <c r="TNZ88" s="1"/>
      <c r="TOA88" s="1"/>
      <c r="TOB88" s="1"/>
      <c r="TOC88" s="1"/>
      <c r="TOD88" s="1"/>
      <c r="TOE88" s="1"/>
      <c r="TOF88" s="1"/>
      <c r="TOG88" s="1"/>
      <c r="TOH88" s="1"/>
      <c r="TOI88" s="1"/>
      <c r="TOJ88" s="1"/>
      <c r="TOK88" s="1"/>
      <c r="TOL88" s="1"/>
      <c r="TOM88" s="1"/>
      <c r="TON88" s="1"/>
      <c r="TOO88" s="1"/>
      <c r="TOP88" s="1"/>
      <c r="TOQ88" s="1"/>
      <c r="TOR88" s="1"/>
      <c r="TOS88" s="1"/>
      <c r="TOT88" s="1"/>
      <c r="TOU88" s="1"/>
      <c r="TOV88" s="1"/>
      <c r="TOW88" s="1"/>
      <c r="TOX88" s="1"/>
      <c r="TOY88" s="1"/>
      <c r="TOZ88" s="1"/>
      <c r="TPA88" s="1"/>
      <c r="TPB88" s="1"/>
      <c r="TPC88" s="1"/>
      <c r="TPD88" s="1"/>
      <c r="TPE88" s="1"/>
      <c r="TPF88" s="1"/>
      <c r="TPG88" s="1"/>
      <c r="TPH88" s="1"/>
      <c r="TPI88" s="1"/>
      <c r="TPJ88" s="1"/>
      <c r="TPK88" s="1"/>
      <c r="TPL88" s="1"/>
      <c r="TPM88" s="1"/>
      <c r="TPN88" s="1"/>
      <c r="TPO88" s="1"/>
      <c r="TPP88" s="1"/>
      <c r="TPQ88" s="1"/>
      <c r="TPR88" s="1"/>
      <c r="TPS88" s="1"/>
      <c r="TPT88" s="1"/>
      <c r="TPU88" s="1"/>
      <c r="TPV88" s="1"/>
      <c r="TPW88" s="1"/>
      <c r="TPX88" s="1"/>
      <c r="TPY88" s="1"/>
      <c r="TPZ88" s="1"/>
      <c r="TQA88" s="1"/>
      <c r="TQB88" s="1"/>
      <c r="TQC88" s="1"/>
      <c r="TQD88" s="1"/>
      <c r="TQE88" s="1"/>
      <c r="TQF88" s="1"/>
      <c r="TQG88" s="1"/>
      <c r="TQH88" s="1"/>
      <c r="TQI88" s="1"/>
      <c r="TQJ88" s="1"/>
      <c r="TQK88" s="1"/>
      <c r="TQL88" s="1"/>
      <c r="TQM88" s="1"/>
      <c r="TQN88" s="1"/>
      <c r="TQO88" s="1"/>
      <c r="TQP88" s="1"/>
      <c r="TQQ88" s="1"/>
      <c r="TQR88" s="1"/>
      <c r="TQS88" s="1"/>
      <c r="TQT88" s="1"/>
      <c r="TQU88" s="1"/>
      <c r="TQV88" s="1"/>
      <c r="TQW88" s="1"/>
      <c r="TQX88" s="1"/>
      <c r="TQY88" s="1"/>
      <c r="TQZ88" s="1"/>
      <c r="TRA88" s="1"/>
      <c r="TRB88" s="1"/>
      <c r="TRC88" s="1"/>
      <c r="TRD88" s="1"/>
      <c r="TRE88" s="1"/>
      <c r="TRF88" s="1"/>
      <c r="TRG88" s="1"/>
      <c r="TRH88" s="1"/>
      <c r="TRI88" s="1"/>
      <c r="TRJ88" s="1"/>
      <c r="TRK88" s="1"/>
      <c r="TRL88" s="1"/>
      <c r="TRM88" s="1"/>
      <c r="TRN88" s="1"/>
      <c r="TRO88" s="1"/>
      <c r="TRP88" s="1"/>
      <c r="TRQ88" s="1"/>
      <c r="TRR88" s="1"/>
      <c r="TRS88" s="1"/>
      <c r="TRT88" s="1"/>
      <c r="TRU88" s="1"/>
      <c r="TRV88" s="1"/>
      <c r="TRW88" s="1"/>
      <c r="TRX88" s="1"/>
      <c r="TRY88" s="1"/>
      <c r="TRZ88" s="1"/>
      <c r="TSA88" s="1"/>
      <c r="TSB88" s="1"/>
      <c r="TSC88" s="1"/>
      <c r="TSD88" s="1"/>
      <c r="TSE88" s="1"/>
      <c r="TSF88" s="1"/>
      <c r="TSG88" s="1"/>
      <c r="TSH88" s="1"/>
      <c r="TSI88" s="1"/>
      <c r="TSJ88" s="1"/>
      <c r="TSK88" s="1"/>
      <c r="TSL88" s="1"/>
      <c r="TSM88" s="1"/>
      <c r="TSN88" s="1"/>
      <c r="TSO88" s="1"/>
      <c r="TSP88" s="1"/>
      <c r="TSQ88" s="1"/>
      <c r="TSR88" s="1"/>
      <c r="TSS88" s="1"/>
      <c r="TST88" s="1"/>
      <c r="TSU88" s="1"/>
      <c r="TSV88" s="1"/>
      <c r="TSW88" s="1"/>
      <c r="TSX88" s="1"/>
      <c r="TSY88" s="1"/>
      <c r="TSZ88" s="1"/>
      <c r="TTA88" s="1"/>
      <c r="TTB88" s="1"/>
      <c r="TTC88" s="1"/>
      <c r="TTD88" s="1"/>
      <c r="TTE88" s="1"/>
      <c r="TTF88" s="1"/>
      <c r="TTG88" s="1"/>
      <c r="TTH88" s="1"/>
      <c r="TTI88" s="1"/>
      <c r="TTJ88" s="1"/>
      <c r="TTK88" s="1"/>
      <c r="TTL88" s="1"/>
      <c r="TTM88" s="1"/>
      <c r="TTN88" s="1"/>
      <c r="TTO88" s="1"/>
      <c r="TTP88" s="1"/>
      <c r="TTQ88" s="1"/>
      <c r="TTR88" s="1"/>
      <c r="TTS88" s="1"/>
      <c r="TTT88" s="1"/>
      <c r="TTU88" s="1"/>
      <c r="TTV88" s="1"/>
      <c r="TTW88" s="1"/>
      <c r="TTX88" s="1"/>
      <c r="TTY88" s="1"/>
      <c r="TTZ88" s="1"/>
      <c r="TUA88" s="1"/>
      <c r="TUB88" s="1"/>
      <c r="TUC88" s="1"/>
      <c r="TUD88" s="1"/>
      <c r="TUE88" s="1"/>
      <c r="TUF88" s="1"/>
      <c r="TUG88" s="1"/>
      <c r="TUH88" s="1"/>
      <c r="TUI88" s="1"/>
      <c r="TUJ88" s="1"/>
      <c r="TUK88" s="1"/>
      <c r="TUL88" s="1"/>
      <c r="TUM88" s="1"/>
      <c r="TUN88" s="1"/>
      <c r="TUO88" s="1"/>
      <c r="TUP88" s="1"/>
      <c r="TUQ88" s="1"/>
      <c r="TUR88" s="1"/>
      <c r="TUS88" s="1"/>
      <c r="TUT88" s="1"/>
      <c r="TUU88" s="1"/>
      <c r="TUV88" s="1"/>
      <c r="TUW88" s="1"/>
      <c r="TUX88" s="1"/>
      <c r="TUY88" s="1"/>
      <c r="TUZ88" s="1"/>
      <c r="TVA88" s="1"/>
      <c r="TVB88" s="1"/>
      <c r="TVC88" s="1"/>
      <c r="TVD88" s="1"/>
      <c r="TVE88" s="1"/>
      <c r="TVF88" s="1"/>
      <c r="TVG88" s="1"/>
      <c r="TVH88" s="1"/>
      <c r="TVI88" s="1"/>
      <c r="TVJ88" s="1"/>
      <c r="TVK88" s="1"/>
      <c r="TVL88" s="1"/>
      <c r="TVM88" s="1"/>
      <c r="TVN88" s="1"/>
      <c r="TVO88" s="1"/>
      <c r="TVP88" s="1"/>
      <c r="TVQ88" s="1"/>
      <c r="TVR88" s="1"/>
      <c r="TVS88" s="1"/>
      <c r="TVT88" s="1"/>
      <c r="TVU88" s="1"/>
      <c r="TVV88" s="1"/>
      <c r="TVW88" s="1"/>
      <c r="TVX88" s="1"/>
      <c r="TVY88" s="1"/>
      <c r="TVZ88" s="1"/>
      <c r="TWA88" s="1"/>
      <c r="TWB88" s="1"/>
      <c r="TWC88" s="1"/>
      <c r="TWD88" s="1"/>
      <c r="TWE88" s="1"/>
      <c r="TWF88" s="1"/>
      <c r="TWG88" s="1"/>
      <c r="TWH88" s="1"/>
      <c r="TWI88" s="1"/>
      <c r="TWJ88" s="1"/>
      <c r="TWK88" s="1"/>
      <c r="TWL88" s="1"/>
      <c r="TWM88" s="1"/>
      <c r="TWN88" s="1"/>
      <c r="TWO88" s="1"/>
      <c r="TWP88" s="1"/>
      <c r="TWQ88" s="1"/>
      <c r="TWR88" s="1"/>
      <c r="TWS88" s="1"/>
      <c r="TWT88" s="1"/>
      <c r="TWU88" s="1"/>
      <c r="TWV88" s="1"/>
      <c r="TWW88" s="1"/>
      <c r="TWX88" s="1"/>
      <c r="TWY88" s="1"/>
      <c r="TWZ88" s="1"/>
      <c r="TXA88" s="1"/>
      <c r="TXB88" s="1"/>
      <c r="TXC88" s="1"/>
      <c r="TXD88" s="1"/>
      <c r="TXE88" s="1"/>
      <c r="TXF88" s="1"/>
      <c r="TXG88" s="1"/>
      <c r="TXH88" s="1"/>
      <c r="TXI88" s="1"/>
      <c r="TXJ88" s="1"/>
      <c r="TXK88" s="1"/>
      <c r="TXL88" s="1"/>
      <c r="TXM88" s="1"/>
      <c r="TXN88" s="1"/>
      <c r="TXO88" s="1"/>
      <c r="TXP88" s="1"/>
      <c r="TXQ88" s="1"/>
      <c r="TXR88" s="1"/>
      <c r="TXS88" s="1"/>
      <c r="TXT88" s="1"/>
      <c r="TXU88" s="1"/>
      <c r="TXV88" s="1"/>
      <c r="TXW88" s="1"/>
      <c r="TXX88" s="1"/>
      <c r="TXY88" s="1"/>
      <c r="TXZ88" s="1"/>
      <c r="TYA88" s="1"/>
      <c r="TYB88" s="1"/>
      <c r="TYC88" s="1"/>
      <c r="TYD88" s="1"/>
      <c r="TYE88" s="1"/>
      <c r="TYF88" s="1"/>
      <c r="TYG88" s="1"/>
      <c r="TYH88" s="1"/>
      <c r="TYI88" s="1"/>
      <c r="TYJ88" s="1"/>
      <c r="TYK88" s="1"/>
      <c r="TYL88" s="1"/>
      <c r="TYM88" s="1"/>
      <c r="TYN88" s="1"/>
      <c r="TYO88" s="1"/>
      <c r="TYP88" s="1"/>
      <c r="TYQ88" s="1"/>
      <c r="TYR88" s="1"/>
      <c r="TYS88" s="1"/>
      <c r="TYT88" s="1"/>
      <c r="TYU88" s="1"/>
      <c r="TYV88" s="1"/>
      <c r="TYW88" s="1"/>
      <c r="TYX88" s="1"/>
      <c r="TYY88" s="1"/>
      <c r="TYZ88" s="1"/>
      <c r="TZA88" s="1"/>
      <c r="TZB88" s="1"/>
      <c r="TZC88" s="1"/>
      <c r="TZD88" s="1"/>
      <c r="TZE88" s="1"/>
      <c r="TZF88" s="1"/>
      <c r="TZG88" s="1"/>
      <c r="TZH88" s="1"/>
      <c r="TZI88" s="1"/>
      <c r="TZJ88" s="1"/>
      <c r="TZK88" s="1"/>
      <c r="TZL88" s="1"/>
      <c r="TZM88" s="1"/>
      <c r="TZN88" s="1"/>
      <c r="TZO88" s="1"/>
      <c r="TZP88" s="1"/>
      <c r="TZQ88" s="1"/>
      <c r="TZR88" s="1"/>
      <c r="TZS88" s="1"/>
      <c r="TZT88" s="1"/>
      <c r="TZU88" s="1"/>
      <c r="TZV88" s="1"/>
      <c r="TZW88" s="1"/>
      <c r="TZX88" s="1"/>
      <c r="TZY88" s="1"/>
      <c r="TZZ88" s="1"/>
      <c r="UAA88" s="1"/>
      <c r="UAB88" s="1"/>
      <c r="UAC88" s="1"/>
      <c r="UAD88" s="1"/>
      <c r="UAE88" s="1"/>
      <c r="UAF88" s="1"/>
      <c r="UAG88" s="1"/>
      <c r="UAH88" s="1"/>
      <c r="UAI88" s="1"/>
      <c r="UAJ88" s="1"/>
      <c r="UAK88" s="1"/>
      <c r="UAL88" s="1"/>
      <c r="UAM88" s="1"/>
      <c r="UAN88" s="1"/>
      <c r="UAO88" s="1"/>
      <c r="UAP88" s="1"/>
      <c r="UAQ88" s="1"/>
      <c r="UAR88" s="1"/>
      <c r="UAS88" s="1"/>
      <c r="UAT88" s="1"/>
      <c r="UAU88" s="1"/>
      <c r="UAV88" s="1"/>
      <c r="UAW88" s="1"/>
      <c r="UAX88" s="1"/>
      <c r="UAY88" s="1"/>
      <c r="UAZ88" s="1"/>
      <c r="UBA88" s="1"/>
      <c r="UBB88" s="1"/>
      <c r="UBC88" s="1"/>
      <c r="UBD88" s="1"/>
      <c r="UBE88" s="1"/>
      <c r="UBF88" s="1"/>
      <c r="UBG88" s="1"/>
      <c r="UBH88" s="1"/>
      <c r="UBI88" s="1"/>
      <c r="UBJ88" s="1"/>
      <c r="UBK88" s="1"/>
      <c r="UBL88" s="1"/>
      <c r="UBM88" s="1"/>
      <c r="UBN88" s="1"/>
      <c r="UBO88" s="1"/>
      <c r="UBP88" s="1"/>
      <c r="UBQ88" s="1"/>
      <c r="UBR88" s="1"/>
      <c r="UBS88" s="1"/>
      <c r="UBT88" s="1"/>
      <c r="UBU88" s="1"/>
      <c r="UBV88" s="1"/>
      <c r="UBW88" s="1"/>
      <c r="UBX88" s="1"/>
      <c r="UBY88" s="1"/>
      <c r="UBZ88" s="1"/>
      <c r="UCA88" s="1"/>
      <c r="UCB88" s="1"/>
      <c r="UCC88" s="1"/>
      <c r="UCD88" s="1"/>
      <c r="UCE88" s="1"/>
      <c r="UCF88" s="1"/>
      <c r="UCG88" s="1"/>
      <c r="UCH88" s="1"/>
      <c r="UCI88" s="1"/>
      <c r="UCJ88" s="1"/>
      <c r="UCK88" s="1"/>
      <c r="UCL88" s="1"/>
      <c r="UCM88" s="1"/>
      <c r="UCN88" s="1"/>
      <c r="UCO88" s="1"/>
      <c r="UCP88" s="1"/>
      <c r="UCQ88" s="1"/>
      <c r="UCR88" s="1"/>
      <c r="UCS88" s="1"/>
      <c r="UCT88" s="1"/>
      <c r="UCU88" s="1"/>
      <c r="UCV88" s="1"/>
      <c r="UCW88" s="1"/>
      <c r="UCX88" s="1"/>
      <c r="UCY88" s="1"/>
      <c r="UCZ88" s="1"/>
      <c r="UDA88" s="1"/>
      <c r="UDB88" s="1"/>
      <c r="UDC88" s="1"/>
      <c r="UDD88" s="1"/>
      <c r="UDE88" s="1"/>
      <c r="UDF88" s="1"/>
      <c r="UDG88" s="1"/>
      <c r="UDH88" s="1"/>
      <c r="UDI88" s="1"/>
      <c r="UDJ88" s="1"/>
      <c r="UDK88" s="1"/>
      <c r="UDL88" s="1"/>
      <c r="UDM88" s="1"/>
      <c r="UDN88" s="1"/>
      <c r="UDO88" s="1"/>
      <c r="UDP88" s="1"/>
      <c r="UDQ88" s="1"/>
      <c r="UDR88" s="1"/>
      <c r="UDS88" s="1"/>
      <c r="UDT88" s="1"/>
      <c r="UDU88" s="1"/>
      <c r="UDV88" s="1"/>
      <c r="UDW88" s="1"/>
      <c r="UDX88" s="1"/>
      <c r="UDY88" s="1"/>
      <c r="UDZ88" s="1"/>
      <c r="UEA88" s="1"/>
      <c r="UEB88" s="1"/>
      <c r="UEC88" s="1"/>
      <c r="UED88" s="1"/>
      <c r="UEE88" s="1"/>
      <c r="UEF88" s="1"/>
      <c r="UEG88" s="1"/>
      <c r="UEH88" s="1"/>
      <c r="UEI88" s="1"/>
      <c r="UEJ88" s="1"/>
      <c r="UEK88" s="1"/>
      <c r="UEL88" s="1"/>
      <c r="UEM88" s="1"/>
      <c r="UEN88" s="1"/>
      <c r="UEO88" s="1"/>
      <c r="UEP88" s="1"/>
      <c r="UEQ88" s="1"/>
      <c r="UER88" s="1"/>
      <c r="UES88" s="1"/>
      <c r="UET88" s="1"/>
      <c r="UEU88" s="1"/>
      <c r="UEV88" s="1"/>
      <c r="UEW88" s="1"/>
      <c r="UEX88" s="1"/>
      <c r="UEY88" s="1"/>
      <c r="UEZ88" s="1"/>
      <c r="UFA88" s="1"/>
      <c r="UFB88" s="1"/>
      <c r="UFC88" s="1"/>
      <c r="UFD88" s="1"/>
      <c r="UFE88" s="1"/>
      <c r="UFF88" s="1"/>
      <c r="UFG88" s="1"/>
      <c r="UFH88" s="1"/>
      <c r="UFI88" s="1"/>
      <c r="UFJ88" s="1"/>
      <c r="UFK88" s="1"/>
      <c r="UFL88" s="1"/>
      <c r="UFM88" s="1"/>
      <c r="UFN88" s="1"/>
      <c r="UFO88" s="1"/>
      <c r="UFP88" s="1"/>
      <c r="UFQ88" s="1"/>
      <c r="UFR88" s="1"/>
      <c r="UFS88" s="1"/>
      <c r="UFT88" s="1"/>
      <c r="UFU88" s="1"/>
      <c r="UFV88" s="1"/>
      <c r="UFW88" s="1"/>
      <c r="UFX88" s="1"/>
      <c r="UFY88" s="1"/>
      <c r="UFZ88" s="1"/>
      <c r="UGA88" s="1"/>
      <c r="UGB88" s="1"/>
      <c r="UGC88" s="1"/>
      <c r="UGD88" s="1"/>
      <c r="UGE88" s="1"/>
      <c r="UGF88" s="1"/>
      <c r="UGG88" s="1"/>
      <c r="UGH88" s="1"/>
      <c r="UGI88" s="1"/>
      <c r="UGJ88" s="1"/>
      <c r="UGK88" s="1"/>
      <c r="UGL88" s="1"/>
      <c r="UGM88" s="1"/>
      <c r="UGN88" s="1"/>
      <c r="UGO88" s="1"/>
      <c r="UGP88" s="1"/>
      <c r="UGQ88" s="1"/>
      <c r="UGR88" s="1"/>
      <c r="UGS88" s="1"/>
      <c r="UGT88" s="1"/>
      <c r="UGU88" s="1"/>
      <c r="UGV88" s="1"/>
      <c r="UGW88" s="1"/>
      <c r="UGX88" s="1"/>
      <c r="UGY88" s="1"/>
      <c r="UGZ88" s="1"/>
      <c r="UHA88" s="1"/>
      <c r="UHB88" s="1"/>
      <c r="UHC88" s="1"/>
      <c r="UHD88" s="1"/>
      <c r="UHE88" s="1"/>
      <c r="UHF88" s="1"/>
      <c r="UHG88" s="1"/>
      <c r="UHH88" s="1"/>
      <c r="UHI88" s="1"/>
      <c r="UHJ88" s="1"/>
      <c r="UHK88" s="1"/>
      <c r="UHL88" s="1"/>
      <c r="UHM88" s="1"/>
      <c r="UHN88" s="1"/>
      <c r="UHO88" s="1"/>
      <c r="UHP88" s="1"/>
      <c r="UHQ88" s="1"/>
      <c r="UHR88" s="1"/>
      <c r="UHS88" s="1"/>
      <c r="UHT88" s="1"/>
      <c r="UHU88" s="1"/>
      <c r="UHV88" s="1"/>
      <c r="UHW88" s="1"/>
      <c r="UHX88" s="1"/>
      <c r="UHY88" s="1"/>
      <c r="UHZ88" s="1"/>
      <c r="UIA88" s="1"/>
      <c r="UIB88" s="1"/>
      <c r="UIC88" s="1"/>
      <c r="UID88" s="1"/>
      <c r="UIE88" s="1"/>
      <c r="UIF88" s="1"/>
      <c r="UIG88" s="1"/>
      <c r="UIH88" s="1"/>
      <c r="UII88" s="1"/>
      <c r="UIJ88" s="1"/>
      <c r="UIK88" s="1"/>
      <c r="UIL88" s="1"/>
      <c r="UIM88" s="1"/>
      <c r="UIN88" s="1"/>
      <c r="UIO88" s="1"/>
      <c r="UIP88" s="1"/>
      <c r="UIQ88" s="1"/>
      <c r="UIR88" s="1"/>
      <c r="UIS88" s="1"/>
      <c r="UIT88" s="1"/>
      <c r="UIU88" s="1"/>
      <c r="UIV88" s="1"/>
      <c r="UIW88" s="1"/>
      <c r="UIX88" s="1"/>
      <c r="UIY88" s="1"/>
      <c r="UIZ88" s="1"/>
      <c r="UJA88" s="1"/>
      <c r="UJB88" s="1"/>
      <c r="UJC88" s="1"/>
      <c r="UJD88" s="1"/>
      <c r="UJE88" s="1"/>
      <c r="UJF88" s="1"/>
      <c r="UJG88" s="1"/>
      <c r="UJH88" s="1"/>
      <c r="UJI88" s="1"/>
      <c r="UJJ88" s="1"/>
      <c r="UJK88" s="1"/>
      <c r="UJL88" s="1"/>
      <c r="UJM88" s="1"/>
      <c r="UJN88" s="1"/>
      <c r="UJO88" s="1"/>
      <c r="UJP88" s="1"/>
      <c r="UJQ88" s="1"/>
      <c r="UJR88" s="1"/>
      <c r="UJS88" s="1"/>
      <c r="UJT88" s="1"/>
      <c r="UJU88" s="1"/>
      <c r="UJV88" s="1"/>
      <c r="UJW88" s="1"/>
      <c r="UJX88" s="1"/>
      <c r="UJY88" s="1"/>
      <c r="UJZ88" s="1"/>
      <c r="UKA88" s="1"/>
      <c r="UKB88" s="1"/>
      <c r="UKC88" s="1"/>
      <c r="UKD88" s="1"/>
      <c r="UKE88" s="1"/>
      <c r="UKF88" s="1"/>
      <c r="UKG88" s="1"/>
      <c r="UKH88" s="1"/>
      <c r="UKI88" s="1"/>
      <c r="UKJ88" s="1"/>
      <c r="UKK88" s="1"/>
      <c r="UKL88" s="1"/>
      <c r="UKM88" s="1"/>
      <c r="UKN88" s="1"/>
      <c r="UKO88" s="1"/>
      <c r="UKP88" s="1"/>
      <c r="UKQ88" s="1"/>
      <c r="UKR88" s="1"/>
      <c r="UKS88" s="1"/>
      <c r="UKT88" s="1"/>
      <c r="UKU88" s="1"/>
      <c r="UKV88" s="1"/>
      <c r="UKW88" s="1"/>
      <c r="UKX88" s="1"/>
      <c r="UKY88" s="1"/>
      <c r="UKZ88" s="1"/>
      <c r="ULA88" s="1"/>
      <c r="ULB88" s="1"/>
      <c r="ULC88" s="1"/>
      <c r="ULD88" s="1"/>
      <c r="ULE88" s="1"/>
      <c r="ULF88" s="1"/>
      <c r="ULG88" s="1"/>
      <c r="ULH88" s="1"/>
      <c r="ULI88" s="1"/>
      <c r="ULJ88" s="1"/>
      <c r="ULK88" s="1"/>
      <c r="ULL88" s="1"/>
      <c r="ULM88" s="1"/>
      <c r="ULN88" s="1"/>
      <c r="ULO88" s="1"/>
      <c r="ULP88" s="1"/>
      <c r="ULQ88" s="1"/>
      <c r="ULR88" s="1"/>
      <c r="ULS88" s="1"/>
      <c r="ULT88" s="1"/>
      <c r="ULU88" s="1"/>
      <c r="ULV88" s="1"/>
      <c r="ULW88" s="1"/>
      <c r="ULX88" s="1"/>
      <c r="ULY88" s="1"/>
      <c r="ULZ88" s="1"/>
      <c r="UMA88" s="1"/>
      <c r="UMB88" s="1"/>
      <c r="UMC88" s="1"/>
      <c r="UMD88" s="1"/>
      <c r="UME88" s="1"/>
      <c r="UMF88" s="1"/>
      <c r="UMG88" s="1"/>
      <c r="UMH88" s="1"/>
      <c r="UMI88" s="1"/>
      <c r="UMJ88" s="1"/>
      <c r="UMK88" s="1"/>
      <c r="UML88" s="1"/>
      <c r="UMM88" s="1"/>
      <c r="UMN88" s="1"/>
      <c r="UMO88" s="1"/>
      <c r="UMP88" s="1"/>
      <c r="UMQ88" s="1"/>
      <c r="UMR88" s="1"/>
      <c r="UMS88" s="1"/>
      <c r="UMT88" s="1"/>
      <c r="UMU88" s="1"/>
      <c r="UMV88" s="1"/>
      <c r="UMW88" s="1"/>
      <c r="UMX88" s="1"/>
      <c r="UMY88" s="1"/>
      <c r="UMZ88" s="1"/>
      <c r="UNA88" s="1"/>
      <c r="UNB88" s="1"/>
      <c r="UNC88" s="1"/>
      <c r="UND88" s="1"/>
      <c r="UNE88" s="1"/>
      <c r="UNF88" s="1"/>
      <c r="UNG88" s="1"/>
      <c r="UNH88" s="1"/>
      <c r="UNI88" s="1"/>
      <c r="UNJ88" s="1"/>
      <c r="UNK88" s="1"/>
      <c r="UNL88" s="1"/>
      <c r="UNM88" s="1"/>
      <c r="UNN88" s="1"/>
      <c r="UNO88" s="1"/>
      <c r="UNP88" s="1"/>
      <c r="UNQ88" s="1"/>
      <c r="UNR88" s="1"/>
      <c r="UNS88" s="1"/>
      <c r="UNT88" s="1"/>
      <c r="UNU88" s="1"/>
      <c r="UNV88" s="1"/>
      <c r="UNW88" s="1"/>
      <c r="UNX88" s="1"/>
      <c r="UNY88" s="1"/>
      <c r="UNZ88" s="1"/>
      <c r="UOA88" s="1"/>
      <c r="UOB88" s="1"/>
      <c r="UOC88" s="1"/>
      <c r="UOD88" s="1"/>
      <c r="UOE88" s="1"/>
      <c r="UOF88" s="1"/>
      <c r="UOG88" s="1"/>
      <c r="UOH88" s="1"/>
      <c r="UOI88" s="1"/>
      <c r="UOJ88" s="1"/>
      <c r="UOK88" s="1"/>
      <c r="UOL88" s="1"/>
      <c r="UOM88" s="1"/>
      <c r="UON88" s="1"/>
      <c r="UOO88" s="1"/>
      <c r="UOP88" s="1"/>
      <c r="UOQ88" s="1"/>
      <c r="UOR88" s="1"/>
      <c r="UOS88" s="1"/>
      <c r="UOT88" s="1"/>
      <c r="UOU88" s="1"/>
      <c r="UOV88" s="1"/>
      <c r="UOW88" s="1"/>
      <c r="UOX88" s="1"/>
      <c r="UOY88" s="1"/>
      <c r="UOZ88" s="1"/>
      <c r="UPA88" s="1"/>
      <c r="UPB88" s="1"/>
      <c r="UPC88" s="1"/>
      <c r="UPD88" s="1"/>
      <c r="UPE88" s="1"/>
      <c r="UPF88" s="1"/>
      <c r="UPG88" s="1"/>
      <c r="UPH88" s="1"/>
      <c r="UPI88" s="1"/>
      <c r="UPJ88" s="1"/>
      <c r="UPK88" s="1"/>
      <c r="UPL88" s="1"/>
      <c r="UPM88" s="1"/>
      <c r="UPN88" s="1"/>
      <c r="UPO88" s="1"/>
      <c r="UPP88" s="1"/>
      <c r="UPQ88" s="1"/>
      <c r="UPR88" s="1"/>
      <c r="UPS88" s="1"/>
      <c r="UPT88" s="1"/>
      <c r="UPU88" s="1"/>
      <c r="UPV88" s="1"/>
      <c r="UPW88" s="1"/>
      <c r="UPX88" s="1"/>
      <c r="UPY88" s="1"/>
      <c r="UPZ88" s="1"/>
      <c r="UQA88" s="1"/>
      <c r="UQB88" s="1"/>
      <c r="UQC88" s="1"/>
      <c r="UQD88" s="1"/>
      <c r="UQE88" s="1"/>
      <c r="UQF88" s="1"/>
      <c r="UQG88" s="1"/>
      <c r="UQH88" s="1"/>
      <c r="UQI88" s="1"/>
      <c r="UQJ88" s="1"/>
      <c r="UQK88" s="1"/>
      <c r="UQL88" s="1"/>
      <c r="UQM88" s="1"/>
      <c r="UQN88" s="1"/>
      <c r="UQO88" s="1"/>
      <c r="UQP88" s="1"/>
      <c r="UQQ88" s="1"/>
      <c r="UQR88" s="1"/>
      <c r="UQS88" s="1"/>
      <c r="UQT88" s="1"/>
      <c r="UQU88" s="1"/>
      <c r="UQV88" s="1"/>
      <c r="UQW88" s="1"/>
      <c r="UQX88" s="1"/>
      <c r="UQY88" s="1"/>
      <c r="UQZ88" s="1"/>
      <c r="URA88" s="1"/>
      <c r="URB88" s="1"/>
      <c r="URC88" s="1"/>
      <c r="URD88" s="1"/>
      <c r="URE88" s="1"/>
      <c r="URF88" s="1"/>
      <c r="URG88" s="1"/>
      <c r="URH88" s="1"/>
      <c r="URI88" s="1"/>
      <c r="URJ88" s="1"/>
      <c r="URK88" s="1"/>
      <c r="URL88" s="1"/>
      <c r="URM88" s="1"/>
      <c r="URN88" s="1"/>
      <c r="URO88" s="1"/>
      <c r="URP88" s="1"/>
      <c r="URQ88" s="1"/>
      <c r="URR88" s="1"/>
      <c r="URS88" s="1"/>
      <c r="URT88" s="1"/>
      <c r="URU88" s="1"/>
      <c r="URV88" s="1"/>
      <c r="URW88" s="1"/>
      <c r="URX88" s="1"/>
      <c r="URY88" s="1"/>
      <c r="URZ88" s="1"/>
      <c r="USA88" s="1"/>
      <c r="USB88" s="1"/>
      <c r="USC88" s="1"/>
      <c r="USD88" s="1"/>
      <c r="USE88" s="1"/>
      <c r="USF88" s="1"/>
      <c r="USG88" s="1"/>
      <c r="USH88" s="1"/>
      <c r="USI88" s="1"/>
      <c r="USJ88" s="1"/>
      <c r="USK88" s="1"/>
      <c r="USL88" s="1"/>
      <c r="USM88" s="1"/>
      <c r="USN88" s="1"/>
      <c r="USO88" s="1"/>
      <c r="USP88" s="1"/>
      <c r="USQ88" s="1"/>
      <c r="USR88" s="1"/>
      <c r="USS88" s="1"/>
      <c r="UST88" s="1"/>
      <c r="USU88" s="1"/>
      <c r="USV88" s="1"/>
      <c r="USW88" s="1"/>
      <c r="USX88" s="1"/>
      <c r="USY88" s="1"/>
      <c r="USZ88" s="1"/>
      <c r="UTA88" s="1"/>
      <c r="UTB88" s="1"/>
      <c r="UTC88" s="1"/>
      <c r="UTD88" s="1"/>
      <c r="UTE88" s="1"/>
      <c r="UTF88" s="1"/>
      <c r="UTG88" s="1"/>
      <c r="UTH88" s="1"/>
      <c r="UTI88" s="1"/>
      <c r="UTJ88" s="1"/>
      <c r="UTK88" s="1"/>
      <c r="UTL88" s="1"/>
      <c r="UTM88" s="1"/>
      <c r="UTN88" s="1"/>
      <c r="UTO88" s="1"/>
      <c r="UTP88" s="1"/>
      <c r="UTQ88" s="1"/>
      <c r="UTR88" s="1"/>
      <c r="UTS88" s="1"/>
      <c r="UTT88" s="1"/>
      <c r="UTU88" s="1"/>
      <c r="UTV88" s="1"/>
      <c r="UTW88" s="1"/>
      <c r="UTX88" s="1"/>
      <c r="UTY88" s="1"/>
      <c r="UTZ88" s="1"/>
      <c r="UUA88" s="1"/>
      <c r="UUB88" s="1"/>
      <c r="UUC88" s="1"/>
      <c r="UUD88" s="1"/>
      <c r="UUE88" s="1"/>
      <c r="UUF88" s="1"/>
      <c r="UUG88" s="1"/>
      <c r="UUH88" s="1"/>
      <c r="UUI88" s="1"/>
      <c r="UUJ88" s="1"/>
      <c r="UUK88" s="1"/>
      <c r="UUL88" s="1"/>
      <c r="UUM88" s="1"/>
      <c r="UUN88" s="1"/>
      <c r="UUO88" s="1"/>
      <c r="UUP88" s="1"/>
      <c r="UUQ88" s="1"/>
      <c r="UUR88" s="1"/>
      <c r="UUS88" s="1"/>
      <c r="UUT88" s="1"/>
      <c r="UUU88" s="1"/>
      <c r="UUV88" s="1"/>
      <c r="UUW88" s="1"/>
      <c r="UUX88" s="1"/>
      <c r="UUY88" s="1"/>
      <c r="UUZ88" s="1"/>
      <c r="UVA88" s="1"/>
      <c r="UVB88" s="1"/>
      <c r="UVC88" s="1"/>
      <c r="UVD88" s="1"/>
      <c r="UVE88" s="1"/>
      <c r="UVF88" s="1"/>
      <c r="UVG88" s="1"/>
      <c r="UVH88" s="1"/>
      <c r="UVI88" s="1"/>
      <c r="UVJ88" s="1"/>
      <c r="UVK88" s="1"/>
      <c r="UVL88" s="1"/>
      <c r="UVM88" s="1"/>
      <c r="UVN88" s="1"/>
      <c r="UVO88" s="1"/>
      <c r="UVP88" s="1"/>
      <c r="UVQ88" s="1"/>
      <c r="UVR88" s="1"/>
      <c r="UVS88" s="1"/>
      <c r="UVT88" s="1"/>
      <c r="UVU88" s="1"/>
      <c r="UVV88" s="1"/>
      <c r="UVW88" s="1"/>
      <c r="UVX88" s="1"/>
      <c r="UVY88" s="1"/>
      <c r="UVZ88" s="1"/>
      <c r="UWA88" s="1"/>
      <c r="UWB88" s="1"/>
      <c r="UWC88" s="1"/>
      <c r="UWD88" s="1"/>
      <c r="UWE88" s="1"/>
      <c r="UWF88" s="1"/>
      <c r="UWG88" s="1"/>
      <c r="UWH88" s="1"/>
      <c r="UWI88" s="1"/>
      <c r="UWJ88" s="1"/>
      <c r="UWK88" s="1"/>
      <c r="UWL88" s="1"/>
      <c r="UWM88" s="1"/>
      <c r="UWN88" s="1"/>
      <c r="UWO88" s="1"/>
      <c r="UWP88" s="1"/>
      <c r="UWQ88" s="1"/>
      <c r="UWR88" s="1"/>
      <c r="UWS88" s="1"/>
      <c r="UWT88" s="1"/>
      <c r="UWU88" s="1"/>
      <c r="UWV88" s="1"/>
      <c r="UWW88" s="1"/>
      <c r="UWX88" s="1"/>
      <c r="UWY88" s="1"/>
      <c r="UWZ88" s="1"/>
      <c r="UXA88" s="1"/>
      <c r="UXB88" s="1"/>
      <c r="UXC88" s="1"/>
      <c r="UXD88" s="1"/>
      <c r="UXE88" s="1"/>
      <c r="UXF88" s="1"/>
      <c r="UXG88" s="1"/>
      <c r="UXH88" s="1"/>
      <c r="UXI88" s="1"/>
      <c r="UXJ88" s="1"/>
      <c r="UXK88" s="1"/>
      <c r="UXL88" s="1"/>
      <c r="UXM88" s="1"/>
      <c r="UXN88" s="1"/>
      <c r="UXO88" s="1"/>
      <c r="UXP88" s="1"/>
      <c r="UXQ88" s="1"/>
      <c r="UXR88" s="1"/>
      <c r="UXS88" s="1"/>
      <c r="UXT88" s="1"/>
      <c r="UXU88" s="1"/>
      <c r="UXV88" s="1"/>
      <c r="UXW88" s="1"/>
      <c r="UXX88" s="1"/>
      <c r="UXY88" s="1"/>
      <c r="UXZ88" s="1"/>
      <c r="UYA88" s="1"/>
      <c r="UYB88" s="1"/>
      <c r="UYC88" s="1"/>
      <c r="UYD88" s="1"/>
      <c r="UYE88" s="1"/>
      <c r="UYF88" s="1"/>
      <c r="UYG88" s="1"/>
      <c r="UYH88" s="1"/>
      <c r="UYI88" s="1"/>
      <c r="UYJ88" s="1"/>
      <c r="UYK88" s="1"/>
      <c r="UYL88" s="1"/>
      <c r="UYM88" s="1"/>
      <c r="UYN88" s="1"/>
      <c r="UYO88" s="1"/>
      <c r="UYP88" s="1"/>
      <c r="UYQ88" s="1"/>
      <c r="UYR88" s="1"/>
      <c r="UYS88" s="1"/>
      <c r="UYT88" s="1"/>
      <c r="UYU88" s="1"/>
      <c r="UYV88" s="1"/>
      <c r="UYW88" s="1"/>
      <c r="UYX88" s="1"/>
      <c r="UYY88" s="1"/>
      <c r="UYZ88" s="1"/>
      <c r="UZA88" s="1"/>
      <c r="UZB88" s="1"/>
      <c r="UZC88" s="1"/>
      <c r="UZD88" s="1"/>
      <c r="UZE88" s="1"/>
      <c r="UZF88" s="1"/>
      <c r="UZG88" s="1"/>
      <c r="UZH88" s="1"/>
      <c r="UZI88" s="1"/>
      <c r="UZJ88" s="1"/>
      <c r="UZK88" s="1"/>
      <c r="UZL88" s="1"/>
      <c r="UZM88" s="1"/>
      <c r="UZN88" s="1"/>
      <c r="UZO88" s="1"/>
      <c r="UZP88" s="1"/>
      <c r="UZQ88" s="1"/>
      <c r="UZR88" s="1"/>
      <c r="UZS88" s="1"/>
      <c r="UZT88" s="1"/>
      <c r="UZU88" s="1"/>
      <c r="UZV88" s="1"/>
      <c r="UZW88" s="1"/>
      <c r="UZX88" s="1"/>
      <c r="UZY88" s="1"/>
      <c r="UZZ88" s="1"/>
      <c r="VAA88" s="1"/>
      <c r="VAB88" s="1"/>
      <c r="VAC88" s="1"/>
      <c r="VAD88" s="1"/>
      <c r="VAE88" s="1"/>
      <c r="VAF88" s="1"/>
      <c r="VAG88" s="1"/>
      <c r="VAH88" s="1"/>
      <c r="VAI88" s="1"/>
      <c r="VAJ88" s="1"/>
      <c r="VAK88" s="1"/>
      <c r="VAL88" s="1"/>
      <c r="VAM88" s="1"/>
      <c r="VAN88" s="1"/>
      <c r="VAO88" s="1"/>
      <c r="VAP88" s="1"/>
      <c r="VAQ88" s="1"/>
      <c r="VAR88" s="1"/>
      <c r="VAS88" s="1"/>
      <c r="VAT88" s="1"/>
      <c r="VAU88" s="1"/>
      <c r="VAV88" s="1"/>
      <c r="VAW88" s="1"/>
      <c r="VAX88" s="1"/>
      <c r="VAY88" s="1"/>
      <c r="VAZ88" s="1"/>
      <c r="VBA88" s="1"/>
      <c r="VBB88" s="1"/>
      <c r="VBC88" s="1"/>
      <c r="VBD88" s="1"/>
      <c r="VBE88" s="1"/>
      <c r="VBF88" s="1"/>
      <c r="VBG88" s="1"/>
      <c r="VBH88" s="1"/>
      <c r="VBI88" s="1"/>
      <c r="VBJ88" s="1"/>
      <c r="VBK88" s="1"/>
      <c r="VBL88" s="1"/>
      <c r="VBM88" s="1"/>
      <c r="VBN88" s="1"/>
      <c r="VBO88" s="1"/>
      <c r="VBP88" s="1"/>
      <c r="VBQ88" s="1"/>
      <c r="VBR88" s="1"/>
      <c r="VBS88" s="1"/>
      <c r="VBT88" s="1"/>
      <c r="VBU88" s="1"/>
      <c r="VBV88" s="1"/>
      <c r="VBW88" s="1"/>
      <c r="VBX88" s="1"/>
      <c r="VBY88" s="1"/>
      <c r="VBZ88" s="1"/>
      <c r="VCA88" s="1"/>
      <c r="VCB88" s="1"/>
      <c r="VCC88" s="1"/>
      <c r="VCD88" s="1"/>
      <c r="VCE88" s="1"/>
      <c r="VCF88" s="1"/>
      <c r="VCG88" s="1"/>
      <c r="VCH88" s="1"/>
      <c r="VCI88" s="1"/>
      <c r="VCJ88" s="1"/>
      <c r="VCK88" s="1"/>
      <c r="VCL88" s="1"/>
      <c r="VCM88" s="1"/>
      <c r="VCN88" s="1"/>
      <c r="VCO88" s="1"/>
      <c r="VCP88" s="1"/>
      <c r="VCQ88" s="1"/>
      <c r="VCR88" s="1"/>
      <c r="VCS88" s="1"/>
      <c r="VCT88" s="1"/>
      <c r="VCU88" s="1"/>
      <c r="VCV88" s="1"/>
      <c r="VCW88" s="1"/>
      <c r="VCX88" s="1"/>
      <c r="VCY88" s="1"/>
      <c r="VCZ88" s="1"/>
      <c r="VDA88" s="1"/>
      <c r="VDB88" s="1"/>
      <c r="VDC88" s="1"/>
      <c r="VDD88" s="1"/>
      <c r="VDE88" s="1"/>
      <c r="VDF88" s="1"/>
      <c r="VDG88" s="1"/>
      <c r="VDH88" s="1"/>
      <c r="VDI88" s="1"/>
      <c r="VDJ88" s="1"/>
      <c r="VDK88" s="1"/>
      <c r="VDL88" s="1"/>
      <c r="VDM88" s="1"/>
      <c r="VDN88" s="1"/>
      <c r="VDO88" s="1"/>
      <c r="VDP88" s="1"/>
      <c r="VDQ88" s="1"/>
      <c r="VDR88" s="1"/>
      <c r="VDS88" s="1"/>
      <c r="VDT88" s="1"/>
      <c r="VDU88" s="1"/>
      <c r="VDV88" s="1"/>
      <c r="VDW88" s="1"/>
      <c r="VDX88" s="1"/>
      <c r="VDY88" s="1"/>
      <c r="VDZ88" s="1"/>
      <c r="VEA88" s="1"/>
      <c r="VEB88" s="1"/>
      <c r="VEC88" s="1"/>
      <c r="VED88" s="1"/>
      <c r="VEE88" s="1"/>
      <c r="VEF88" s="1"/>
      <c r="VEG88" s="1"/>
      <c r="VEH88" s="1"/>
      <c r="VEI88" s="1"/>
      <c r="VEJ88" s="1"/>
      <c r="VEK88" s="1"/>
      <c r="VEL88" s="1"/>
      <c r="VEM88" s="1"/>
      <c r="VEN88" s="1"/>
      <c r="VEO88" s="1"/>
      <c r="VEP88" s="1"/>
      <c r="VEQ88" s="1"/>
      <c r="VER88" s="1"/>
      <c r="VES88" s="1"/>
      <c r="VET88" s="1"/>
      <c r="VEU88" s="1"/>
      <c r="VEV88" s="1"/>
      <c r="VEW88" s="1"/>
      <c r="VEX88" s="1"/>
      <c r="VEY88" s="1"/>
      <c r="VEZ88" s="1"/>
      <c r="VFA88" s="1"/>
      <c r="VFB88" s="1"/>
      <c r="VFC88" s="1"/>
      <c r="VFD88" s="1"/>
      <c r="VFE88" s="1"/>
      <c r="VFF88" s="1"/>
      <c r="VFG88" s="1"/>
      <c r="VFH88" s="1"/>
      <c r="VFI88" s="1"/>
      <c r="VFJ88" s="1"/>
      <c r="VFK88" s="1"/>
      <c r="VFL88" s="1"/>
      <c r="VFM88" s="1"/>
      <c r="VFN88" s="1"/>
      <c r="VFO88" s="1"/>
      <c r="VFP88" s="1"/>
      <c r="VFQ88" s="1"/>
      <c r="VFR88" s="1"/>
      <c r="VFS88" s="1"/>
      <c r="VFT88" s="1"/>
      <c r="VFU88" s="1"/>
      <c r="VFV88" s="1"/>
      <c r="VFW88" s="1"/>
      <c r="VFX88" s="1"/>
      <c r="VFY88" s="1"/>
      <c r="VFZ88" s="1"/>
      <c r="VGA88" s="1"/>
      <c r="VGB88" s="1"/>
      <c r="VGC88" s="1"/>
      <c r="VGD88" s="1"/>
      <c r="VGE88" s="1"/>
      <c r="VGF88" s="1"/>
      <c r="VGG88" s="1"/>
      <c r="VGH88" s="1"/>
      <c r="VGI88" s="1"/>
      <c r="VGJ88" s="1"/>
      <c r="VGK88" s="1"/>
      <c r="VGL88" s="1"/>
      <c r="VGM88" s="1"/>
      <c r="VGN88" s="1"/>
      <c r="VGO88" s="1"/>
      <c r="VGP88" s="1"/>
      <c r="VGQ88" s="1"/>
      <c r="VGR88" s="1"/>
      <c r="VGS88" s="1"/>
      <c r="VGT88" s="1"/>
      <c r="VGU88" s="1"/>
      <c r="VGV88" s="1"/>
      <c r="VGW88" s="1"/>
      <c r="VGX88" s="1"/>
      <c r="VGY88" s="1"/>
      <c r="VGZ88" s="1"/>
      <c r="VHA88" s="1"/>
      <c r="VHB88" s="1"/>
      <c r="VHC88" s="1"/>
      <c r="VHD88" s="1"/>
      <c r="VHE88" s="1"/>
      <c r="VHF88" s="1"/>
      <c r="VHG88" s="1"/>
      <c r="VHH88" s="1"/>
      <c r="VHI88" s="1"/>
      <c r="VHJ88" s="1"/>
      <c r="VHK88" s="1"/>
      <c r="VHL88" s="1"/>
      <c r="VHM88" s="1"/>
      <c r="VHN88" s="1"/>
      <c r="VHO88" s="1"/>
      <c r="VHP88" s="1"/>
      <c r="VHQ88" s="1"/>
      <c r="VHR88" s="1"/>
      <c r="VHS88" s="1"/>
      <c r="VHT88" s="1"/>
      <c r="VHU88" s="1"/>
      <c r="VHV88" s="1"/>
      <c r="VHW88" s="1"/>
      <c r="VHX88" s="1"/>
      <c r="VHY88" s="1"/>
      <c r="VHZ88" s="1"/>
      <c r="VIA88" s="1"/>
      <c r="VIB88" s="1"/>
      <c r="VIC88" s="1"/>
      <c r="VID88" s="1"/>
      <c r="VIE88" s="1"/>
      <c r="VIF88" s="1"/>
      <c r="VIG88" s="1"/>
      <c r="VIH88" s="1"/>
      <c r="VII88" s="1"/>
      <c r="VIJ88" s="1"/>
      <c r="VIK88" s="1"/>
      <c r="VIL88" s="1"/>
      <c r="VIM88" s="1"/>
      <c r="VIN88" s="1"/>
      <c r="VIO88" s="1"/>
      <c r="VIP88" s="1"/>
      <c r="VIQ88" s="1"/>
      <c r="VIR88" s="1"/>
      <c r="VIS88" s="1"/>
      <c r="VIT88" s="1"/>
      <c r="VIU88" s="1"/>
      <c r="VIV88" s="1"/>
      <c r="VIW88" s="1"/>
      <c r="VIX88" s="1"/>
      <c r="VIY88" s="1"/>
      <c r="VIZ88" s="1"/>
      <c r="VJA88" s="1"/>
      <c r="VJB88" s="1"/>
      <c r="VJC88" s="1"/>
      <c r="VJD88" s="1"/>
      <c r="VJE88" s="1"/>
      <c r="VJF88" s="1"/>
      <c r="VJG88" s="1"/>
      <c r="VJH88" s="1"/>
      <c r="VJI88" s="1"/>
      <c r="VJJ88" s="1"/>
      <c r="VJK88" s="1"/>
      <c r="VJL88" s="1"/>
      <c r="VJM88" s="1"/>
      <c r="VJN88" s="1"/>
      <c r="VJO88" s="1"/>
      <c r="VJP88" s="1"/>
      <c r="VJQ88" s="1"/>
      <c r="VJR88" s="1"/>
      <c r="VJS88" s="1"/>
      <c r="VJT88" s="1"/>
      <c r="VJU88" s="1"/>
      <c r="VJV88" s="1"/>
      <c r="VJW88" s="1"/>
      <c r="VJX88" s="1"/>
      <c r="VJY88" s="1"/>
      <c r="VJZ88" s="1"/>
      <c r="VKA88" s="1"/>
      <c r="VKB88" s="1"/>
      <c r="VKC88" s="1"/>
      <c r="VKD88" s="1"/>
      <c r="VKE88" s="1"/>
      <c r="VKF88" s="1"/>
      <c r="VKG88" s="1"/>
      <c r="VKH88" s="1"/>
      <c r="VKI88" s="1"/>
      <c r="VKJ88" s="1"/>
      <c r="VKK88" s="1"/>
      <c r="VKL88" s="1"/>
      <c r="VKM88" s="1"/>
      <c r="VKN88" s="1"/>
      <c r="VKO88" s="1"/>
      <c r="VKP88" s="1"/>
      <c r="VKQ88" s="1"/>
      <c r="VKR88" s="1"/>
      <c r="VKS88" s="1"/>
      <c r="VKT88" s="1"/>
      <c r="VKU88" s="1"/>
      <c r="VKV88" s="1"/>
      <c r="VKW88" s="1"/>
      <c r="VKX88" s="1"/>
      <c r="VKY88" s="1"/>
      <c r="VKZ88" s="1"/>
      <c r="VLA88" s="1"/>
      <c r="VLB88" s="1"/>
      <c r="VLC88" s="1"/>
      <c r="VLD88" s="1"/>
      <c r="VLE88" s="1"/>
      <c r="VLF88" s="1"/>
      <c r="VLG88" s="1"/>
      <c r="VLH88" s="1"/>
      <c r="VLI88" s="1"/>
      <c r="VLJ88" s="1"/>
      <c r="VLK88" s="1"/>
      <c r="VLL88" s="1"/>
      <c r="VLM88" s="1"/>
      <c r="VLN88" s="1"/>
      <c r="VLO88" s="1"/>
      <c r="VLP88" s="1"/>
      <c r="VLQ88" s="1"/>
      <c r="VLR88" s="1"/>
      <c r="VLS88" s="1"/>
      <c r="VLT88" s="1"/>
      <c r="VLU88" s="1"/>
      <c r="VLV88" s="1"/>
      <c r="VLW88" s="1"/>
      <c r="VLX88" s="1"/>
      <c r="VLY88" s="1"/>
      <c r="VLZ88" s="1"/>
      <c r="VMA88" s="1"/>
      <c r="VMB88" s="1"/>
      <c r="VMC88" s="1"/>
      <c r="VMD88" s="1"/>
      <c r="VME88" s="1"/>
      <c r="VMF88" s="1"/>
      <c r="VMG88" s="1"/>
      <c r="VMH88" s="1"/>
      <c r="VMI88" s="1"/>
      <c r="VMJ88" s="1"/>
      <c r="VMK88" s="1"/>
      <c r="VML88" s="1"/>
      <c r="VMM88" s="1"/>
      <c r="VMN88" s="1"/>
      <c r="VMO88" s="1"/>
      <c r="VMP88" s="1"/>
      <c r="VMQ88" s="1"/>
      <c r="VMR88" s="1"/>
      <c r="VMS88" s="1"/>
      <c r="VMT88" s="1"/>
      <c r="VMU88" s="1"/>
      <c r="VMV88" s="1"/>
      <c r="VMW88" s="1"/>
      <c r="VMX88" s="1"/>
      <c r="VMY88" s="1"/>
      <c r="VMZ88" s="1"/>
      <c r="VNA88" s="1"/>
      <c r="VNB88" s="1"/>
      <c r="VNC88" s="1"/>
      <c r="VND88" s="1"/>
      <c r="VNE88" s="1"/>
      <c r="VNF88" s="1"/>
      <c r="VNG88" s="1"/>
      <c r="VNH88" s="1"/>
      <c r="VNI88" s="1"/>
      <c r="VNJ88" s="1"/>
      <c r="VNK88" s="1"/>
      <c r="VNL88" s="1"/>
      <c r="VNM88" s="1"/>
      <c r="VNN88" s="1"/>
      <c r="VNO88" s="1"/>
      <c r="VNP88" s="1"/>
      <c r="VNQ88" s="1"/>
      <c r="VNR88" s="1"/>
      <c r="VNS88" s="1"/>
      <c r="VNT88" s="1"/>
      <c r="VNU88" s="1"/>
      <c r="VNV88" s="1"/>
      <c r="VNW88" s="1"/>
      <c r="VNX88" s="1"/>
      <c r="VNY88" s="1"/>
      <c r="VNZ88" s="1"/>
      <c r="VOA88" s="1"/>
      <c r="VOB88" s="1"/>
      <c r="VOC88" s="1"/>
      <c r="VOD88" s="1"/>
      <c r="VOE88" s="1"/>
      <c r="VOF88" s="1"/>
      <c r="VOG88" s="1"/>
      <c r="VOH88" s="1"/>
      <c r="VOI88" s="1"/>
      <c r="VOJ88" s="1"/>
      <c r="VOK88" s="1"/>
      <c r="VOL88" s="1"/>
      <c r="VOM88" s="1"/>
      <c r="VON88" s="1"/>
      <c r="VOO88" s="1"/>
      <c r="VOP88" s="1"/>
      <c r="VOQ88" s="1"/>
      <c r="VOR88" s="1"/>
      <c r="VOS88" s="1"/>
      <c r="VOT88" s="1"/>
      <c r="VOU88" s="1"/>
      <c r="VOV88" s="1"/>
      <c r="VOW88" s="1"/>
      <c r="VOX88" s="1"/>
      <c r="VOY88" s="1"/>
      <c r="VOZ88" s="1"/>
      <c r="VPA88" s="1"/>
      <c r="VPB88" s="1"/>
      <c r="VPC88" s="1"/>
      <c r="VPD88" s="1"/>
      <c r="VPE88" s="1"/>
      <c r="VPF88" s="1"/>
      <c r="VPG88" s="1"/>
      <c r="VPH88" s="1"/>
      <c r="VPI88" s="1"/>
      <c r="VPJ88" s="1"/>
      <c r="VPK88" s="1"/>
      <c r="VPL88" s="1"/>
      <c r="VPM88" s="1"/>
      <c r="VPN88" s="1"/>
      <c r="VPO88" s="1"/>
      <c r="VPP88" s="1"/>
      <c r="VPQ88" s="1"/>
      <c r="VPR88" s="1"/>
      <c r="VPS88" s="1"/>
      <c r="VPT88" s="1"/>
      <c r="VPU88" s="1"/>
      <c r="VPV88" s="1"/>
      <c r="VPW88" s="1"/>
      <c r="VPX88" s="1"/>
      <c r="VPY88" s="1"/>
      <c r="VPZ88" s="1"/>
      <c r="VQA88" s="1"/>
      <c r="VQB88" s="1"/>
      <c r="VQC88" s="1"/>
      <c r="VQD88" s="1"/>
      <c r="VQE88" s="1"/>
      <c r="VQF88" s="1"/>
      <c r="VQG88" s="1"/>
      <c r="VQH88" s="1"/>
      <c r="VQI88" s="1"/>
      <c r="VQJ88" s="1"/>
      <c r="VQK88" s="1"/>
      <c r="VQL88" s="1"/>
      <c r="VQM88" s="1"/>
      <c r="VQN88" s="1"/>
      <c r="VQO88" s="1"/>
      <c r="VQP88" s="1"/>
      <c r="VQQ88" s="1"/>
      <c r="VQR88" s="1"/>
      <c r="VQS88" s="1"/>
      <c r="VQT88" s="1"/>
      <c r="VQU88" s="1"/>
      <c r="VQV88" s="1"/>
      <c r="VQW88" s="1"/>
      <c r="VQX88" s="1"/>
      <c r="VQY88" s="1"/>
      <c r="VQZ88" s="1"/>
      <c r="VRA88" s="1"/>
      <c r="VRB88" s="1"/>
      <c r="VRC88" s="1"/>
      <c r="VRD88" s="1"/>
      <c r="VRE88" s="1"/>
      <c r="VRF88" s="1"/>
      <c r="VRG88" s="1"/>
      <c r="VRH88" s="1"/>
      <c r="VRI88" s="1"/>
      <c r="VRJ88" s="1"/>
      <c r="VRK88" s="1"/>
      <c r="VRL88" s="1"/>
      <c r="VRM88" s="1"/>
      <c r="VRN88" s="1"/>
      <c r="VRO88" s="1"/>
      <c r="VRP88" s="1"/>
      <c r="VRQ88" s="1"/>
      <c r="VRR88" s="1"/>
      <c r="VRS88" s="1"/>
      <c r="VRT88" s="1"/>
      <c r="VRU88" s="1"/>
      <c r="VRV88" s="1"/>
      <c r="VRW88" s="1"/>
      <c r="VRX88" s="1"/>
      <c r="VRY88" s="1"/>
      <c r="VRZ88" s="1"/>
      <c r="VSA88" s="1"/>
      <c r="VSB88" s="1"/>
      <c r="VSC88" s="1"/>
      <c r="VSD88" s="1"/>
      <c r="VSE88" s="1"/>
      <c r="VSF88" s="1"/>
      <c r="VSG88" s="1"/>
      <c r="VSH88" s="1"/>
      <c r="VSI88" s="1"/>
      <c r="VSJ88" s="1"/>
      <c r="VSK88" s="1"/>
      <c r="VSL88" s="1"/>
      <c r="VSM88" s="1"/>
      <c r="VSN88" s="1"/>
      <c r="VSO88" s="1"/>
      <c r="VSP88" s="1"/>
      <c r="VSQ88" s="1"/>
      <c r="VSR88" s="1"/>
      <c r="VSS88" s="1"/>
      <c r="VST88" s="1"/>
      <c r="VSU88" s="1"/>
      <c r="VSV88" s="1"/>
      <c r="VSW88" s="1"/>
      <c r="VSX88" s="1"/>
      <c r="VSY88" s="1"/>
      <c r="VSZ88" s="1"/>
      <c r="VTA88" s="1"/>
      <c r="VTB88" s="1"/>
      <c r="VTC88" s="1"/>
      <c r="VTD88" s="1"/>
      <c r="VTE88" s="1"/>
      <c r="VTF88" s="1"/>
      <c r="VTG88" s="1"/>
      <c r="VTH88" s="1"/>
      <c r="VTI88" s="1"/>
      <c r="VTJ88" s="1"/>
      <c r="VTK88" s="1"/>
      <c r="VTL88" s="1"/>
      <c r="VTM88" s="1"/>
      <c r="VTN88" s="1"/>
      <c r="VTO88" s="1"/>
      <c r="VTP88" s="1"/>
      <c r="VTQ88" s="1"/>
      <c r="VTR88" s="1"/>
      <c r="VTS88" s="1"/>
      <c r="VTT88" s="1"/>
      <c r="VTU88" s="1"/>
      <c r="VTV88" s="1"/>
      <c r="VTW88" s="1"/>
      <c r="VTX88" s="1"/>
      <c r="VTY88" s="1"/>
      <c r="VTZ88" s="1"/>
      <c r="VUA88" s="1"/>
      <c r="VUB88" s="1"/>
      <c r="VUC88" s="1"/>
      <c r="VUD88" s="1"/>
      <c r="VUE88" s="1"/>
      <c r="VUF88" s="1"/>
      <c r="VUG88" s="1"/>
      <c r="VUH88" s="1"/>
      <c r="VUI88" s="1"/>
      <c r="VUJ88" s="1"/>
      <c r="VUK88" s="1"/>
      <c r="VUL88" s="1"/>
      <c r="VUM88" s="1"/>
      <c r="VUN88" s="1"/>
      <c r="VUO88" s="1"/>
      <c r="VUP88" s="1"/>
      <c r="VUQ88" s="1"/>
      <c r="VUR88" s="1"/>
      <c r="VUS88" s="1"/>
      <c r="VUT88" s="1"/>
      <c r="VUU88" s="1"/>
      <c r="VUV88" s="1"/>
      <c r="VUW88" s="1"/>
      <c r="VUX88" s="1"/>
      <c r="VUY88" s="1"/>
      <c r="VUZ88" s="1"/>
      <c r="VVA88" s="1"/>
      <c r="VVB88" s="1"/>
      <c r="VVC88" s="1"/>
      <c r="VVD88" s="1"/>
      <c r="VVE88" s="1"/>
      <c r="VVF88" s="1"/>
      <c r="VVG88" s="1"/>
      <c r="VVH88" s="1"/>
      <c r="VVI88" s="1"/>
      <c r="VVJ88" s="1"/>
      <c r="VVK88" s="1"/>
      <c r="VVL88" s="1"/>
      <c r="VVM88" s="1"/>
      <c r="VVN88" s="1"/>
      <c r="VVO88" s="1"/>
      <c r="VVP88" s="1"/>
      <c r="VVQ88" s="1"/>
      <c r="VVR88" s="1"/>
      <c r="VVS88" s="1"/>
      <c r="VVT88" s="1"/>
      <c r="VVU88" s="1"/>
      <c r="VVV88" s="1"/>
      <c r="VVW88" s="1"/>
      <c r="VVX88" s="1"/>
      <c r="VVY88" s="1"/>
      <c r="VVZ88" s="1"/>
      <c r="VWA88" s="1"/>
      <c r="VWB88" s="1"/>
      <c r="VWC88" s="1"/>
      <c r="VWD88" s="1"/>
      <c r="VWE88" s="1"/>
      <c r="VWF88" s="1"/>
      <c r="VWG88" s="1"/>
      <c r="VWH88" s="1"/>
      <c r="VWI88" s="1"/>
      <c r="VWJ88" s="1"/>
      <c r="VWK88" s="1"/>
      <c r="VWL88" s="1"/>
      <c r="VWM88" s="1"/>
      <c r="VWN88" s="1"/>
      <c r="VWO88" s="1"/>
      <c r="VWP88" s="1"/>
      <c r="VWQ88" s="1"/>
      <c r="VWR88" s="1"/>
      <c r="VWS88" s="1"/>
      <c r="VWT88" s="1"/>
      <c r="VWU88" s="1"/>
      <c r="VWV88" s="1"/>
      <c r="VWW88" s="1"/>
      <c r="VWX88" s="1"/>
      <c r="VWY88" s="1"/>
      <c r="VWZ88" s="1"/>
      <c r="VXA88" s="1"/>
      <c r="VXB88" s="1"/>
      <c r="VXC88" s="1"/>
      <c r="VXD88" s="1"/>
      <c r="VXE88" s="1"/>
      <c r="VXF88" s="1"/>
      <c r="VXG88" s="1"/>
      <c r="VXH88" s="1"/>
      <c r="VXI88" s="1"/>
      <c r="VXJ88" s="1"/>
      <c r="VXK88" s="1"/>
      <c r="VXL88" s="1"/>
      <c r="VXM88" s="1"/>
      <c r="VXN88" s="1"/>
      <c r="VXO88" s="1"/>
      <c r="VXP88" s="1"/>
      <c r="VXQ88" s="1"/>
      <c r="VXR88" s="1"/>
      <c r="VXS88" s="1"/>
      <c r="VXT88" s="1"/>
      <c r="VXU88" s="1"/>
      <c r="VXV88" s="1"/>
      <c r="VXW88" s="1"/>
      <c r="VXX88" s="1"/>
      <c r="VXY88" s="1"/>
      <c r="VXZ88" s="1"/>
      <c r="VYA88" s="1"/>
      <c r="VYB88" s="1"/>
      <c r="VYC88" s="1"/>
      <c r="VYD88" s="1"/>
      <c r="VYE88" s="1"/>
      <c r="VYF88" s="1"/>
      <c r="VYG88" s="1"/>
      <c r="VYH88" s="1"/>
      <c r="VYI88" s="1"/>
      <c r="VYJ88" s="1"/>
      <c r="VYK88" s="1"/>
      <c r="VYL88" s="1"/>
      <c r="VYM88" s="1"/>
      <c r="VYN88" s="1"/>
      <c r="VYO88" s="1"/>
      <c r="VYP88" s="1"/>
      <c r="VYQ88" s="1"/>
      <c r="VYR88" s="1"/>
      <c r="VYS88" s="1"/>
      <c r="VYT88" s="1"/>
      <c r="VYU88" s="1"/>
      <c r="VYV88" s="1"/>
      <c r="VYW88" s="1"/>
      <c r="VYX88" s="1"/>
      <c r="VYY88" s="1"/>
      <c r="VYZ88" s="1"/>
      <c r="VZA88" s="1"/>
      <c r="VZB88" s="1"/>
      <c r="VZC88" s="1"/>
      <c r="VZD88" s="1"/>
      <c r="VZE88" s="1"/>
      <c r="VZF88" s="1"/>
      <c r="VZG88" s="1"/>
      <c r="VZH88" s="1"/>
      <c r="VZI88" s="1"/>
      <c r="VZJ88" s="1"/>
      <c r="VZK88" s="1"/>
      <c r="VZL88" s="1"/>
      <c r="VZM88" s="1"/>
      <c r="VZN88" s="1"/>
      <c r="VZO88" s="1"/>
      <c r="VZP88" s="1"/>
      <c r="VZQ88" s="1"/>
      <c r="VZR88" s="1"/>
      <c r="VZS88" s="1"/>
      <c r="VZT88" s="1"/>
      <c r="VZU88" s="1"/>
      <c r="VZV88" s="1"/>
      <c r="VZW88" s="1"/>
      <c r="VZX88" s="1"/>
      <c r="VZY88" s="1"/>
      <c r="VZZ88" s="1"/>
      <c r="WAA88" s="1"/>
      <c r="WAB88" s="1"/>
      <c r="WAC88" s="1"/>
      <c r="WAD88" s="1"/>
      <c r="WAE88" s="1"/>
      <c r="WAF88" s="1"/>
      <c r="WAG88" s="1"/>
      <c r="WAH88" s="1"/>
      <c r="WAI88" s="1"/>
      <c r="WAJ88" s="1"/>
      <c r="WAK88" s="1"/>
      <c r="WAL88" s="1"/>
      <c r="WAM88" s="1"/>
      <c r="WAN88" s="1"/>
      <c r="WAO88" s="1"/>
      <c r="WAP88" s="1"/>
      <c r="WAQ88" s="1"/>
      <c r="WAR88" s="1"/>
      <c r="WAS88" s="1"/>
      <c r="WAT88" s="1"/>
      <c r="WAU88" s="1"/>
      <c r="WAV88" s="1"/>
      <c r="WAW88" s="1"/>
      <c r="WAX88" s="1"/>
      <c r="WAY88" s="1"/>
      <c r="WAZ88" s="1"/>
      <c r="WBA88" s="1"/>
      <c r="WBB88" s="1"/>
      <c r="WBC88" s="1"/>
      <c r="WBD88" s="1"/>
      <c r="WBE88" s="1"/>
      <c r="WBF88" s="1"/>
      <c r="WBG88" s="1"/>
      <c r="WBH88" s="1"/>
      <c r="WBI88" s="1"/>
      <c r="WBJ88" s="1"/>
      <c r="WBK88" s="1"/>
      <c r="WBL88" s="1"/>
      <c r="WBM88" s="1"/>
      <c r="WBN88" s="1"/>
      <c r="WBO88" s="1"/>
      <c r="WBP88" s="1"/>
      <c r="WBQ88" s="1"/>
      <c r="WBR88" s="1"/>
      <c r="WBS88" s="1"/>
      <c r="WBT88" s="1"/>
      <c r="WBU88" s="1"/>
      <c r="WBV88" s="1"/>
      <c r="WBW88" s="1"/>
      <c r="WBX88" s="1"/>
      <c r="WBY88" s="1"/>
      <c r="WBZ88" s="1"/>
      <c r="WCA88" s="1"/>
      <c r="WCB88" s="1"/>
      <c r="WCC88" s="1"/>
      <c r="WCD88" s="1"/>
      <c r="WCE88" s="1"/>
      <c r="WCF88" s="1"/>
      <c r="WCG88" s="1"/>
      <c r="WCH88" s="1"/>
      <c r="WCI88" s="1"/>
      <c r="WCJ88" s="1"/>
      <c r="WCK88" s="1"/>
      <c r="WCL88" s="1"/>
      <c r="WCM88" s="1"/>
      <c r="WCN88" s="1"/>
      <c r="WCO88" s="1"/>
      <c r="WCP88" s="1"/>
      <c r="WCQ88" s="1"/>
      <c r="WCR88" s="1"/>
      <c r="WCS88" s="1"/>
      <c r="WCT88" s="1"/>
      <c r="WCU88" s="1"/>
      <c r="WCV88" s="1"/>
      <c r="WCW88" s="1"/>
      <c r="WCX88" s="1"/>
      <c r="WCY88" s="1"/>
      <c r="WCZ88" s="1"/>
      <c r="WDA88" s="1"/>
      <c r="WDB88" s="1"/>
      <c r="WDC88" s="1"/>
      <c r="WDD88" s="1"/>
      <c r="WDE88" s="1"/>
      <c r="WDF88" s="1"/>
      <c r="WDG88" s="1"/>
      <c r="WDH88" s="1"/>
      <c r="WDI88" s="1"/>
      <c r="WDJ88" s="1"/>
      <c r="WDK88" s="1"/>
      <c r="WDL88" s="1"/>
      <c r="WDM88" s="1"/>
      <c r="WDN88" s="1"/>
      <c r="WDO88" s="1"/>
      <c r="WDP88" s="1"/>
      <c r="WDQ88" s="1"/>
      <c r="WDR88" s="1"/>
      <c r="WDS88" s="1"/>
      <c r="WDT88" s="1"/>
      <c r="WDU88" s="1"/>
      <c r="WDV88" s="1"/>
      <c r="WDW88" s="1"/>
      <c r="WDX88" s="1"/>
      <c r="WDY88" s="1"/>
      <c r="WDZ88" s="1"/>
      <c r="WEA88" s="1"/>
      <c r="WEB88" s="1"/>
      <c r="WEC88" s="1"/>
      <c r="WED88" s="1"/>
      <c r="WEE88" s="1"/>
      <c r="WEF88" s="1"/>
      <c r="WEG88" s="1"/>
      <c r="WEH88" s="1"/>
      <c r="WEI88" s="1"/>
      <c r="WEJ88" s="1"/>
      <c r="WEK88" s="1"/>
      <c r="WEL88" s="1"/>
      <c r="WEM88" s="1"/>
      <c r="WEN88" s="1"/>
      <c r="WEO88" s="1"/>
      <c r="WEP88" s="1"/>
      <c r="WEQ88" s="1"/>
      <c r="WER88" s="1"/>
      <c r="WES88" s="1"/>
      <c r="WET88" s="1"/>
      <c r="WEU88" s="1"/>
      <c r="WEV88" s="1"/>
      <c r="WEW88" s="1"/>
      <c r="WEX88" s="1"/>
      <c r="WEY88" s="1"/>
      <c r="WEZ88" s="1"/>
      <c r="WFA88" s="1"/>
      <c r="WFB88" s="1"/>
      <c r="WFC88" s="1"/>
      <c r="WFD88" s="1"/>
      <c r="WFE88" s="1"/>
      <c r="WFF88" s="1"/>
      <c r="WFG88" s="1"/>
      <c r="WFH88" s="1"/>
      <c r="WFI88" s="1"/>
      <c r="WFJ88" s="1"/>
      <c r="WFK88" s="1"/>
      <c r="WFL88" s="1"/>
      <c r="WFM88" s="1"/>
      <c r="WFN88" s="1"/>
      <c r="WFO88" s="1"/>
      <c r="WFP88" s="1"/>
      <c r="WFQ88" s="1"/>
      <c r="WFR88" s="1"/>
      <c r="WFS88" s="1"/>
      <c r="WFT88" s="1"/>
      <c r="WFU88" s="1"/>
      <c r="WFV88" s="1"/>
      <c r="WFW88" s="1"/>
      <c r="WFX88" s="1"/>
      <c r="WFY88" s="1"/>
      <c r="WFZ88" s="1"/>
      <c r="WGA88" s="1"/>
      <c r="WGB88" s="1"/>
      <c r="WGC88" s="1"/>
      <c r="WGD88" s="1"/>
      <c r="WGE88" s="1"/>
      <c r="WGF88" s="1"/>
      <c r="WGG88" s="1"/>
      <c r="WGH88" s="1"/>
      <c r="WGI88" s="1"/>
      <c r="WGJ88" s="1"/>
      <c r="WGK88" s="1"/>
      <c r="WGL88" s="1"/>
      <c r="WGM88" s="1"/>
      <c r="WGN88" s="1"/>
      <c r="WGO88" s="1"/>
      <c r="WGP88" s="1"/>
      <c r="WGQ88" s="1"/>
      <c r="WGR88" s="1"/>
      <c r="WGS88" s="1"/>
      <c r="WGT88" s="1"/>
      <c r="WGU88" s="1"/>
      <c r="WGV88" s="1"/>
      <c r="WGW88" s="1"/>
      <c r="WGX88" s="1"/>
      <c r="WGY88" s="1"/>
      <c r="WGZ88" s="1"/>
      <c r="WHA88" s="1"/>
      <c r="WHB88" s="1"/>
      <c r="WHC88" s="1"/>
      <c r="WHD88" s="1"/>
      <c r="WHE88" s="1"/>
      <c r="WHF88" s="1"/>
      <c r="WHG88" s="1"/>
      <c r="WHH88" s="1"/>
      <c r="WHI88" s="1"/>
      <c r="WHJ88" s="1"/>
      <c r="WHK88" s="1"/>
      <c r="WHL88" s="1"/>
      <c r="WHM88" s="1"/>
      <c r="WHN88" s="1"/>
      <c r="WHO88" s="1"/>
      <c r="WHP88" s="1"/>
      <c r="WHQ88" s="1"/>
      <c r="WHR88" s="1"/>
      <c r="WHS88" s="1"/>
      <c r="WHT88" s="1"/>
      <c r="WHU88" s="1"/>
      <c r="WHV88" s="1"/>
      <c r="WHW88" s="1"/>
      <c r="WHX88" s="1"/>
      <c r="WHY88" s="1"/>
      <c r="WHZ88" s="1"/>
      <c r="WIA88" s="1"/>
      <c r="WIB88" s="1"/>
      <c r="WIC88" s="1"/>
      <c r="WID88" s="1"/>
      <c r="WIE88" s="1"/>
      <c r="WIF88" s="1"/>
      <c r="WIG88" s="1"/>
      <c r="WIH88" s="1"/>
      <c r="WII88" s="1"/>
      <c r="WIJ88" s="1"/>
      <c r="WIK88" s="1"/>
      <c r="WIL88" s="1"/>
      <c r="WIM88" s="1"/>
      <c r="WIN88" s="1"/>
      <c r="WIO88" s="1"/>
      <c r="WIP88" s="1"/>
      <c r="WIQ88" s="1"/>
      <c r="WIR88" s="1"/>
      <c r="WIS88" s="1"/>
      <c r="WIT88" s="1"/>
      <c r="WIU88" s="1"/>
      <c r="WIV88" s="1"/>
      <c r="WIW88" s="1"/>
      <c r="WIX88" s="1"/>
      <c r="WIY88" s="1"/>
      <c r="WIZ88" s="1"/>
      <c r="WJA88" s="1"/>
      <c r="WJB88" s="1"/>
      <c r="WJC88" s="1"/>
      <c r="WJD88" s="1"/>
      <c r="WJE88" s="1"/>
      <c r="WJF88" s="1"/>
      <c r="WJG88" s="1"/>
      <c r="WJH88" s="1"/>
      <c r="WJI88" s="1"/>
      <c r="WJJ88" s="1"/>
      <c r="WJK88" s="1"/>
      <c r="WJL88" s="1"/>
      <c r="WJM88" s="1"/>
      <c r="WJN88" s="1"/>
      <c r="WJO88" s="1"/>
      <c r="WJP88" s="1"/>
      <c r="WJQ88" s="1"/>
      <c r="WJR88" s="1"/>
      <c r="WJS88" s="1"/>
      <c r="WJT88" s="1"/>
      <c r="WJU88" s="1"/>
      <c r="WJV88" s="1"/>
      <c r="WJW88" s="1"/>
      <c r="WJX88" s="1"/>
      <c r="WJY88" s="1"/>
      <c r="WJZ88" s="1"/>
      <c r="WKA88" s="1"/>
      <c r="WKB88" s="1"/>
      <c r="WKC88" s="1"/>
      <c r="WKD88" s="1"/>
      <c r="WKE88" s="1"/>
      <c r="WKF88" s="1"/>
      <c r="WKG88" s="1"/>
      <c r="WKH88" s="1"/>
      <c r="WKI88" s="1"/>
      <c r="WKJ88" s="1"/>
      <c r="WKK88" s="1"/>
      <c r="WKL88" s="1"/>
      <c r="WKM88" s="1"/>
      <c r="WKN88" s="1"/>
      <c r="WKO88" s="1"/>
      <c r="WKP88" s="1"/>
      <c r="WKQ88" s="1"/>
      <c r="WKR88" s="1"/>
      <c r="WKS88" s="1"/>
      <c r="WKT88" s="1"/>
      <c r="WKU88" s="1"/>
      <c r="WKV88" s="1"/>
      <c r="WKW88" s="1"/>
      <c r="WKX88" s="1"/>
      <c r="WKY88" s="1"/>
      <c r="WKZ88" s="1"/>
      <c r="WLA88" s="1"/>
      <c r="WLB88" s="1"/>
      <c r="WLC88" s="1"/>
      <c r="WLD88" s="1"/>
      <c r="WLE88" s="1"/>
      <c r="WLF88" s="1"/>
      <c r="WLG88" s="1"/>
      <c r="WLH88" s="1"/>
      <c r="WLI88" s="1"/>
      <c r="WLJ88" s="1"/>
      <c r="WLK88" s="1"/>
      <c r="WLL88" s="1"/>
      <c r="WLM88" s="1"/>
      <c r="WLN88" s="1"/>
      <c r="WLO88" s="1"/>
      <c r="WLP88" s="1"/>
      <c r="WLQ88" s="1"/>
      <c r="WLR88" s="1"/>
      <c r="WLS88" s="1"/>
      <c r="WLT88" s="1"/>
      <c r="WLU88" s="1"/>
      <c r="WLV88" s="1"/>
      <c r="WLW88" s="1"/>
      <c r="WLX88" s="1"/>
      <c r="WLY88" s="1"/>
      <c r="WLZ88" s="1"/>
      <c r="WMA88" s="1"/>
      <c r="WMB88" s="1"/>
      <c r="WMC88" s="1"/>
      <c r="WMD88" s="1"/>
      <c r="WME88" s="1"/>
      <c r="WMF88" s="1"/>
      <c r="WMG88" s="1"/>
      <c r="WMH88" s="1"/>
      <c r="WMI88" s="1"/>
      <c r="WMJ88" s="1"/>
      <c r="WMK88" s="1"/>
      <c r="WML88" s="1"/>
      <c r="WMM88" s="1"/>
      <c r="WMN88" s="1"/>
      <c r="WMO88" s="1"/>
      <c r="WMP88" s="1"/>
      <c r="WMQ88" s="1"/>
      <c r="WMR88" s="1"/>
      <c r="WMS88" s="1"/>
      <c r="WMT88" s="1"/>
      <c r="WMU88" s="1"/>
      <c r="WMV88" s="1"/>
      <c r="WMW88" s="1"/>
      <c r="WMX88" s="1"/>
      <c r="WMY88" s="1"/>
      <c r="WMZ88" s="1"/>
      <c r="WNA88" s="1"/>
      <c r="WNB88" s="1"/>
      <c r="WNC88" s="1"/>
      <c r="WND88" s="1"/>
      <c r="WNE88" s="1"/>
      <c r="WNF88" s="1"/>
      <c r="WNG88" s="1"/>
      <c r="WNH88" s="1"/>
      <c r="WNI88" s="1"/>
      <c r="WNJ88" s="1"/>
      <c r="WNK88" s="1"/>
      <c r="WNL88" s="1"/>
      <c r="WNM88" s="1"/>
      <c r="WNN88" s="1"/>
      <c r="WNO88" s="1"/>
      <c r="WNP88" s="1"/>
      <c r="WNQ88" s="1"/>
      <c r="WNR88" s="1"/>
      <c r="WNS88" s="1"/>
      <c r="WNT88" s="1"/>
      <c r="WNU88" s="1"/>
      <c r="WNV88" s="1"/>
      <c r="WNW88" s="1"/>
      <c r="WNX88" s="1"/>
      <c r="WNY88" s="1"/>
      <c r="WNZ88" s="1"/>
      <c r="WOA88" s="1"/>
      <c r="WOB88" s="1"/>
      <c r="WOC88" s="1"/>
      <c r="WOD88" s="1"/>
      <c r="WOE88" s="1"/>
      <c r="WOF88" s="1"/>
      <c r="WOG88" s="1"/>
      <c r="WOH88" s="1"/>
      <c r="WOI88" s="1"/>
      <c r="WOJ88" s="1"/>
      <c r="WOK88" s="1"/>
      <c r="WOL88" s="1"/>
      <c r="WOM88" s="1"/>
      <c r="WON88" s="1"/>
      <c r="WOO88" s="1"/>
      <c r="WOP88" s="1"/>
      <c r="WOQ88" s="1"/>
      <c r="WOR88" s="1"/>
      <c r="WOS88" s="1"/>
      <c r="WOT88" s="1"/>
      <c r="WOU88" s="1"/>
      <c r="WOV88" s="1"/>
      <c r="WOW88" s="1"/>
      <c r="WOX88" s="1"/>
      <c r="WOY88" s="1"/>
      <c r="WOZ88" s="1"/>
      <c r="WPA88" s="1"/>
      <c r="WPB88" s="1"/>
      <c r="WPC88" s="1"/>
      <c r="WPD88" s="1"/>
      <c r="WPE88" s="1"/>
      <c r="WPF88" s="1"/>
      <c r="WPG88" s="1"/>
      <c r="WPH88" s="1"/>
      <c r="WPI88" s="1"/>
      <c r="WPJ88" s="1"/>
      <c r="WPK88" s="1"/>
      <c r="WPL88" s="1"/>
      <c r="WPM88" s="1"/>
      <c r="WPN88" s="1"/>
      <c r="WPO88" s="1"/>
      <c r="WPP88" s="1"/>
      <c r="WPQ88" s="1"/>
      <c r="WPR88" s="1"/>
      <c r="WPS88" s="1"/>
      <c r="WPT88" s="1"/>
      <c r="WPU88" s="1"/>
      <c r="WPV88" s="1"/>
      <c r="WPW88" s="1"/>
      <c r="WPX88" s="1"/>
      <c r="WPY88" s="1"/>
      <c r="WPZ88" s="1"/>
      <c r="WQA88" s="1"/>
      <c r="WQB88" s="1"/>
      <c r="WQC88" s="1"/>
      <c r="WQD88" s="1"/>
      <c r="WQE88" s="1"/>
      <c r="WQF88" s="1"/>
      <c r="WQG88" s="1"/>
      <c r="WQH88" s="1"/>
      <c r="WQI88" s="1"/>
      <c r="WQJ88" s="1"/>
      <c r="WQK88" s="1"/>
      <c r="WQL88" s="1"/>
      <c r="WQM88" s="1"/>
      <c r="WQN88" s="1"/>
      <c r="WQO88" s="1"/>
      <c r="WQP88" s="1"/>
      <c r="WQQ88" s="1"/>
      <c r="WQR88" s="1"/>
      <c r="WQS88" s="1"/>
      <c r="WQT88" s="1"/>
      <c r="WQU88" s="1"/>
      <c r="WQV88" s="1"/>
      <c r="WQW88" s="1"/>
      <c r="WQX88" s="1"/>
      <c r="WQY88" s="1"/>
      <c r="WQZ88" s="1"/>
      <c r="WRA88" s="1"/>
      <c r="WRB88" s="1"/>
      <c r="WRC88" s="1"/>
      <c r="WRD88" s="1"/>
      <c r="WRE88" s="1"/>
      <c r="WRF88" s="1"/>
      <c r="WRG88" s="1"/>
      <c r="WRH88" s="1"/>
      <c r="WRI88" s="1"/>
      <c r="WRJ88" s="1"/>
      <c r="WRK88" s="1"/>
      <c r="WRL88" s="1"/>
      <c r="WRM88" s="1"/>
      <c r="WRN88" s="1"/>
      <c r="WRO88" s="1"/>
    </row>
    <row r="89" spans="1:16031" x14ac:dyDescent="0.25">
      <c r="I89" s="1"/>
      <c r="J89" s="1"/>
      <c r="K89" s="1"/>
      <c r="L89" s="1"/>
    </row>
    <row r="90" spans="1:16031" ht="26.25" customHeight="1" x14ac:dyDescent="0.25">
      <c r="I90" s="1"/>
      <c r="J90" s="1"/>
      <c r="K90" s="1"/>
      <c r="L90" s="1"/>
    </row>
    <row r="91" spans="1:16031" ht="45" x14ac:dyDescent="0.25">
      <c r="C91" s="5" t="s">
        <v>589</v>
      </c>
      <c r="D91" s="5" t="s">
        <v>23</v>
      </c>
      <c r="E91" s="5" t="s">
        <v>27</v>
      </c>
      <c r="F91" s="5" t="s">
        <v>570</v>
      </c>
      <c r="G91" s="5" t="s">
        <v>26</v>
      </c>
      <c r="H91" s="5" t="s">
        <v>25</v>
      </c>
      <c r="I91" s="5" t="s">
        <v>569</v>
      </c>
      <c r="J91" s="5" t="s">
        <v>557</v>
      </c>
      <c r="K91" s="1"/>
      <c r="L91" s="1"/>
    </row>
    <row r="92" spans="1:16031" x14ac:dyDescent="0.25">
      <c r="C92" s="170">
        <v>1248</v>
      </c>
      <c r="D92" s="159" t="s">
        <v>407</v>
      </c>
      <c r="E92" s="160" t="s">
        <v>468</v>
      </c>
      <c r="F92" s="171">
        <f>H123*(H112*H122/H117/H118+12*H111*(1/H106-1/H121))*H124</f>
        <v>7609.7814447137071</v>
      </c>
      <c r="G92" s="161" t="s">
        <v>406</v>
      </c>
      <c r="H92" s="162">
        <v>4.6608050000000002E-4</v>
      </c>
      <c r="I92" s="168">
        <f>F92*H92</f>
        <v>3.546770740642887</v>
      </c>
      <c r="J92" s="158"/>
      <c r="K92" s="1"/>
      <c r="L92" s="1"/>
    </row>
    <row r="93" spans="1:16031" x14ac:dyDescent="0.25">
      <c r="C93" s="170">
        <v>1249</v>
      </c>
      <c r="D93" s="159" t="s">
        <v>407</v>
      </c>
      <c r="E93" s="160" t="s">
        <v>467</v>
      </c>
      <c r="F93" s="171">
        <f>H123*(H113*H122/H117/H118+12*H111*(1/H107-1/H121))*H125</f>
        <v>3367.8283640963282</v>
      </c>
      <c r="G93" s="161" t="s">
        <v>406</v>
      </c>
      <c r="H93" s="162">
        <v>4.6608050000000002E-4</v>
      </c>
      <c r="I93" s="168">
        <f>F93*H93</f>
        <v>1.5696791278521987</v>
      </c>
      <c r="J93" s="158"/>
      <c r="K93" s="1"/>
      <c r="L93" s="1"/>
    </row>
    <row r="94" spans="1:16031" x14ac:dyDescent="0.25">
      <c r="C94" s="170">
        <v>1247</v>
      </c>
      <c r="D94" s="159" t="s">
        <v>407</v>
      </c>
      <c r="E94" s="160" t="s">
        <v>466</v>
      </c>
      <c r="F94" s="171">
        <f>H123*(H114*H120/H117/H118+12*H111*(1/H108-1/H119))*H126</f>
        <v>12807.484728705085</v>
      </c>
      <c r="G94" s="161" t="s">
        <v>406</v>
      </c>
      <c r="H94" s="162">
        <v>4.6608050000000002E-4</v>
      </c>
      <c r="I94" s="168">
        <f>F94*H94</f>
        <v>5.9693188860972306</v>
      </c>
      <c r="J94" s="158"/>
      <c r="K94" s="1"/>
      <c r="L94" s="1"/>
    </row>
    <row r="95" spans="1:16031" ht="30" x14ac:dyDescent="0.25">
      <c r="C95" s="170">
        <v>934</v>
      </c>
      <c r="D95" s="159" t="s">
        <v>407</v>
      </c>
      <c r="E95" s="160" t="s">
        <v>465</v>
      </c>
      <c r="F95" s="171">
        <f>H123*(H115*H120/H117/H118+12*H111*(1/H109-1/H119))*H127</f>
        <v>25407.132403578082</v>
      </c>
      <c r="G95" s="161" t="s">
        <v>406</v>
      </c>
      <c r="H95" s="162">
        <v>4.6608050000000002E-4</v>
      </c>
      <c r="I95" s="168">
        <f>F95*H95</f>
        <v>11.841768974225875</v>
      </c>
      <c r="J95" s="158"/>
      <c r="K95" s="1"/>
      <c r="L95" s="1"/>
    </row>
    <row r="96" spans="1:16031" ht="30" x14ac:dyDescent="0.25">
      <c r="C96" s="170">
        <v>935</v>
      </c>
      <c r="D96" s="159" t="s">
        <v>407</v>
      </c>
      <c r="E96" s="160" t="s">
        <v>464</v>
      </c>
      <c r="F96" s="171">
        <f>H123*(H116*H120/H117/H118+12*H111*(1/H110-1/H119))*H128</f>
        <v>22020.418502579832</v>
      </c>
      <c r="G96" s="161" t="s">
        <v>406</v>
      </c>
      <c r="H96" s="162">
        <v>4.6608050000000002E-4</v>
      </c>
      <c r="I96" s="168">
        <f>F96*H96</f>
        <v>10.26328766589166</v>
      </c>
      <c r="J96" s="158"/>
      <c r="K96" s="1"/>
      <c r="L96" s="1"/>
    </row>
    <row r="97" spans="5:12" x14ac:dyDescent="0.25">
      <c r="F97" s="6" t="s">
        <v>405</v>
      </c>
      <c r="G97" s="6"/>
      <c r="I97" s="1"/>
      <c r="J97" s="1"/>
      <c r="K97" s="1"/>
      <c r="L97" s="1"/>
    </row>
    <row r="98" spans="5:12" x14ac:dyDescent="0.25">
      <c r="E98" s="94" t="s">
        <v>18</v>
      </c>
      <c r="I98" s="1"/>
      <c r="J98" s="1"/>
      <c r="K98" s="1"/>
      <c r="L98" s="1"/>
    </row>
    <row r="99" spans="5:12" x14ac:dyDescent="0.25">
      <c r="I99" s="1"/>
      <c r="J99" s="1"/>
      <c r="K99" s="1"/>
      <c r="L99" s="1"/>
    </row>
    <row r="100" spans="5:12" x14ac:dyDescent="0.25">
      <c r="I100" s="1"/>
      <c r="J100" s="1"/>
      <c r="K100" s="1"/>
      <c r="L100" s="1"/>
    </row>
    <row r="101" spans="5:12" ht="24" customHeight="1" x14ac:dyDescent="0.25">
      <c r="I101" s="1"/>
      <c r="J101" s="1"/>
      <c r="K101" s="1"/>
      <c r="L101" s="1"/>
    </row>
    <row r="102" spans="5:12" x14ac:dyDescent="0.25">
      <c r="I102" s="1"/>
      <c r="J102" s="1"/>
      <c r="K102" s="1"/>
      <c r="L102" s="1"/>
    </row>
    <row r="103" spans="5:12" x14ac:dyDescent="0.25">
      <c r="I103" s="1"/>
      <c r="J103" s="1"/>
      <c r="K103" s="1"/>
      <c r="L103" s="1"/>
    </row>
    <row r="104" spans="5:12" x14ac:dyDescent="0.25">
      <c r="I104" s="1"/>
      <c r="J104" s="1"/>
      <c r="K104" s="1"/>
      <c r="L104" s="1"/>
    </row>
    <row r="105" spans="5:12" x14ac:dyDescent="0.25">
      <c r="E105" s="93"/>
      <c r="F105" s="5" t="s">
        <v>296</v>
      </c>
      <c r="G105" s="5" t="s">
        <v>423</v>
      </c>
      <c r="H105" s="5" t="s">
        <v>136</v>
      </c>
      <c r="I105" s="5" t="s">
        <v>202</v>
      </c>
      <c r="J105" s="1"/>
      <c r="K105" s="1"/>
      <c r="L105" s="1"/>
    </row>
    <row r="106" spans="5:12" ht="45" x14ac:dyDescent="0.25">
      <c r="E106" s="93"/>
      <c r="F106" s="295" t="s">
        <v>625</v>
      </c>
      <c r="G106" s="173" t="s">
        <v>468</v>
      </c>
      <c r="H106" s="245">
        <v>9.5535999999999994</v>
      </c>
      <c r="I106" s="174" t="s">
        <v>472</v>
      </c>
      <c r="J106" s="1"/>
      <c r="K106" s="1"/>
      <c r="L106" s="1"/>
    </row>
    <row r="107" spans="5:12" ht="30" x14ac:dyDescent="0.25">
      <c r="E107" s="93"/>
      <c r="F107" s="295"/>
      <c r="G107" s="173" t="s">
        <v>467</v>
      </c>
      <c r="H107" s="245">
        <v>10.577199999999999</v>
      </c>
      <c r="I107" s="174" t="s">
        <v>471</v>
      </c>
      <c r="J107" s="1"/>
      <c r="K107" s="1"/>
      <c r="L107" s="1"/>
    </row>
    <row r="108" spans="5:12" ht="30" x14ac:dyDescent="0.25">
      <c r="E108" s="93"/>
      <c r="F108" s="295"/>
      <c r="G108" s="173" t="s">
        <v>466</v>
      </c>
      <c r="H108" s="245">
        <v>6.3</v>
      </c>
      <c r="I108" s="165" t="s">
        <v>445</v>
      </c>
      <c r="J108" s="1"/>
      <c r="K108" s="1"/>
      <c r="L108" s="1"/>
    </row>
    <row r="109" spans="5:12" ht="30" x14ac:dyDescent="0.25">
      <c r="E109" s="93"/>
      <c r="F109" s="295"/>
      <c r="G109" s="173" t="s">
        <v>465</v>
      </c>
      <c r="H109" s="245">
        <v>3.4119999999999999</v>
      </c>
      <c r="I109" s="165" t="s">
        <v>470</v>
      </c>
      <c r="J109" s="1"/>
      <c r="K109" s="1"/>
      <c r="L109" s="1"/>
    </row>
    <row r="110" spans="5:12" ht="30" x14ac:dyDescent="0.25">
      <c r="E110" s="93"/>
      <c r="F110" s="295"/>
      <c r="G110" s="173" t="s">
        <v>464</v>
      </c>
      <c r="H110" s="245">
        <v>3.4119999999999999</v>
      </c>
      <c r="I110" s="165" t="s">
        <v>470</v>
      </c>
      <c r="J110" s="1"/>
      <c r="K110" s="1"/>
      <c r="L110" s="1"/>
    </row>
    <row r="111" spans="5:12" x14ac:dyDescent="0.25">
      <c r="E111" s="93"/>
      <c r="F111" s="175" t="s">
        <v>442</v>
      </c>
      <c r="G111" s="165" t="s">
        <v>463</v>
      </c>
      <c r="H111" s="245">
        <v>2009</v>
      </c>
      <c r="I111" s="165" t="s">
        <v>469</v>
      </c>
      <c r="J111" s="1"/>
      <c r="K111" s="1"/>
      <c r="L111" s="1"/>
    </row>
    <row r="112" spans="5:12" ht="75" x14ac:dyDescent="0.25">
      <c r="E112" s="93"/>
      <c r="F112" s="295" t="s">
        <v>626</v>
      </c>
      <c r="G112" s="173" t="s">
        <v>468</v>
      </c>
      <c r="H112" s="245">
        <v>1805</v>
      </c>
      <c r="I112" s="165" t="s">
        <v>413</v>
      </c>
      <c r="J112" s="1"/>
      <c r="K112" s="1"/>
      <c r="L112" s="1"/>
    </row>
    <row r="113" spans="5:12" ht="90" x14ac:dyDescent="0.25">
      <c r="E113" s="93"/>
      <c r="F113" s="295"/>
      <c r="G113" s="173" t="s">
        <v>467</v>
      </c>
      <c r="H113" s="245">
        <v>334.28571428571428</v>
      </c>
      <c r="I113" s="165" t="s">
        <v>430</v>
      </c>
      <c r="J113" s="1"/>
      <c r="K113" s="1"/>
      <c r="L113" s="1"/>
    </row>
    <row r="114" spans="5:12" ht="75" x14ac:dyDescent="0.25">
      <c r="E114" s="93"/>
      <c r="F114" s="295"/>
      <c r="G114" s="173" t="s">
        <v>466</v>
      </c>
      <c r="H114" s="245">
        <v>1805</v>
      </c>
      <c r="I114" s="165" t="s">
        <v>413</v>
      </c>
      <c r="J114" s="1"/>
      <c r="K114" s="1"/>
      <c r="L114" s="1"/>
    </row>
    <row r="115" spans="5:12" ht="75" x14ac:dyDescent="0.25">
      <c r="F115" s="295"/>
      <c r="G115" s="173" t="s">
        <v>465</v>
      </c>
      <c r="H115" s="245">
        <v>1805</v>
      </c>
      <c r="I115" s="165" t="s">
        <v>413</v>
      </c>
      <c r="J115" s="1"/>
      <c r="K115" s="1"/>
      <c r="L115" s="1"/>
    </row>
    <row r="116" spans="5:12" ht="90" x14ac:dyDescent="0.25">
      <c r="F116" s="295"/>
      <c r="G116" s="173" t="s">
        <v>464</v>
      </c>
      <c r="H116" s="245">
        <v>334.28571428571428</v>
      </c>
      <c r="I116" s="165" t="s">
        <v>430</v>
      </c>
      <c r="J116" s="1"/>
      <c r="K116" s="1"/>
      <c r="L116" s="1"/>
    </row>
    <row r="117" spans="5:12" ht="75" x14ac:dyDescent="0.25">
      <c r="F117" s="160" t="s">
        <v>416</v>
      </c>
      <c r="G117" s="165" t="s">
        <v>463</v>
      </c>
      <c r="H117" s="245">
        <v>15.2</v>
      </c>
      <c r="I117" s="165" t="s">
        <v>413</v>
      </c>
      <c r="J117" s="1"/>
      <c r="K117" s="1"/>
      <c r="L117" s="1"/>
    </row>
    <row r="118" spans="5:12" ht="75" x14ac:dyDescent="0.25">
      <c r="F118" s="160" t="s">
        <v>415</v>
      </c>
      <c r="G118" s="165" t="s">
        <v>463</v>
      </c>
      <c r="H118" s="245">
        <v>3.1</v>
      </c>
      <c r="I118" s="165" t="s">
        <v>413</v>
      </c>
      <c r="J118" s="1"/>
      <c r="K118" s="1"/>
      <c r="L118" s="1"/>
    </row>
    <row r="119" spans="5:12" ht="30" x14ac:dyDescent="0.25">
      <c r="F119" s="160" t="s">
        <v>462</v>
      </c>
      <c r="G119" s="173" t="s">
        <v>408</v>
      </c>
      <c r="H119" s="180">
        <v>15.041532631578949</v>
      </c>
      <c r="I119" s="165" t="s">
        <v>572</v>
      </c>
      <c r="J119" s="1"/>
      <c r="K119" s="1"/>
      <c r="L119" s="1"/>
    </row>
    <row r="120" spans="5:12" ht="30" x14ac:dyDescent="0.25">
      <c r="F120" s="160" t="s">
        <v>461</v>
      </c>
      <c r="G120" s="173" t="s">
        <v>408</v>
      </c>
      <c r="H120" s="180">
        <v>27.893684210526313</v>
      </c>
      <c r="I120" s="165" t="s">
        <v>572</v>
      </c>
      <c r="J120" s="1"/>
      <c r="K120" s="1"/>
      <c r="L120" s="1"/>
    </row>
    <row r="121" spans="5:12" ht="30" x14ac:dyDescent="0.25">
      <c r="F121" s="160" t="s">
        <v>460</v>
      </c>
      <c r="G121" s="173" t="s">
        <v>408</v>
      </c>
      <c r="H121" s="180">
        <v>15.0128</v>
      </c>
      <c r="I121" s="165" t="s">
        <v>572</v>
      </c>
      <c r="J121" s="1"/>
      <c r="K121" s="1"/>
      <c r="L121" s="1"/>
    </row>
    <row r="122" spans="5:12" x14ac:dyDescent="0.25">
      <c r="F122" s="160" t="s">
        <v>459</v>
      </c>
      <c r="G122" s="173" t="s">
        <v>408</v>
      </c>
      <c r="H122" s="180">
        <v>27.113580246913578</v>
      </c>
      <c r="I122" s="165" t="s">
        <v>572</v>
      </c>
      <c r="J122" s="1"/>
      <c r="K122" s="1"/>
      <c r="L122" s="1"/>
    </row>
    <row r="123" spans="5:12" x14ac:dyDescent="0.25">
      <c r="F123" s="160" t="s">
        <v>409</v>
      </c>
      <c r="G123" s="173" t="s">
        <v>408</v>
      </c>
      <c r="H123" s="180">
        <v>3.89</v>
      </c>
      <c r="I123" s="165" t="s">
        <v>572</v>
      </c>
      <c r="J123" s="1"/>
      <c r="K123" s="1"/>
      <c r="L123" s="1"/>
    </row>
    <row r="124" spans="5:12" x14ac:dyDescent="0.25">
      <c r="F124" s="295" t="s">
        <v>568</v>
      </c>
      <c r="G124" s="173" t="s">
        <v>468</v>
      </c>
      <c r="H124" s="180" t="s">
        <v>566</v>
      </c>
      <c r="I124" s="167" t="s">
        <v>571</v>
      </c>
      <c r="J124" s="1"/>
      <c r="K124" s="1"/>
      <c r="L124" s="1"/>
    </row>
    <row r="125" spans="5:12" x14ac:dyDescent="0.25">
      <c r="F125" s="295"/>
      <c r="G125" s="173" t="s">
        <v>467</v>
      </c>
      <c r="H125" s="180" t="s">
        <v>566</v>
      </c>
      <c r="I125" s="167" t="s">
        <v>571</v>
      </c>
      <c r="J125" s="1"/>
      <c r="K125" s="1"/>
      <c r="L125" s="1"/>
    </row>
    <row r="126" spans="5:12" ht="30" x14ac:dyDescent="0.25">
      <c r="F126" s="295"/>
      <c r="G126" s="173" t="s">
        <v>466</v>
      </c>
      <c r="H126" s="180" t="s">
        <v>566</v>
      </c>
      <c r="I126" s="167" t="s">
        <v>571</v>
      </c>
      <c r="J126" s="1"/>
      <c r="K126" s="1"/>
      <c r="L126" s="1"/>
    </row>
    <row r="127" spans="5:12" ht="30" x14ac:dyDescent="0.25">
      <c r="F127" s="295"/>
      <c r="G127" s="173" t="s">
        <v>465</v>
      </c>
      <c r="H127" s="180" t="s">
        <v>566</v>
      </c>
      <c r="I127" s="167" t="s">
        <v>571</v>
      </c>
      <c r="J127" s="1"/>
      <c r="K127" s="1"/>
      <c r="L127" s="1"/>
    </row>
    <row r="128" spans="5:12" ht="30" x14ac:dyDescent="0.25">
      <c r="F128" s="295"/>
      <c r="G128" s="173" t="s">
        <v>464</v>
      </c>
      <c r="H128" s="180" t="s">
        <v>566</v>
      </c>
      <c r="I128" s="167" t="s">
        <v>571</v>
      </c>
      <c r="J128" s="1"/>
      <c r="K128" s="1"/>
      <c r="L128" s="1"/>
    </row>
    <row r="129" spans="1:16031" x14ac:dyDescent="0.25">
      <c r="F129" s="93"/>
      <c r="I129" s="1"/>
      <c r="J129" s="1"/>
      <c r="K129" s="1"/>
      <c r="L129" s="1"/>
    </row>
    <row r="130" spans="1:16031" ht="15.75" thickBot="1" x14ac:dyDescent="0.3">
      <c r="F130" s="93"/>
      <c r="I130" s="1"/>
      <c r="J130" s="1"/>
      <c r="K130" s="1"/>
      <c r="L130" s="1"/>
    </row>
    <row r="131" spans="1:16031" s="95" customFormat="1" ht="15.75" customHeight="1" thickBot="1" x14ac:dyDescent="0.3">
      <c r="A131" s="190"/>
      <c r="B131" s="292" t="s">
        <v>458</v>
      </c>
      <c r="C131" s="293"/>
      <c r="D131" s="293"/>
      <c r="E131" s="293"/>
      <c r="F131" s="293"/>
      <c r="G131" s="293"/>
      <c r="H131" s="293"/>
      <c r="I131" s="296"/>
      <c r="J131" s="29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c r="VQ131" s="1"/>
      <c r="VR131" s="1"/>
      <c r="VS131" s="1"/>
      <c r="VT131" s="1"/>
      <c r="VU131" s="1"/>
      <c r="VV131" s="1"/>
      <c r="VW131" s="1"/>
      <c r="VX131" s="1"/>
      <c r="VY131" s="1"/>
      <c r="VZ131" s="1"/>
      <c r="WA131" s="1"/>
      <c r="WB131" s="1"/>
      <c r="WC131" s="1"/>
      <c r="WD131" s="1"/>
      <c r="WE131" s="1"/>
      <c r="WF131" s="1"/>
      <c r="WG131" s="1"/>
      <c r="WH131" s="1"/>
      <c r="WI131" s="1"/>
      <c r="WJ131" s="1"/>
      <c r="WK131" s="1"/>
      <c r="WL131" s="1"/>
      <c r="WM131" s="1"/>
      <c r="WN131" s="1"/>
      <c r="WO131" s="1"/>
      <c r="WP131" s="1"/>
      <c r="WQ131" s="1"/>
      <c r="WR131" s="1"/>
      <c r="WS131" s="1"/>
      <c r="WT131" s="1"/>
      <c r="WU131" s="1"/>
      <c r="WV131" s="1"/>
      <c r="WW131" s="1"/>
      <c r="WX131" s="1"/>
      <c r="WY131" s="1"/>
      <c r="WZ131" s="1"/>
      <c r="XA131" s="1"/>
      <c r="XB131" s="1"/>
      <c r="XC131" s="1"/>
      <c r="XD131" s="1"/>
      <c r="XE131" s="1"/>
      <c r="XF131" s="1"/>
      <c r="XG131" s="1"/>
      <c r="XH131" s="1"/>
      <c r="XI131" s="1"/>
      <c r="XJ131" s="1"/>
      <c r="XK131" s="1"/>
      <c r="XL131" s="1"/>
      <c r="XM131" s="1"/>
      <c r="XN131" s="1"/>
      <c r="XO131" s="1"/>
      <c r="XP131" s="1"/>
      <c r="XQ131" s="1"/>
      <c r="XR131" s="1"/>
      <c r="XS131" s="1"/>
      <c r="XT131" s="1"/>
      <c r="XU131" s="1"/>
      <c r="XV131" s="1"/>
      <c r="XW131" s="1"/>
      <c r="XX131" s="1"/>
      <c r="XY131" s="1"/>
      <c r="XZ131" s="1"/>
      <c r="YA131" s="1"/>
      <c r="YB131" s="1"/>
      <c r="YC131" s="1"/>
      <c r="YD131" s="1"/>
      <c r="YE131" s="1"/>
      <c r="YF131" s="1"/>
      <c r="YG131" s="1"/>
      <c r="YH131" s="1"/>
      <c r="YI131" s="1"/>
      <c r="YJ131" s="1"/>
      <c r="YK131" s="1"/>
      <c r="YL131" s="1"/>
      <c r="YM131" s="1"/>
      <c r="YN131" s="1"/>
      <c r="YO131" s="1"/>
      <c r="YP131" s="1"/>
      <c r="YQ131" s="1"/>
      <c r="YR131" s="1"/>
      <c r="YS131" s="1"/>
      <c r="YT131" s="1"/>
      <c r="YU131" s="1"/>
      <c r="YV131" s="1"/>
      <c r="YW131" s="1"/>
      <c r="YX131" s="1"/>
      <c r="YY131" s="1"/>
      <c r="YZ131" s="1"/>
      <c r="ZA131" s="1"/>
      <c r="ZB131" s="1"/>
      <c r="ZC131" s="1"/>
      <c r="ZD131" s="1"/>
      <c r="ZE131" s="1"/>
      <c r="ZF131" s="1"/>
      <c r="ZG131" s="1"/>
      <c r="ZH131" s="1"/>
      <c r="ZI131" s="1"/>
      <c r="ZJ131" s="1"/>
      <c r="ZK131" s="1"/>
      <c r="ZL131" s="1"/>
      <c r="ZM131" s="1"/>
      <c r="ZN131" s="1"/>
      <c r="ZO131" s="1"/>
      <c r="ZP131" s="1"/>
      <c r="ZQ131" s="1"/>
      <c r="ZR131" s="1"/>
      <c r="ZS131" s="1"/>
      <c r="ZT131" s="1"/>
      <c r="ZU131" s="1"/>
      <c r="ZV131" s="1"/>
      <c r="ZW131" s="1"/>
      <c r="ZX131" s="1"/>
      <c r="ZY131" s="1"/>
      <c r="ZZ131" s="1"/>
      <c r="AAA131" s="1"/>
      <c r="AAB131" s="1"/>
      <c r="AAC131" s="1"/>
      <c r="AAD131" s="1"/>
      <c r="AAE131" s="1"/>
      <c r="AAF131" s="1"/>
      <c r="AAG131" s="1"/>
      <c r="AAH131" s="1"/>
      <c r="AAI131" s="1"/>
      <c r="AAJ131" s="1"/>
      <c r="AAK131" s="1"/>
      <c r="AAL131" s="1"/>
      <c r="AAM131" s="1"/>
      <c r="AAN131" s="1"/>
      <c r="AAO131" s="1"/>
      <c r="AAP131" s="1"/>
      <c r="AAQ131" s="1"/>
      <c r="AAR131" s="1"/>
      <c r="AAS131" s="1"/>
      <c r="AAT131" s="1"/>
      <c r="AAU131" s="1"/>
      <c r="AAV131" s="1"/>
      <c r="AAW131" s="1"/>
      <c r="AAX131" s="1"/>
      <c r="AAY131" s="1"/>
      <c r="AAZ131" s="1"/>
      <c r="ABA131" s="1"/>
      <c r="ABB131" s="1"/>
      <c r="ABC131" s="1"/>
      <c r="ABD131" s="1"/>
      <c r="ABE131" s="1"/>
      <c r="ABF131" s="1"/>
      <c r="ABG131" s="1"/>
      <c r="ABH131" s="1"/>
      <c r="ABI131" s="1"/>
      <c r="ABJ131" s="1"/>
      <c r="ABK131" s="1"/>
      <c r="ABL131" s="1"/>
      <c r="ABM131" s="1"/>
      <c r="ABN131" s="1"/>
      <c r="ABO131" s="1"/>
      <c r="ABP131" s="1"/>
      <c r="ABQ131" s="1"/>
      <c r="ABR131" s="1"/>
      <c r="ABS131" s="1"/>
      <c r="ABT131" s="1"/>
      <c r="ABU131" s="1"/>
      <c r="ABV131" s="1"/>
      <c r="ABW131" s="1"/>
      <c r="ABX131" s="1"/>
      <c r="ABY131" s="1"/>
      <c r="ABZ131" s="1"/>
      <c r="ACA131" s="1"/>
      <c r="ACB131" s="1"/>
      <c r="ACC131" s="1"/>
      <c r="ACD131" s="1"/>
      <c r="ACE131" s="1"/>
      <c r="ACF131" s="1"/>
      <c r="ACG131" s="1"/>
      <c r="ACH131" s="1"/>
      <c r="ACI131" s="1"/>
      <c r="ACJ131" s="1"/>
      <c r="ACK131" s="1"/>
      <c r="ACL131" s="1"/>
      <c r="ACM131" s="1"/>
      <c r="ACN131" s="1"/>
      <c r="ACO131" s="1"/>
      <c r="ACP131" s="1"/>
      <c r="ACQ131" s="1"/>
      <c r="ACR131" s="1"/>
      <c r="ACS131" s="1"/>
      <c r="ACT131" s="1"/>
      <c r="ACU131" s="1"/>
      <c r="ACV131" s="1"/>
      <c r="ACW131" s="1"/>
      <c r="ACX131" s="1"/>
      <c r="ACY131" s="1"/>
      <c r="ACZ131" s="1"/>
      <c r="ADA131" s="1"/>
      <c r="ADB131" s="1"/>
      <c r="ADC131" s="1"/>
      <c r="ADD131" s="1"/>
      <c r="ADE131" s="1"/>
      <c r="ADF131" s="1"/>
      <c r="ADG131" s="1"/>
      <c r="ADH131" s="1"/>
      <c r="ADI131" s="1"/>
      <c r="ADJ131" s="1"/>
      <c r="ADK131" s="1"/>
      <c r="ADL131" s="1"/>
      <c r="ADM131" s="1"/>
      <c r="ADN131" s="1"/>
      <c r="ADO131" s="1"/>
      <c r="ADP131" s="1"/>
      <c r="ADQ131" s="1"/>
      <c r="ADR131" s="1"/>
      <c r="ADS131" s="1"/>
      <c r="ADT131" s="1"/>
      <c r="ADU131" s="1"/>
      <c r="ADV131" s="1"/>
      <c r="ADW131" s="1"/>
      <c r="ADX131" s="1"/>
      <c r="ADY131" s="1"/>
      <c r="ADZ131" s="1"/>
      <c r="AEA131" s="1"/>
      <c r="AEB131" s="1"/>
      <c r="AEC131" s="1"/>
      <c r="AED131" s="1"/>
      <c r="AEE131" s="1"/>
      <c r="AEF131" s="1"/>
      <c r="AEG131" s="1"/>
      <c r="AEH131" s="1"/>
      <c r="AEI131" s="1"/>
      <c r="AEJ131" s="1"/>
      <c r="AEK131" s="1"/>
      <c r="AEL131" s="1"/>
      <c r="AEM131" s="1"/>
      <c r="AEN131" s="1"/>
      <c r="AEO131" s="1"/>
      <c r="AEP131" s="1"/>
      <c r="AEQ131" s="1"/>
      <c r="AER131" s="1"/>
      <c r="AES131" s="1"/>
      <c r="AET131" s="1"/>
      <c r="AEU131" s="1"/>
      <c r="AEV131" s="1"/>
      <c r="AEW131" s="1"/>
      <c r="AEX131" s="1"/>
      <c r="AEY131" s="1"/>
      <c r="AEZ131" s="1"/>
      <c r="AFA131" s="1"/>
      <c r="AFB131" s="1"/>
      <c r="AFC131" s="1"/>
      <c r="AFD131" s="1"/>
      <c r="AFE131" s="1"/>
      <c r="AFF131" s="1"/>
      <c r="AFG131" s="1"/>
      <c r="AFH131" s="1"/>
      <c r="AFI131" s="1"/>
      <c r="AFJ131" s="1"/>
      <c r="AFK131" s="1"/>
      <c r="AFL131" s="1"/>
      <c r="AFM131" s="1"/>
      <c r="AFN131" s="1"/>
      <c r="AFO131" s="1"/>
      <c r="AFP131" s="1"/>
      <c r="AFQ131" s="1"/>
      <c r="AFR131" s="1"/>
      <c r="AFS131" s="1"/>
      <c r="AFT131" s="1"/>
      <c r="AFU131" s="1"/>
      <c r="AFV131" s="1"/>
      <c r="AFW131" s="1"/>
      <c r="AFX131" s="1"/>
      <c r="AFY131" s="1"/>
      <c r="AFZ131" s="1"/>
      <c r="AGA131" s="1"/>
      <c r="AGB131" s="1"/>
      <c r="AGC131" s="1"/>
      <c r="AGD131" s="1"/>
      <c r="AGE131" s="1"/>
      <c r="AGF131" s="1"/>
      <c r="AGG131" s="1"/>
      <c r="AGH131" s="1"/>
      <c r="AGI131" s="1"/>
      <c r="AGJ131" s="1"/>
      <c r="AGK131" s="1"/>
      <c r="AGL131" s="1"/>
      <c r="AGM131" s="1"/>
      <c r="AGN131" s="1"/>
      <c r="AGO131" s="1"/>
      <c r="AGP131" s="1"/>
      <c r="AGQ131" s="1"/>
      <c r="AGR131" s="1"/>
      <c r="AGS131" s="1"/>
      <c r="AGT131" s="1"/>
      <c r="AGU131" s="1"/>
      <c r="AGV131" s="1"/>
      <c r="AGW131" s="1"/>
      <c r="AGX131" s="1"/>
      <c r="AGY131" s="1"/>
      <c r="AGZ131" s="1"/>
      <c r="AHA131" s="1"/>
      <c r="AHB131" s="1"/>
      <c r="AHC131" s="1"/>
      <c r="AHD131" s="1"/>
      <c r="AHE131" s="1"/>
      <c r="AHF131" s="1"/>
      <c r="AHG131" s="1"/>
      <c r="AHH131" s="1"/>
      <c r="AHI131" s="1"/>
      <c r="AHJ131" s="1"/>
      <c r="AHK131" s="1"/>
      <c r="AHL131" s="1"/>
      <c r="AHM131" s="1"/>
      <c r="AHN131" s="1"/>
      <c r="AHO131" s="1"/>
      <c r="AHP131" s="1"/>
      <c r="AHQ131" s="1"/>
      <c r="AHR131" s="1"/>
      <c r="AHS131" s="1"/>
      <c r="AHT131" s="1"/>
      <c r="AHU131" s="1"/>
      <c r="AHV131" s="1"/>
      <c r="AHW131" s="1"/>
      <c r="AHX131" s="1"/>
      <c r="AHY131" s="1"/>
      <c r="AHZ131" s="1"/>
      <c r="AIA131" s="1"/>
      <c r="AIB131" s="1"/>
      <c r="AIC131" s="1"/>
      <c r="AID131" s="1"/>
      <c r="AIE131" s="1"/>
      <c r="AIF131" s="1"/>
      <c r="AIG131" s="1"/>
      <c r="AIH131" s="1"/>
      <c r="AII131" s="1"/>
      <c r="AIJ131" s="1"/>
      <c r="AIK131" s="1"/>
      <c r="AIL131" s="1"/>
      <c r="AIM131" s="1"/>
      <c r="AIN131" s="1"/>
      <c r="AIO131" s="1"/>
      <c r="AIP131" s="1"/>
      <c r="AIQ131" s="1"/>
      <c r="AIR131" s="1"/>
      <c r="AIS131" s="1"/>
      <c r="AIT131" s="1"/>
      <c r="AIU131" s="1"/>
      <c r="AIV131" s="1"/>
      <c r="AIW131" s="1"/>
      <c r="AIX131" s="1"/>
      <c r="AIY131" s="1"/>
      <c r="AIZ131" s="1"/>
      <c r="AJA131" s="1"/>
      <c r="AJB131" s="1"/>
      <c r="AJC131" s="1"/>
      <c r="AJD131" s="1"/>
      <c r="AJE131" s="1"/>
      <c r="AJF131" s="1"/>
      <c r="AJG131" s="1"/>
      <c r="AJH131" s="1"/>
      <c r="AJI131" s="1"/>
      <c r="AJJ131" s="1"/>
      <c r="AJK131" s="1"/>
      <c r="AJL131" s="1"/>
      <c r="AJM131" s="1"/>
      <c r="AJN131" s="1"/>
      <c r="AJO131" s="1"/>
      <c r="AJP131" s="1"/>
      <c r="AJQ131" s="1"/>
      <c r="AJR131" s="1"/>
      <c r="AJS131" s="1"/>
      <c r="AJT131" s="1"/>
      <c r="AJU131" s="1"/>
      <c r="AJV131" s="1"/>
      <c r="AJW131" s="1"/>
      <c r="AJX131" s="1"/>
      <c r="AJY131" s="1"/>
      <c r="AJZ131" s="1"/>
      <c r="AKA131" s="1"/>
      <c r="AKB131" s="1"/>
      <c r="AKC131" s="1"/>
      <c r="AKD131" s="1"/>
      <c r="AKE131" s="1"/>
      <c r="AKF131" s="1"/>
      <c r="AKG131" s="1"/>
      <c r="AKH131" s="1"/>
      <c r="AKI131" s="1"/>
      <c r="AKJ131" s="1"/>
      <c r="AKK131" s="1"/>
      <c r="AKL131" s="1"/>
      <c r="AKM131" s="1"/>
      <c r="AKN131" s="1"/>
      <c r="AKO131" s="1"/>
      <c r="AKP131" s="1"/>
      <c r="AKQ131" s="1"/>
      <c r="AKR131" s="1"/>
      <c r="AKS131" s="1"/>
      <c r="AKT131" s="1"/>
      <c r="AKU131" s="1"/>
      <c r="AKV131" s="1"/>
      <c r="AKW131" s="1"/>
      <c r="AKX131" s="1"/>
      <c r="AKY131" s="1"/>
      <c r="AKZ131" s="1"/>
      <c r="ALA131" s="1"/>
      <c r="ALB131" s="1"/>
      <c r="ALC131" s="1"/>
      <c r="ALD131" s="1"/>
      <c r="ALE131" s="1"/>
      <c r="ALF131" s="1"/>
      <c r="ALG131" s="1"/>
      <c r="ALH131" s="1"/>
      <c r="ALI131" s="1"/>
      <c r="ALJ131" s="1"/>
      <c r="ALK131" s="1"/>
      <c r="ALL131" s="1"/>
      <c r="ALM131" s="1"/>
      <c r="ALN131" s="1"/>
      <c r="ALO131" s="1"/>
      <c r="ALP131" s="1"/>
      <c r="ALQ131" s="1"/>
      <c r="ALR131" s="1"/>
      <c r="ALS131" s="1"/>
      <c r="ALT131" s="1"/>
      <c r="ALU131" s="1"/>
      <c r="ALV131" s="1"/>
      <c r="ALW131" s="1"/>
      <c r="ALX131" s="1"/>
      <c r="ALY131" s="1"/>
      <c r="ALZ131" s="1"/>
      <c r="AMA131" s="1"/>
      <c r="AMB131" s="1"/>
      <c r="AMC131" s="1"/>
      <c r="AMD131" s="1"/>
      <c r="AME131" s="1"/>
      <c r="AMF131" s="1"/>
      <c r="AMG131" s="1"/>
      <c r="AMH131" s="1"/>
      <c r="AMI131" s="1"/>
      <c r="AMJ131" s="1"/>
      <c r="AMK131" s="1"/>
      <c r="AML131" s="1"/>
      <c r="AMM131" s="1"/>
      <c r="AMN131" s="1"/>
      <c r="AMO131" s="1"/>
      <c r="AMP131" s="1"/>
      <c r="AMQ131" s="1"/>
      <c r="AMR131" s="1"/>
      <c r="AMS131" s="1"/>
      <c r="AMT131" s="1"/>
      <c r="AMU131" s="1"/>
      <c r="AMV131" s="1"/>
      <c r="AMW131" s="1"/>
      <c r="AMX131" s="1"/>
      <c r="AMY131" s="1"/>
      <c r="AMZ131" s="1"/>
      <c r="ANA131" s="1"/>
      <c r="ANB131" s="1"/>
      <c r="ANC131" s="1"/>
      <c r="AND131" s="1"/>
      <c r="ANE131" s="1"/>
      <c r="ANF131" s="1"/>
      <c r="ANG131" s="1"/>
      <c r="ANH131" s="1"/>
      <c r="ANI131" s="1"/>
      <c r="ANJ131" s="1"/>
      <c r="ANK131" s="1"/>
      <c r="ANL131" s="1"/>
      <c r="ANM131" s="1"/>
      <c r="ANN131" s="1"/>
      <c r="ANO131" s="1"/>
      <c r="ANP131" s="1"/>
      <c r="ANQ131" s="1"/>
      <c r="ANR131" s="1"/>
      <c r="ANS131" s="1"/>
      <c r="ANT131" s="1"/>
      <c r="ANU131" s="1"/>
      <c r="ANV131" s="1"/>
      <c r="ANW131" s="1"/>
      <c r="ANX131" s="1"/>
      <c r="ANY131" s="1"/>
      <c r="ANZ131" s="1"/>
      <c r="AOA131" s="1"/>
      <c r="AOB131" s="1"/>
      <c r="AOC131" s="1"/>
      <c r="AOD131" s="1"/>
      <c r="AOE131" s="1"/>
      <c r="AOF131" s="1"/>
      <c r="AOG131" s="1"/>
      <c r="AOH131" s="1"/>
      <c r="AOI131" s="1"/>
      <c r="AOJ131" s="1"/>
      <c r="AOK131" s="1"/>
      <c r="AOL131" s="1"/>
      <c r="AOM131" s="1"/>
      <c r="AON131" s="1"/>
      <c r="AOO131" s="1"/>
      <c r="AOP131" s="1"/>
      <c r="AOQ131" s="1"/>
      <c r="AOR131" s="1"/>
      <c r="AOS131" s="1"/>
      <c r="AOT131" s="1"/>
      <c r="AOU131" s="1"/>
      <c r="AOV131" s="1"/>
      <c r="AOW131" s="1"/>
      <c r="AOX131" s="1"/>
      <c r="AOY131" s="1"/>
      <c r="AOZ131" s="1"/>
      <c r="APA131" s="1"/>
      <c r="APB131" s="1"/>
      <c r="APC131" s="1"/>
      <c r="APD131" s="1"/>
      <c r="APE131" s="1"/>
      <c r="APF131" s="1"/>
      <c r="APG131" s="1"/>
      <c r="APH131" s="1"/>
      <c r="API131" s="1"/>
      <c r="APJ131" s="1"/>
      <c r="APK131" s="1"/>
      <c r="APL131" s="1"/>
      <c r="APM131" s="1"/>
      <c r="APN131" s="1"/>
      <c r="APO131" s="1"/>
      <c r="APP131" s="1"/>
      <c r="APQ131" s="1"/>
      <c r="APR131" s="1"/>
      <c r="APS131" s="1"/>
      <c r="APT131" s="1"/>
      <c r="APU131" s="1"/>
      <c r="APV131" s="1"/>
      <c r="APW131" s="1"/>
      <c r="APX131" s="1"/>
      <c r="APY131" s="1"/>
      <c r="APZ131" s="1"/>
      <c r="AQA131" s="1"/>
      <c r="AQB131" s="1"/>
      <c r="AQC131" s="1"/>
      <c r="AQD131" s="1"/>
      <c r="AQE131" s="1"/>
      <c r="AQF131" s="1"/>
      <c r="AQG131" s="1"/>
      <c r="AQH131" s="1"/>
      <c r="AQI131" s="1"/>
      <c r="AQJ131" s="1"/>
      <c r="AQK131" s="1"/>
      <c r="AQL131" s="1"/>
      <c r="AQM131" s="1"/>
      <c r="AQN131" s="1"/>
      <c r="AQO131" s="1"/>
      <c r="AQP131" s="1"/>
      <c r="AQQ131" s="1"/>
      <c r="AQR131" s="1"/>
      <c r="AQS131" s="1"/>
      <c r="AQT131" s="1"/>
      <c r="AQU131" s="1"/>
      <c r="AQV131" s="1"/>
      <c r="AQW131" s="1"/>
      <c r="AQX131" s="1"/>
      <c r="AQY131" s="1"/>
      <c r="AQZ131" s="1"/>
      <c r="ARA131" s="1"/>
      <c r="ARB131" s="1"/>
      <c r="ARC131" s="1"/>
      <c r="ARD131" s="1"/>
      <c r="ARE131" s="1"/>
      <c r="ARF131" s="1"/>
      <c r="ARG131" s="1"/>
      <c r="ARH131" s="1"/>
      <c r="ARI131" s="1"/>
      <c r="ARJ131" s="1"/>
      <c r="ARK131" s="1"/>
      <c r="ARL131" s="1"/>
      <c r="ARM131" s="1"/>
      <c r="ARN131" s="1"/>
      <c r="ARO131" s="1"/>
      <c r="ARP131" s="1"/>
      <c r="ARQ131" s="1"/>
      <c r="ARR131" s="1"/>
      <c r="ARS131" s="1"/>
      <c r="ART131" s="1"/>
      <c r="ARU131" s="1"/>
      <c r="ARV131" s="1"/>
      <c r="ARW131" s="1"/>
      <c r="ARX131" s="1"/>
      <c r="ARY131" s="1"/>
      <c r="ARZ131" s="1"/>
      <c r="ASA131" s="1"/>
      <c r="ASB131" s="1"/>
      <c r="ASC131" s="1"/>
      <c r="ASD131" s="1"/>
      <c r="ASE131" s="1"/>
      <c r="ASF131" s="1"/>
      <c r="ASG131" s="1"/>
      <c r="ASH131" s="1"/>
      <c r="ASI131" s="1"/>
      <c r="ASJ131" s="1"/>
      <c r="ASK131" s="1"/>
      <c r="ASL131" s="1"/>
      <c r="ASM131" s="1"/>
      <c r="ASN131" s="1"/>
      <c r="ASO131" s="1"/>
      <c r="ASP131" s="1"/>
      <c r="ASQ131" s="1"/>
      <c r="ASR131" s="1"/>
      <c r="ASS131" s="1"/>
      <c r="AST131" s="1"/>
      <c r="ASU131" s="1"/>
      <c r="ASV131" s="1"/>
      <c r="ASW131" s="1"/>
      <c r="ASX131" s="1"/>
      <c r="ASY131" s="1"/>
      <c r="ASZ131" s="1"/>
      <c r="ATA131" s="1"/>
      <c r="ATB131" s="1"/>
      <c r="ATC131" s="1"/>
      <c r="ATD131" s="1"/>
      <c r="ATE131" s="1"/>
      <c r="ATF131" s="1"/>
      <c r="ATG131" s="1"/>
      <c r="ATH131" s="1"/>
      <c r="ATI131" s="1"/>
      <c r="ATJ131" s="1"/>
      <c r="ATK131" s="1"/>
      <c r="ATL131" s="1"/>
      <c r="ATM131" s="1"/>
      <c r="ATN131" s="1"/>
      <c r="ATO131" s="1"/>
      <c r="ATP131" s="1"/>
      <c r="ATQ131" s="1"/>
      <c r="ATR131" s="1"/>
      <c r="ATS131" s="1"/>
      <c r="ATT131" s="1"/>
      <c r="ATU131" s="1"/>
      <c r="ATV131" s="1"/>
      <c r="ATW131" s="1"/>
      <c r="ATX131" s="1"/>
      <c r="ATY131" s="1"/>
      <c r="ATZ131" s="1"/>
      <c r="AUA131" s="1"/>
      <c r="AUB131" s="1"/>
      <c r="AUC131" s="1"/>
      <c r="AUD131" s="1"/>
      <c r="AUE131" s="1"/>
      <c r="AUF131" s="1"/>
      <c r="AUG131" s="1"/>
      <c r="AUH131" s="1"/>
      <c r="AUI131" s="1"/>
      <c r="AUJ131" s="1"/>
      <c r="AUK131" s="1"/>
      <c r="AUL131" s="1"/>
      <c r="AUM131" s="1"/>
      <c r="AUN131" s="1"/>
      <c r="AUO131" s="1"/>
      <c r="AUP131" s="1"/>
      <c r="AUQ131" s="1"/>
      <c r="AUR131" s="1"/>
      <c r="AUS131" s="1"/>
      <c r="AUT131" s="1"/>
      <c r="AUU131" s="1"/>
      <c r="AUV131" s="1"/>
      <c r="AUW131" s="1"/>
      <c r="AUX131" s="1"/>
      <c r="AUY131" s="1"/>
      <c r="AUZ131" s="1"/>
      <c r="AVA131" s="1"/>
      <c r="AVB131" s="1"/>
      <c r="AVC131" s="1"/>
      <c r="AVD131" s="1"/>
      <c r="AVE131" s="1"/>
      <c r="AVF131" s="1"/>
      <c r="AVG131" s="1"/>
      <c r="AVH131" s="1"/>
      <c r="AVI131" s="1"/>
      <c r="AVJ131" s="1"/>
      <c r="AVK131" s="1"/>
      <c r="AVL131" s="1"/>
      <c r="AVM131" s="1"/>
      <c r="AVN131" s="1"/>
      <c r="AVO131" s="1"/>
      <c r="AVP131" s="1"/>
      <c r="AVQ131" s="1"/>
      <c r="AVR131" s="1"/>
      <c r="AVS131" s="1"/>
      <c r="AVT131" s="1"/>
      <c r="AVU131" s="1"/>
      <c r="AVV131" s="1"/>
      <c r="AVW131" s="1"/>
      <c r="AVX131" s="1"/>
      <c r="AVY131" s="1"/>
      <c r="AVZ131" s="1"/>
      <c r="AWA131" s="1"/>
      <c r="AWB131" s="1"/>
      <c r="AWC131" s="1"/>
      <c r="AWD131" s="1"/>
      <c r="AWE131" s="1"/>
      <c r="AWF131" s="1"/>
      <c r="AWG131" s="1"/>
      <c r="AWH131" s="1"/>
      <c r="AWI131" s="1"/>
      <c r="AWJ131" s="1"/>
      <c r="AWK131" s="1"/>
      <c r="AWL131" s="1"/>
      <c r="AWM131" s="1"/>
      <c r="AWN131" s="1"/>
      <c r="AWO131" s="1"/>
      <c r="AWP131" s="1"/>
      <c r="AWQ131" s="1"/>
      <c r="AWR131" s="1"/>
      <c r="AWS131" s="1"/>
      <c r="AWT131" s="1"/>
      <c r="AWU131" s="1"/>
      <c r="AWV131" s="1"/>
      <c r="AWW131" s="1"/>
      <c r="AWX131" s="1"/>
      <c r="AWY131" s="1"/>
      <c r="AWZ131" s="1"/>
      <c r="AXA131" s="1"/>
      <c r="AXB131" s="1"/>
      <c r="AXC131" s="1"/>
      <c r="AXD131" s="1"/>
      <c r="AXE131" s="1"/>
      <c r="AXF131" s="1"/>
      <c r="AXG131" s="1"/>
      <c r="AXH131" s="1"/>
      <c r="AXI131" s="1"/>
      <c r="AXJ131" s="1"/>
      <c r="AXK131" s="1"/>
      <c r="AXL131" s="1"/>
      <c r="AXM131" s="1"/>
      <c r="AXN131" s="1"/>
      <c r="AXO131" s="1"/>
      <c r="AXP131" s="1"/>
      <c r="AXQ131" s="1"/>
      <c r="AXR131" s="1"/>
      <c r="AXS131" s="1"/>
      <c r="AXT131" s="1"/>
      <c r="AXU131" s="1"/>
      <c r="AXV131" s="1"/>
      <c r="AXW131" s="1"/>
      <c r="AXX131" s="1"/>
      <c r="AXY131" s="1"/>
      <c r="AXZ131" s="1"/>
      <c r="AYA131" s="1"/>
      <c r="AYB131" s="1"/>
      <c r="AYC131" s="1"/>
      <c r="AYD131" s="1"/>
      <c r="AYE131" s="1"/>
      <c r="AYF131" s="1"/>
      <c r="AYG131" s="1"/>
      <c r="AYH131" s="1"/>
      <c r="AYI131" s="1"/>
      <c r="AYJ131" s="1"/>
      <c r="AYK131" s="1"/>
      <c r="AYL131" s="1"/>
      <c r="AYM131" s="1"/>
      <c r="AYN131" s="1"/>
      <c r="AYO131" s="1"/>
      <c r="AYP131" s="1"/>
      <c r="AYQ131" s="1"/>
      <c r="AYR131" s="1"/>
      <c r="AYS131" s="1"/>
      <c r="AYT131" s="1"/>
      <c r="AYU131" s="1"/>
      <c r="AYV131" s="1"/>
      <c r="AYW131" s="1"/>
      <c r="AYX131" s="1"/>
      <c r="AYY131" s="1"/>
      <c r="AYZ131" s="1"/>
      <c r="AZA131" s="1"/>
      <c r="AZB131" s="1"/>
      <c r="AZC131" s="1"/>
      <c r="AZD131" s="1"/>
      <c r="AZE131" s="1"/>
      <c r="AZF131" s="1"/>
      <c r="AZG131" s="1"/>
      <c r="AZH131" s="1"/>
      <c r="AZI131" s="1"/>
      <c r="AZJ131" s="1"/>
      <c r="AZK131" s="1"/>
      <c r="AZL131" s="1"/>
      <c r="AZM131" s="1"/>
      <c r="AZN131" s="1"/>
      <c r="AZO131" s="1"/>
      <c r="AZP131" s="1"/>
      <c r="AZQ131" s="1"/>
      <c r="AZR131" s="1"/>
      <c r="AZS131" s="1"/>
      <c r="AZT131" s="1"/>
      <c r="AZU131" s="1"/>
      <c r="AZV131" s="1"/>
      <c r="AZW131" s="1"/>
      <c r="AZX131" s="1"/>
      <c r="AZY131" s="1"/>
      <c r="AZZ131" s="1"/>
      <c r="BAA131" s="1"/>
      <c r="BAB131" s="1"/>
      <c r="BAC131" s="1"/>
      <c r="BAD131" s="1"/>
      <c r="BAE131" s="1"/>
      <c r="BAF131" s="1"/>
      <c r="BAG131" s="1"/>
      <c r="BAH131" s="1"/>
      <c r="BAI131" s="1"/>
      <c r="BAJ131" s="1"/>
      <c r="BAK131" s="1"/>
      <c r="BAL131" s="1"/>
      <c r="BAM131" s="1"/>
      <c r="BAN131" s="1"/>
      <c r="BAO131" s="1"/>
      <c r="BAP131" s="1"/>
      <c r="BAQ131" s="1"/>
      <c r="BAR131" s="1"/>
      <c r="BAS131" s="1"/>
      <c r="BAT131" s="1"/>
      <c r="BAU131" s="1"/>
      <c r="BAV131" s="1"/>
      <c r="BAW131" s="1"/>
      <c r="BAX131" s="1"/>
      <c r="BAY131" s="1"/>
      <c r="BAZ131" s="1"/>
      <c r="BBA131" s="1"/>
      <c r="BBB131" s="1"/>
      <c r="BBC131" s="1"/>
      <c r="BBD131" s="1"/>
      <c r="BBE131" s="1"/>
      <c r="BBF131" s="1"/>
      <c r="BBG131" s="1"/>
      <c r="BBH131" s="1"/>
      <c r="BBI131" s="1"/>
      <c r="BBJ131" s="1"/>
      <c r="BBK131" s="1"/>
      <c r="BBL131" s="1"/>
      <c r="BBM131" s="1"/>
      <c r="BBN131" s="1"/>
      <c r="BBO131" s="1"/>
      <c r="BBP131" s="1"/>
      <c r="BBQ131" s="1"/>
      <c r="BBR131" s="1"/>
      <c r="BBS131" s="1"/>
      <c r="BBT131" s="1"/>
      <c r="BBU131" s="1"/>
      <c r="BBV131" s="1"/>
      <c r="BBW131" s="1"/>
      <c r="BBX131" s="1"/>
      <c r="BBY131" s="1"/>
      <c r="BBZ131" s="1"/>
      <c r="BCA131" s="1"/>
      <c r="BCB131" s="1"/>
      <c r="BCC131" s="1"/>
      <c r="BCD131" s="1"/>
      <c r="BCE131" s="1"/>
      <c r="BCF131" s="1"/>
      <c r="BCG131" s="1"/>
      <c r="BCH131" s="1"/>
      <c r="BCI131" s="1"/>
      <c r="BCJ131" s="1"/>
      <c r="BCK131" s="1"/>
      <c r="BCL131" s="1"/>
      <c r="BCM131" s="1"/>
      <c r="BCN131" s="1"/>
      <c r="BCO131" s="1"/>
      <c r="BCP131" s="1"/>
      <c r="BCQ131" s="1"/>
      <c r="BCR131" s="1"/>
      <c r="BCS131" s="1"/>
      <c r="BCT131" s="1"/>
      <c r="BCU131" s="1"/>
      <c r="BCV131" s="1"/>
      <c r="BCW131" s="1"/>
      <c r="BCX131" s="1"/>
      <c r="BCY131" s="1"/>
      <c r="BCZ131" s="1"/>
      <c r="BDA131" s="1"/>
      <c r="BDB131" s="1"/>
      <c r="BDC131" s="1"/>
      <c r="BDD131" s="1"/>
      <c r="BDE131" s="1"/>
      <c r="BDF131" s="1"/>
      <c r="BDG131" s="1"/>
      <c r="BDH131" s="1"/>
      <c r="BDI131" s="1"/>
      <c r="BDJ131" s="1"/>
      <c r="BDK131" s="1"/>
      <c r="BDL131" s="1"/>
      <c r="BDM131" s="1"/>
      <c r="BDN131" s="1"/>
      <c r="BDO131" s="1"/>
      <c r="BDP131" s="1"/>
      <c r="BDQ131" s="1"/>
      <c r="BDR131" s="1"/>
      <c r="BDS131" s="1"/>
      <c r="BDT131" s="1"/>
      <c r="BDU131" s="1"/>
      <c r="BDV131" s="1"/>
      <c r="BDW131" s="1"/>
      <c r="BDX131" s="1"/>
      <c r="BDY131" s="1"/>
      <c r="BDZ131" s="1"/>
      <c r="BEA131" s="1"/>
      <c r="BEB131" s="1"/>
      <c r="BEC131" s="1"/>
      <c r="BED131" s="1"/>
      <c r="BEE131" s="1"/>
      <c r="BEF131" s="1"/>
      <c r="BEG131" s="1"/>
      <c r="BEH131" s="1"/>
      <c r="BEI131" s="1"/>
      <c r="BEJ131" s="1"/>
      <c r="BEK131" s="1"/>
      <c r="BEL131" s="1"/>
      <c r="BEM131" s="1"/>
      <c r="BEN131" s="1"/>
      <c r="BEO131" s="1"/>
      <c r="BEP131" s="1"/>
      <c r="BEQ131" s="1"/>
      <c r="BER131" s="1"/>
      <c r="BES131" s="1"/>
      <c r="BET131" s="1"/>
      <c r="BEU131" s="1"/>
      <c r="BEV131" s="1"/>
      <c r="BEW131" s="1"/>
      <c r="BEX131" s="1"/>
      <c r="BEY131" s="1"/>
      <c r="BEZ131" s="1"/>
      <c r="BFA131" s="1"/>
      <c r="BFB131" s="1"/>
      <c r="BFC131" s="1"/>
      <c r="BFD131" s="1"/>
      <c r="BFE131" s="1"/>
      <c r="BFF131" s="1"/>
      <c r="BFG131" s="1"/>
      <c r="BFH131" s="1"/>
      <c r="BFI131" s="1"/>
      <c r="BFJ131" s="1"/>
      <c r="BFK131" s="1"/>
      <c r="BFL131" s="1"/>
      <c r="BFM131" s="1"/>
      <c r="BFN131" s="1"/>
      <c r="BFO131" s="1"/>
      <c r="BFP131" s="1"/>
      <c r="BFQ131" s="1"/>
      <c r="BFR131" s="1"/>
      <c r="BFS131" s="1"/>
      <c r="BFT131" s="1"/>
      <c r="BFU131" s="1"/>
      <c r="BFV131" s="1"/>
      <c r="BFW131" s="1"/>
      <c r="BFX131" s="1"/>
      <c r="BFY131" s="1"/>
      <c r="BFZ131" s="1"/>
      <c r="BGA131" s="1"/>
      <c r="BGB131" s="1"/>
      <c r="BGC131" s="1"/>
      <c r="BGD131" s="1"/>
      <c r="BGE131" s="1"/>
      <c r="BGF131" s="1"/>
      <c r="BGG131" s="1"/>
      <c r="BGH131" s="1"/>
      <c r="BGI131" s="1"/>
      <c r="BGJ131" s="1"/>
      <c r="BGK131" s="1"/>
      <c r="BGL131" s="1"/>
      <c r="BGM131" s="1"/>
      <c r="BGN131" s="1"/>
      <c r="BGO131" s="1"/>
      <c r="BGP131" s="1"/>
      <c r="BGQ131" s="1"/>
      <c r="BGR131" s="1"/>
      <c r="BGS131" s="1"/>
      <c r="BGT131" s="1"/>
      <c r="BGU131" s="1"/>
      <c r="BGV131" s="1"/>
      <c r="BGW131" s="1"/>
      <c r="BGX131" s="1"/>
      <c r="BGY131" s="1"/>
      <c r="BGZ131" s="1"/>
      <c r="BHA131" s="1"/>
      <c r="BHB131" s="1"/>
      <c r="BHC131" s="1"/>
      <c r="BHD131" s="1"/>
      <c r="BHE131" s="1"/>
      <c r="BHF131" s="1"/>
      <c r="BHG131" s="1"/>
      <c r="BHH131" s="1"/>
      <c r="BHI131" s="1"/>
      <c r="BHJ131" s="1"/>
      <c r="BHK131" s="1"/>
      <c r="BHL131" s="1"/>
      <c r="BHM131" s="1"/>
      <c r="BHN131" s="1"/>
      <c r="BHO131" s="1"/>
      <c r="BHP131" s="1"/>
      <c r="BHQ131" s="1"/>
      <c r="BHR131" s="1"/>
      <c r="BHS131" s="1"/>
      <c r="BHT131" s="1"/>
      <c r="BHU131" s="1"/>
      <c r="BHV131" s="1"/>
      <c r="BHW131" s="1"/>
      <c r="BHX131" s="1"/>
      <c r="BHY131" s="1"/>
      <c r="BHZ131" s="1"/>
      <c r="BIA131" s="1"/>
      <c r="BIB131" s="1"/>
      <c r="BIC131" s="1"/>
      <c r="BID131" s="1"/>
      <c r="BIE131" s="1"/>
      <c r="BIF131" s="1"/>
      <c r="BIG131" s="1"/>
      <c r="BIH131" s="1"/>
      <c r="BII131" s="1"/>
      <c r="BIJ131" s="1"/>
      <c r="BIK131" s="1"/>
      <c r="BIL131" s="1"/>
      <c r="BIM131" s="1"/>
      <c r="BIN131" s="1"/>
      <c r="BIO131" s="1"/>
      <c r="BIP131" s="1"/>
      <c r="BIQ131" s="1"/>
      <c r="BIR131" s="1"/>
      <c r="BIS131" s="1"/>
      <c r="BIT131" s="1"/>
      <c r="BIU131" s="1"/>
      <c r="BIV131" s="1"/>
      <c r="BIW131" s="1"/>
      <c r="BIX131" s="1"/>
      <c r="BIY131" s="1"/>
      <c r="BIZ131" s="1"/>
      <c r="BJA131" s="1"/>
      <c r="BJB131" s="1"/>
      <c r="BJC131" s="1"/>
      <c r="BJD131" s="1"/>
      <c r="BJE131" s="1"/>
      <c r="BJF131" s="1"/>
      <c r="BJG131" s="1"/>
      <c r="BJH131" s="1"/>
      <c r="BJI131" s="1"/>
      <c r="BJJ131" s="1"/>
      <c r="BJK131" s="1"/>
      <c r="BJL131" s="1"/>
      <c r="BJM131" s="1"/>
      <c r="BJN131" s="1"/>
      <c r="BJO131" s="1"/>
      <c r="BJP131" s="1"/>
      <c r="BJQ131" s="1"/>
      <c r="BJR131" s="1"/>
      <c r="BJS131" s="1"/>
      <c r="BJT131" s="1"/>
      <c r="BJU131" s="1"/>
      <c r="BJV131" s="1"/>
      <c r="BJW131" s="1"/>
      <c r="BJX131" s="1"/>
      <c r="BJY131" s="1"/>
      <c r="BJZ131" s="1"/>
      <c r="BKA131" s="1"/>
      <c r="BKB131" s="1"/>
      <c r="BKC131" s="1"/>
      <c r="BKD131" s="1"/>
      <c r="BKE131" s="1"/>
      <c r="BKF131" s="1"/>
      <c r="BKG131" s="1"/>
      <c r="BKH131" s="1"/>
      <c r="BKI131" s="1"/>
      <c r="BKJ131" s="1"/>
      <c r="BKK131" s="1"/>
      <c r="BKL131" s="1"/>
      <c r="BKM131" s="1"/>
      <c r="BKN131" s="1"/>
      <c r="BKO131" s="1"/>
      <c r="BKP131" s="1"/>
      <c r="BKQ131" s="1"/>
      <c r="BKR131" s="1"/>
      <c r="BKS131" s="1"/>
      <c r="BKT131" s="1"/>
      <c r="BKU131" s="1"/>
      <c r="BKV131" s="1"/>
      <c r="BKW131" s="1"/>
      <c r="BKX131" s="1"/>
      <c r="BKY131" s="1"/>
      <c r="BKZ131" s="1"/>
      <c r="BLA131" s="1"/>
      <c r="BLB131" s="1"/>
      <c r="BLC131" s="1"/>
      <c r="BLD131" s="1"/>
      <c r="BLE131" s="1"/>
      <c r="BLF131" s="1"/>
      <c r="BLG131" s="1"/>
      <c r="BLH131" s="1"/>
      <c r="BLI131" s="1"/>
      <c r="BLJ131" s="1"/>
      <c r="BLK131" s="1"/>
      <c r="BLL131" s="1"/>
      <c r="BLM131" s="1"/>
      <c r="BLN131" s="1"/>
      <c r="BLO131" s="1"/>
      <c r="BLP131" s="1"/>
      <c r="BLQ131" s="1"/>
      <c r="BLR131" s="1"/>
      <c r="BLS131" s="1"/>
      <c r="BLT131" s="1"/>
      <c r="BLU131" s="1"/>
      <c r="BLV131" s="1"/>
      <c r="BLW131" s="1"/>
      <c r="BLX131" s="1"/>
      <c r="BLY131" s="1"/>
      <c r="BLZ131" s="1"/>
      <c r="BMA131" s="1"/>
      <c r="BMB131" s="1"/>
      <c r="BMC131" s="1"/>
      <c r="BMD131" s="1"/>
      <c r="BME131" s="1"/>
      <c r="BMF131" s="1"/>
      <c r="BMG131" s="1"/>
      <c r="BMH131" s="1"/>
      <c r="BMI131" s="1"/>
      <c r="BMJ131" s="1"/>
      <c r="BMK131" s="1"/>
      <c r="BML131" s="1"/>
      <c r="BMM131" s="1"/>
      <c r="BMN131" s="1"/>
      <c r="BMO131" s="1"/>
      <c r="BMP131" s="1"/>
      <c r="BMQ131" s="1"/>
      <c r="BMR131" s="1"/>
      <c r="BMS131" s="1"/>
      <c r="BMT131" s="1"/>
      <c r="BMU131" s="1"/>
      <c r="BMV131" s="1"/>
      <c r="BMW131" s="1"/>
      <c r="BMX131" s="1"/>
      <c r="BMY131" s="1"/>
      <c r="BMZ131" s="1"/>
      <c r="BNA131" s="1"/>
      <c r="BNB131" s="1"/>
      <c r="BNC131" s="1"/>
      <c r="BND131" s="1"/>
      <c r="BNE131" s="1"/>
      <c r="BNF131" s="1"/>
      <c r="BNG131" s="1"/>
      <c r="BNH131" s="1"/>
      <c r="BNI131" s="1"/>
      <c r="BNJ131" s="1"/>
      <c r="BNK131" s="1"/>
      <c r="BNL131" s="1"/>
      <c r="BNM131" s="1"/>
      <c r="BNN131" s="1"/>
      <c r="BNO131" s="1"/>
      <c r="BNP131" s="1"/>
      <c r="BNQ131" s="1"/>
      <c r="BNR131" s="1"/>
      <c r="BNS131" s="1"/>
      <c r="BNT131" s="1"/>
      <c r="BNU131" s="1"/>
      <c r="BNV131" s="1"/>
      <c r="BNW131" s="1"/>
      <c r="BNX131" s="1"/>
      <c r="BNY131" s="1"/>
      <c r="BNZ131" s="1"/>
      <c r="BOA131" s="1"/>
      <c r="BOB131" s="1"/>
      <c r="BOC131" s="1"/>
      <c r="BOD131" s="1"/>
      <c r="BOE131" s="1"/>
      <c r="BOF131" s="1"/>
      <c r="BOG131" s="1"/>
      <c r="BOH131" s="1"/>
      <c r="BOI131" s="1"/>
      <c r="BOJ131" s="1"/>
      <c r="BOK131" s="1"/>
      <c r="BOL131" s="1"/>
      <c r="BOM131" s="1"/>
      <c r="BON131" s="1"/>
      <c r="BOO131" s="1"/>
      <c r="BOP131" s="1"/>
      <c r="BOQ131" s="1"/>
      <c r="BOR131" s="1"/>
      <c r="BOS131" s="1"/>
      <c r="BOT131" s="1"/>
      <c r="BOU131" s="1"/>
      <c r="BOV131" s="1"/>
      <c r="BOW131" s="1"/>
      <c r="BOX131" s="1"/>
      <c r="BOY131" s="1"/>
      <c r="BOZ131" s="1"/>
      <c r="BPA131" s="1"/>
      <c r="BPB131" s="1"/>
      <c r="BPC131" s="1"/>
      <c r="BPD131" s="1"/>
      <c r="BPE131" s="1"/>
      <c r="BPF131" s="1"/>
      <c r="BPG131" s="1"/>
      <c r="BPH131" s="1"/>
      <c r="BPI131" s="1"/>
      <c r="BPJ131" s="1"/>
      <c r="BPK131" s="1"/>
      <c r="BPL131" s="1"/>
      <c r="BPM131" s="1"/>
      <c r="BPN131" s="1"/>
      <c r="BPO131" s="1"/>
      <c r="BPP131" s="1"/>
      <c r="BPQ131" s="1"/>
      <c r="BPR131" s="1"/>
      <c r="BPS131" s="1"/>
      <c r="BPT131" s="1"/>
      <c r="BPU131" s="1"/>
      <c r="BPV131" s="1"/>
      <c r="BPW131" s="1"/>
      <c r="BPX131" s="1"/>
      <c r="BPY131" s="1"/>
      <c r="BPZ131" s="1"/>
      <c r="BQA131" s="1"/>
      <c r="BQB131" s="1"/>
      <c r="BQC131" s="1"/>
      <c r="BQD131" s="1"/>
      <c r="BQE131" s="1"/>
      <c r="BQF131" s="1"/>
      <c r="BQG131" s="1"/>
      <c r="BQH131" s="1"/>
      <c r="BQI131" s="1"/>
      <c r="BQJ131" s="1"/>
      <c r="BQK131" s="1"/>
      <c r="BQL131" s="1"/>
      <c r="BQM131" s="1"/>
      <c r="BQN131" s="1"/>
      <c r="BQO131" s="1"/>
      <c r="BQP131" s="1"/>
      <c r="BQQ131" s="1"/>
      <c r="BQR131" s="1"/>
      <c r="BQS131" s="1"/>
      <c r="BQT131" s="1"/>
      <c r="BQU131" s="1"/>
      <c r="BQV131" s="1"/>
      <c r="BQW131" s="1"/>
      <c r="BQX131" s="1"/>
      <c r="BQY131" s="1"/>
      <c r="BQZ131" s="1"/>
      <c r="BRA131" s="1"/>
      <c r="BRB131" s="1"/>
      <c r="BRC131" s="1"/>
      <c r="BRD131" s="1"/>
      <c r="BRE131" s="1"/>
      <c r="BRF131" s="1"/>
      <c r="BRG131" s="1"/>
      <c r="BRH131" s="1"/>
      <c r="BRI131" s="1"/>
      <c r="BRJ131" s="1"/>
      <c r="BRK131" s="1"/>
      <c r="BRL131" s="1"/>
      <c r="BRM131" s="1"/>
      <c r="BRN131" s="1"/>
      <c r="BRO131" s="1"/>
      <c r="BRP131" s="1"/>
      <c r="BRQ131" s="1"/>
      <c r="BRR131" s="1"/>
      <c r="BRS131" s="1"/>
      <c r="BRT131" s="1"/>
      <c r="BRU131" s="1"/>
      <c r="BRV131" s="1"/>
      <c r="BRW131" s="1"/>
      <c r="BRX131" s="1"/>
      <c r="BRY131" s="1"/>
      <c r="BRZ131" s="1"/>
      <c r="BSA131" s="1"/>
      <c r="BSB131" s="1"/>
      <c r="BSC131" s="1"/>
      <c r="BSD131" s="1"/>
      <c r="BSE131" s="1"/>
      <c r="BSF131" s="1"/>
      <c r="BSG131" s="1"/>
      <c r="BSH131" s="1"/>
      <c r="BSI131" s="1"/>
      <c r="BSJ131" s="1"/>
      <c r="BSK131" s="1"/>
      <c r="BSL131" s="1"/>
      <c r="BSM131" s="1"/>
      <c r="BSN131" s="1"/>
      <c r="BSO131" s="1"/>
      <c r="BSP131" s="1"/>
      <c r="BSQ131" s="1"/>
      <c r="BSR131" s="1"/>
      <c r="BSS131" s="1"/>
      <c r="BST131" s="1"/>
      <c r="BSU131" s="1"/>
      <c r="BSV131" s="1"/>
      <c r="BSW131" s="1"/>
      <c r="BSX131" s="1"/>
      <c r="BSY131" s="1"/>
      <c r="BSZ131" s="1"/>
      <c r="BTA131" s="1"/>
      <c r="BTB131" s="1"/>
      <c r="BTC131" s="1"/>
      <c r="BTD131" s="1"/>
      <c r="BTE131" s="1"/>
      <c r="BTF131" s="1"/>
      <c r="BTG131" s="1"/>
      <c r="BTH131" s="1"/>
      <c r="BTI131" s="1"/>
      <c r="BTJ131" s="1"/>
      <c r="BTK131" s="1"/>
      <c r="BTL131" s="1"/>
      <c r="BTM131" s="1"/>
      <c r="BTN131" s="1"/>
      <c r="BTO131" s="1"/>
      <c r="BTP131" s="1"/>
      <c r="BTQ131" s="1"/>
      <c r="BTR131" s="1"/>
      <c r="BTS131" s="1"/>
      <c r="BTT131" s="1"/>
      <c r="BTU131" s="1"/>
      <c r="BTV131" s="1"/>
      <c r="BTW131" s="1"/>
      <c r="BTX131" s="1"/>
      <c r="BTY131" s="1"/>
      <c r="BTZ131" s="1"/>
      <c r="BUA131" s="1"/>
      <c r="BUB131" s="1"/>
      <c r="BUC131" s="1"/>
      <c r="BUD131" s="1"/>
      <c r="BUE131" s="1"/>
      <c r="BUF131" s="1"/>
      <c r="BUG131" s="1"/>
      <c r="BUH131" s="1"/>
      <c r="BUI131" s="1"/>
      <c r="BUJ131" s="1"/>
      <c r="BUK131" s="1"/>
      <c r="BUL131" s="1"/>
      <c r="BUM131" s="1"/>
      <c r="BUN131" s="1"/>
      <c r="BUO131" s="1"/>
      <c r="BUP131" s="1"/>
      <c r="BUQ131" s="1"/>
      <c r="BUR131" s="1"/>
      <c r="BUS131" s="1"/>
      <c r="BUT131" s="1"/>
      <c r="BUU131" s="1"/>
      <c r="BUV131" s="1"/>
      <c r="BUW131" s="1"/>
      <c r="BUX131" s="1"/>
      <c r="BUY131" s="1"/>
      <c r="BUZ131" s="1"/>
      <c r="BVA131" s="1"/>
      <c r="BVB131" s="1"/>
      <c r="BVC131" s="1"/>
      <c r="BVD131" s="1"/>
      <c r="BVE131" s="1"/>
      <c r="BVF131" s="1"/>
      <c r="BVG131" s="1"/>
      <c r="BVH131" s="1"/>
      <c r="BVI131" s="1"/>
      <c r="BVJ131" s="1"/>
      <c r="BVK131" s="1"/>
      <c r="BVL131" s="1"/>
      <c r="BVM131" s="1"/>
      <c r="BVN131" s="1"/>
      <c r="BVO131" s="1"/>
      <c r="BVP131" s="1"/>
      <c r="BVQ131" s="1"/>
      <c r="BVR131" s="1"/>
      <c r="BVS131" s="1"/>
      <c r="BVT131" s="1"/>
      <c r="BVU131" s="1"/>
      <c r="BVV131" s="1"/>
      <c r="BVW131" s="1"/>
      <c r="BVX131" s="1"/>
      <c r="BVY131" s="1"/>
      <c r="BVZ131" s="1"/>
      <c r="BWA131" s="1"/>
      <c r="BWB131" s="1"/>
      <c r="BWC131" s="1"/>
      <c r="BWD131" s="1"/>
      <c r="BWE131" s="1"/>
      <c r="BWF131" s="1"/>
      <c r="BWG131" s="1"/>
      <c r="BWH131" s="1"/>
      <c r="BWI131" s="1"/>
      <c r="BWJ131" s="1"/>
      <c r="BWK131" s="1"/>
      <c r="BWL131" s="1"/>
      <c r="BWM131" s="1"/>
      <c r="BWN131" s="1"/>
      <c r="BWO131" s="1"/>
      <c r="BWP131" s="1"/>
      <c r="BWQ131" s="1"/>
      <c r="BWR131" s="1"/>
      <c r="BWS131" s="1"/>
      <c r="BWT131" s="1"/>
      <c r="BWU131" s="1"/>
      <c r="BWV131" s="1"/>
      <c r="BWW131" s="1"/>
      <c r="BWX131" s="1"/>
      <c r="BWY131" s="1"/>
      <c r="BWZ131" s="1"/>
      <c r="BXA131" s="1"/>
      <c r="BXB131" s="1"/>
      <c r="BXC131" s="1"/>
      <c r="BXD131" s="1"/>
      <c r="BXE131" s="1"/>
      <c r="BXF131" s="1"/>
      <c r="BXG131" s="1"/>
      <c r="BXH131" s="1"/>
      <c r="BXI131" s="1"/>
      <c r="BXJ131" s="1"/>
      <c r="BXK131" s="1"/>
      <c r="BXL131" s="1"/>
      <c r="BXM131" s="1"/>
      <c r="BXN131" s="1"/>
      <c r="BXO131" s="1"/>
      <c r="BXP131" s="1"/>
      <c r="BXQ131" s="1"/>
      <c r="BXR131" s="1"/>
      <c r="BXS131" s="1"/>
      <c r="BXT131" s="1"/>
      <c r="BXU131" s="1"/>
      <c r="BXV131" s="1"/>
      <c r="BXW131" s="1"/>
      <c r="BXX131" s="1"/>
      <c r="BXY131" s="1"/>
      <c r="BXZ131" s="1"/>
      <c r="BYA131" s="1"/>
      <c r="BYB131" s="1"/>
      <c r="BYC131" s="1"/>
      <c r="BYD131" s="1"/>
      <c r="BYE131" s="1"/>
      <c r="BYF131" s="1"/>
      <c r="BYG131" s="1"/>
      <c r="BYH131" s="1"/>
      <c r="BYI131" s="1"/>
      <c r="BYJ131" s="1"/>
      <c r="BYK131" s="1"/>
      <c r="BYL131" s="1"/>
      <c r="BYM131" s="1"/>
      <c r="BYN131" s="1"/>
      <c r="BYO131" s="1"/>
      <c r="BYP131" s="1"/>
      <c r="BYQ131" s="1"/>
      <c r="BYR131" s="1"/>
      <c r="BYS131" s="1"/>
      <c r="BYT131" s="1"/>
      <c r="BYU131" s="1"/>
      <c r="BYV131" s="1"/>
      <c r="BYW131" s="1"/>
      <c r="BYX131" s="1"/>
      <c r="BYY131" s="1"/>
      <c r="BYZ131" s="1"/>
      <c r="BZA131" s="1"/>
      <c r="BZB131" s="1"/>
      <c r="BZC131" s="1"/>
      <c r="BZD131" s="1"/>
      <c r="BZE131" s="1"/>
      <c r="BZF131" s="1"/>
      <c r="BZG131" s="1"/>
      <c r="BZH131" s="1"/>
      <c r="BZI131" s="1"/>
      <c r="BZJ131" s="1"/>
      <c r="BZK131" s="1"/>
      <c r="BZL131" s="1"/>
      <c r="BZM131" s="1"/>
      <c r="BZN131" s="1"/>
      <c r="BZO131" s="1"/>
      <c r="BZP131" s="1"/>
      <c r="BZQ131" s="1"/>
      <c r="BZR131" s="1"/>
      <c r="BZS131" s="1"/>
      <c r="BZT131" s="1"/>
      <c r="BZU131" s="1"/>
      <c r="BZV131" s="1"/>
      <c r="BZW131" s="1"/>
      <c r="BZX131" s="1"/>
      <c r="BZY131" s="1"/>
      <c r="BZZ131" s="1"/>
      <c r="CAA131" s="1"/>
      <c r="CAB131" s="1"/>
      <c r="CAC131" s="1"/>
      <c r="CAD131" s="1"/>
      <c r="CAE131" s="1"/>
      <c r="CAF131" s="1"/>
      <c r="CAG131" s="1"/>
      <c r="CAH131" s="1"/>
      <c r="CAI131" s="1"/>
      <c r="CAJ131" s="1"/>
      <c r="CAK131" s="1"/>
      <c r="CAL131" s="1"/>
      <c r="CAM131" s="1"/>
      <c r="CAN131" s="1"/>
      <c r="CAO131" s="1"/>
      <c r="CAP131" s="1"/>
      <c r="CAQ131" s="1"/>
      <c r="CAR131" s="1"/>
      <c r="CAS131" s="1"/>
      <c r="CAT131" s="1"/>
      <c r="CAU131" s="1"/>
      <c r="CAV131" s="1"/>
      <c r="CAW131" s="1"/>
      <c r="CAX131" s="1"/>
      <c r="CAY131" s="1"/>
      <c r="CAZ131" s="1"/>
      <c r="CBA131" s="1"/>
      <c r="CBB131" s="1"/>
      <c r="CBC131" s="1"/>
      <c r="CBD131" s="1"/>
      <c r="CBE131" s="1"/>
      <c r="CBF131" s="1"/>
      <c r="CBG131" s="1"/>
      <c r="CBH131" s="1"/>
      <c r="CBI131" s="1"/>
      <c r="CBJ131" s="1"/>
      <c r="CBK131" s="1"/>
      <c r="CBL131" s="1"/>
      <c r="CBM131" s="1"/>
      <c r="CBN131" s="1"/>
      <c r="CBO131" s="1"/>
      <c r="CBP131" s="1"/>
      <c r="CBQ131" s="1"/>
      <c r="CBR131" s="1"/>
      <c r="CBS131" s="1"/>
      <c r="CBT131" s="1"/>
      <c r="CBU131" s="1"/>
      <c r="CBV131" s="1"/>
      <c r="CBW131" s="1"/>
      <c r="CBX131" s="1"/>
      <c r="CBY131" s="1"/>
      <c r="CBZ131" s="1"/>
      <c r="CCA131" s="1"/>
      <c r="CCB131" s="1"/>
      <c r="CCC131" s="1"/>
      <c r="CCD131" s="1"/>
      <c r="CCE131" s="1"/>
      <c r="CCF131" s="1"/>
      <c r="CCG131" s="1"/>
      <c r="CCH131" s="1"/>
      <c r="CCI131" s="1"/>
      <c r="CCJ131" s="1"/>
      <c r="CCK131" s="1"/>
      <c r="CCL131" s="1"/>
      <c r="CCM131" s="1"/>
      <c r="CCN131" s="1"/>
      <c r="CCO131" s="1"/>
      <c r="CCP131" s="1"/>
      <c r="CCQ131" s="1"/>
      <c r="CCR131" s="1"/>
      <c r="CCS131" s="1"/>
      <c r="CCT131" s="1"/>
      <c r="CCU131" s="1"/>
      <c r="CCV131" s="1"/>
      <c r="CCW131" s="1"/>
      <c r="CCX131" s="1"/>
      <c r="CCY131" s="1"/>
      <c r="CCZ131" s="1"/>
      <c r="CDA131" s="1"/>
      <c r="CDB131" s="1"/>
      <c r="CDC131" s="1"/>
      <c r="CDD131" s="1"/>
      <c r="CDE131" s="1"/>
      <c r="CDF131" s="1"/>
      <c r="CDG131" s="1"/>
      <c r="CDH131" s="1"/>
      <c r="CDI131" s="1"/>
      <c r="CDJ131" s="1"/>
      <c r="CDK131" s="1"/>
      <c r="CDL131" s="1"/>
      <c r="CDM131" s="1"/>
      <c r="CDN131" s="1"/>
      <c r="CDO131" s="1"/>
      <c r="CDP131" s="1"/>
      <c r="CDQ131" s="1"/>
      <c r="CDR131" s="1"/>
      <c r="CDS131" s="1"/>
      <c r="CDT131" s="1"/>
      <c r="CDU131" s="1"/>
      <c r="CDV131" s="1"/>
      <c r="CDW131" s="1"/>
      <c r="CDX131" s="1"/>
      <c r="CDY131" s="1"/>
      <c r="CDZ131" s="1"/>
      <c r="CEA131" s="1"/>
      <c r="CEB131" s="1"/>
      <c r="CEC131" s="1"/>
      <c r="CED131" s="1"/>
      <c r="CEE131" s="1"/>
      <c r="CEF131" s="1"/>
      <c r="CEG131" s="1"/>
      <c r="CEH131" s="1"/>
      <c r="CEI131" s="1"/>
      <c r="CEJ131" s="1"/>
      <c r="CEK131" s="1"/>
      <c r="CEL131" s="1"/>
      <c r="CEM131" s="1"/>
      <c r="CEN131" s="1"/>
      <c r="CEO131" s="1"/>
      <c r="CEP131" s="1"/>
      <c r="CEQ131" s="1"/>
      <c r="CER131" s="1"/>
      <c r="CES131" s="1"/>
      <c r="CET131" s="1"/>
      <c r="CEU131" s="1"/>
      <c r="CEV131" s="1"/>
      <c r="CEW131" s="1"/>
      <c r="CEX131" s="1"/>
      <c r="CEY131" s="1"/>
      <c r="CEZ131" s="1"/>
      <c r="CFA131" s="1"/>
      <c r="CFB131" s="1"/>
      <c r="CFC131" s="1"/>
      <c r="CFD131" s="1"/>
      <c r="CFE131" s="1"/>
      <c r="CFF131" s="1"/>
      <c r="CFG131" s="1"/>
      <c r="CFH131" s="1"/>
      <c r="CFI131" s="1"/>
      <c r="CFJ131" s="1"/>
      <c r="CFK131" s="1"/>
      <c r="CFL131" s="1"/>
      <c r="CFM131" s="1"/>
      <c r="CFN131" s="1"/>
      <c r="CFO131" s="1"/>
      <c r="CFP131" s="1"/>
      <c r="CFQ131" s="1"/>
      <c r="CFR131" s="1"/>
      <c r="CFS131" s="1"/>
      <c r="CFT131" s="1"/>
      <c r="CFU131" s="1"/>
      <c r="CFV131" s="1"/>
      <c r="CFW131" s="1"/>
      <c r="CFX131" s="1"/>
      <c r="CFY131" s="1"/>
      <c r="CFZ131" s="1"/>
      <c r="CGA131" s="1"/>
      <c r="CGB131" s="1"/>
      <c r="CGC131" s="1"/>
      <c r="CGD131" s="1"/>
      <c r="CGE131" s="1"/>
      <c r="CGF131" s="1"/>
      <c r="CGG131" s="1"/>
      <c r="CGH131" s="1"/>
      <c r="CGI131" s="1"/>
      <c r="CGJ131" s="1"/>
      <c r="CGK131" s="1"/>
      <c r="CGL131" s="1"/>
      <c r="CGM131" s="1"/>
      <c r="CGN131" s="1"/>
      <c r="CGO131" s="1"/>
      <c r="CGP131" s="1"/>
      <c r="CGQ131" s="1"/>
      <c r="CGR131" s="1"/>
      <c r="CGS131" s="1"/>
      <c r="CGT131" s="1"/>
      <c r="CGU131" s="1"/>
      <c r="CGV131" s="1"/>
      <c r="CGW131" s="1"/>
      <c r="CGX131" s="1"/>
      <c r="CGY131" s="1"/>
      <c r="CGZ131" s="1"/>
      <c r="CHA131" s="1"/>
      <c r="CHB131" s="1"/>
      <c r="CHC131" s="1"/>
      <c r="CHD131" s="1"/>
      <c r="CHE131" s="1"/>
      <c r="CHF131" s="1"/>
      <c r="CHG131" s="1"/>
      <c r="CHH131" s="1"/>
      <c r="CHI131" s="1"/>
      <c r="CHJ131" s="1"/>
      <c r="CHK131" s="1"/>
      <c r="CHL131" s="1"/>
      <c r="CHM131" s="1"/>
      <c r="CHN131" s="1"/>
      <c r="CHO131" s="1"/>
      <c r="CHP131" s="1"/>
      <c r="CHQ131" s="1"/>
      <c r="CHR131" s="1"/>
      <c r="CHS131" s="1"/>
      <c r="CHT131" s="1"/>
      <c r="CHU131" s="1"/>
      <c r="CHV131" s="1"/>
      <c r="CHW131" s="1"/>
      <c r="CHX131" s="1"/>
      <c r="CHY131" s="1"/>
      <c r="CHZ131" s="1"/>
      <c r="CIA131" s="1"/>
      <c r="CIB131" s="1"/>
      <c r="CIC131" s="1"/>
      <c r="CID131" s="1"/>
      <c r="CIE131" s="1"/>
      <c r="CIF131" s="1"/>
      <c r="CIG131" s="1"/>
      <c r="CIH131" s="1"/>
      <c r="CII131" s="1"/>
      <c r="CIJ131" s="1"/>
      <c r="CIK131" s="1"/>
      <c r="CIL131" s="1"/>
      <c r="CIM131" s="1"/>
      <c r="CIN131" s="1"/>
      <c r="CIO131" s="1"/>
      <c r="CIP131" s="1"/>
      <c r="CIQ131" s="1"/>
      <c r="CIR131" s="1"/>
      <c r="CIS131" s="1"/>
      <c r="CIT131" s="1"/>
      <c r="CIU131" s="1"/>
      <c r="CIV131" s="1"/>
      <c r="CIW131" s="1"/>
      <c r="CIX131" s="1"/>
      <c r="CIY131" s="1"/>
      <c r="CIZ131" s="1"/>
      <c r="CJA131" s="1"/>
      <c r="CJB131" s="1"/>
      <c r="CJC131" s="1"/>
      <c r="CJD131" s="1"/>
      <c r="CJE131" s="1"/>
      <c r="CJF131" s="1"/>
      <c r="CJG131" s="1"/>
      <c r="CJH131" s="1"/>
      <c r="CJI131" s="1"/>
      <c r="CJJ131" s="1"/>
      <c r="CJK131" s="1"/>
      <c r="CJL131" s="1"/>
      <c r="CJM131" s="1"/>
      <c r="CJN131" s="1"/>
      <c r="CJO131" s="1"/>
      <c r="CJP131" s="1"/>
      <c r="CJQ131" s="1"/>
      <c r="CJR131" s="1"/>
      <c r="CJS131" s="1"/>
      <c r="CJT131" s="1"/>
      <c r="CJU131" s="1"/>
      <c r="CJV131" s="1"/>
      <c r="CJW131" s="1"/>
      <c r="CJX131" s="1"/>
      <c r="CJY131" s="1"/>
      <c r="CJZ131" s="1"/>
      <c r="CKA131" s="1"/>
      <c r="CKB131" s="1"/>
      <c r="CKC131" s="1"/>
      <c r="CKD131" s="1"/>
      <c r="CKE131" s="1"/>
      <c r="CKF131" s="1"/>
      <c r="CKG131" s="1"/>
      <c r="CKH131" s="1"/>
      <c r="CKI131" s="1"/>
      <c r="CKJ131" s="1"/>
      <c r="CKK131" s="1"/>
      <c r="CKL131" s="1"/>
      <c r="CKM131" s="1"/>
      <c r="CKN131" s="1"/>
      <c r="CKO131" s="1"/>
      <c r="CKP131" s="1"/>
      <c r="CKQ131" s="1"/>
      <c r="CKR131" s="1"/>
      <c r="CKS131" s="1"/>
      <c r="CKT131" s="1"/>
      <c r="CKU131" s="1"/>
      <c r="CKV131" s="1"/>
      <c r="CKW131" s="1"/>
      <c r="CKX131" s="1"/>
      <c r="CKY131" s="1"/>
      <c r="CKZ131" s="1"/>
      <c r="CLA131" s="1"/>
      <c r="CLB131" s="1"/>
      <c r="CLC131" s="1"/>
      <c r="CLD131" s="1"/>
      <c r="CLE131" s="1"/>
      <c r="CLF131" s="1"/>
      <c r="CLG131" s="1"/>
      <c r="CLH131" s="1"/>
      <c r="CLI131" s="1"/>
      <c r="CLJ131" s="1"/>
      <c r="CLK131" s="1"/>
      <c r="CLL131" s="1"/>
      <c r="CLM131" s="1"/>
      <c r="CLN131" s="1"/>
      <c r="CLO131" s="1"/>
      <c r="CLP131" s="1"/>
      <c r="CLQ131" s="1"/>
      <c r="CLR131" s="1"/>
      <c r="CLS131" s="1"/>
      <c r="CLT131" s="1"/>
      <c r="CLU131" s="1"/>
      <c r="CLV131" s="1"/>
      <c r="CLW131" s="1"/>
      <c r="CLX131" s="1"/>
      <c r="CLY131" s="1"/>
      <c r="CLZ131" s="1"/>
      <c r="CMA131" s="1"/>
      <c r="CMB131" s="1"/>
      <c r="CMC131" s="1"/>
      <c r="CMD131" s="1"/>
      <c r="CME131" s="1"/>
      <c r="CMF131" s="1"/>
      <c r="CMG131" s="1"/>
      <c r="CMH131" s="1"/>
      <c r="CMI131" s="1"/>
      <c r="CMJ131" s="1"/>
      <c r="CMK131" s="1"/>
      <c r="CML131" s="1"/>
      <c r="CMM131" s="1"/>
      <c r="CMN131" s="1"/>
      <c r="CMO131" s="1"/>
      <c r="CMP131" s="1"/>
      <c r="CMQ131" s="1"/>
      <c r="CMR131" s="1"/>
      <c r="CMS131" s="1"/>
      <c r="CMT131" s="1"/>
      <c r="CMU131" s="1"/>
      <c r="CMV131" s="1"/>
      <c r="CMW131" s="1"/>
      <c r="CMX131" s="1"/>
      <c r="CMY131" s="1"/>
      <c r="CMZ131" s="1"/>
      <c r="CNA131" s="1"/>
      <c r="CNB131" s="1"/>
      <c r="CNC131" s="1"/>
      <c r="CND131" s="1"/>
      <c r="CNE131" s="1"/>
      <c r="CNF131" s="1"/>
      <c r="CNG131" s="1"/>
      <c r="CNH131" s="1"/>
      <c r="CNI131" s="1"/>
      <c r="CNJ131" s="1"/>
      <c r="CNK131" s="1"/>
      <c r="CNL131" s="1"/>
      <c r="CNM131" s="1"/>
      <c r="CNN131" s="1"/>
      <c r="CNO131" s="1"/>
      <c r="CNP131" s="1"/>
      <c r="CNQ131" s="1"/>
      <c r="CNR131" s="1"/>
      <c r="CNS131" s="1"/>
      <c r="CNT131" s="1"/>
      <c r="CNU131" s="1"/>
      <c r="CNV131" s="1"/>
      <c r="CNW131" s="1"/>
      <c r="CNX131" s="1"/>
      <c r="CNY131" s="1"/>
      <c r="CNZ131" s="1"/>
      <c r="COA131" s="1"/>
      <c r="COB131" s="1"/>
      <c r="COC131" s="1"/>
      <c r="COD131" s="1"/>
      <c r="COE131" s="1"/>
      <c r="COF131" s="1"/>
      <c r="COG131" s="1"/>
      <c r="COH131" s="1"/>
      <c r="COI131" s="1"/>
      <c r="COJ131" s="1"/>
      <c r="COK131" s="1"/>
      <c r="COL131" s="1"/>
      <c r="COM131" s="1"/>
      <c r="CON131" s="1"/>
      <c r="COO131" s="1"/>
      <c r="COP131" s="1"/>
      <c r="COQ131" s="1"/>
      <c r="COR131" s="1"/>
      <c r="COS131" s="1"/>
      <c r="COT131" s="1"/>
      <c r="COU131" s="1"/>
      <c r="COV131" s="1"/>
      <c r="COW131" s="1"/>
      <c r="COX131" s="1"/>
      <c r="COY131" s="1"/>
      <c r="COZ131" s="1"/>
      <c r="CPA131" s="1"/>
      <c r="CPB131" s="1"/>
      <c r="CPC131" s="1"/>
      <c r="CPD131" s="1"/>
      <c r="CPE131" s="1"/>
      <c r="CPF131" s="1"/>
      <c r="CPG131" s="1"/>
      <c r="CPH131" s="1"/>
      <c r="CPI131" s="1"/>
      <c r="CPJ131" s="1"/>
      <c r="CPK131" s="1"/>
      <c r="CPL131" s="1"/>
      <c r="CPM131" s="1"/>
      <c r="CPN131" s="1"/>
      <c r="CPO131" s="1"/>
      <c r="CPP131" s="1"/>
      <c r="CPQ131" s="1"/>
      <c r="CPR131" s="1"/>
      <c r="CPS131" s="1"/>
      <c r="CPT131" s="1"/>
      <c r="CPU131" s="1"/>
      <c r="CPV131" s="1"/>
      <c r="CPW131" s="1"/>
      <c r="CPX131" s="1"/>
      <c r="CPY131" s="1"/>
      <c r="CPZ131" s="1"/>
      <c r="CQA131" s="1"/>
      <c r="CQB131" s="1"/>
      <c r="CQC131" s="1"/>
      <c r="CQD131" s="1"/>
      <c r="CQE131" s="1"/>
      <c r="CQF131" s="1"/>
      <c r="CQG131" s="1"/>
      <c r="CQH131" s="1"/>
      <c r="CQI131" s="1"/>
      <c r="CQJ131" s="1"/>
      <c r="CQK131" s="1"/>
      <c r="CQL131" s="1"/>
      <c r="CQM131" s="1"/>
      <c r="CQN131" s="1"/>
      <c r="CQO131" s="1"/>
      <c r="CQP131" s="1"/>
      <c r="CQQ131" s="1"/>
      <c r="CQR131" s="1"/>
      <c r="CQS131" s="1"/>
      <c r="CQT131" s="1"/>
      <c r="CQU131" s="1"/>
      <c r="CQV131" s="1"/>
      <c r="CQW131" s="1"/>
      <c r="CQX131" s="1"/>
      <c r="CQY131" s="1"/>
      <c r="CQZ131" s="1"/>
      <c r="CRA131" s="1"/>
      <c r="CRB131" s="1"/>
      <c r="CRC131" s="1"/>
      <c r="CRD131" s="1"/>
      <c r="CRE131" s="1"/>
      <c r="CRF131" s="1"/>
      <c r="CRG131" s="1"/>
      <c r="CRH131" s="1"/>
      <c r="CRI131" s="1"/>
      <c r="CRJ131" s="1"/>
      <c r="CRK131" s="1"/>
      <c r="CRL131" s="1"/>
      <c r="CRM131" s="1"/>
      <c r="CRN131" s="1"/>
      <c r="CRO131" s="1"/>
      <c r="CRP131" s="1"/>
      <c r="CRQ131" s="1"/>
      <c r="CRR131" s="1"/>
      <c r="CRS131" s="1"/>
      <c r="CRT131" s="1"/>
      <c r="CRU131" s="1"/>
      <c r="CRV131" s="1"/>
      <c r="CRW131" s="1"/>
      <c r="CRX131" s="1"/>
      <c r="CRY131" s="1"/>
      <c r="CRZ131" s="1"/>
      <c r="CSA131" s="1"/>
      <c r="CSB131" s="1"/>
      <c r="CSC131" s="1"/>
      <c r="CSD131" s="1"/>
      <c r="CSE131" s="1"/>
      <c r="CSF131" s="1"/>
      <c r="CSG131" s="1"/>
      <c r="CSH131" s="1"/>
      <c r="CSI131" s="1"/>
      <c r="CSJ131" s="1"/>
      <c r="CSK131" s="1"/>
      <c r="CSL131" s="1"/>
      <c r="CSM131" s="1"/>
      <c r="CSN131" s="1"/>
      <c r="CSO131" s="1"/>
      <c r="CSP131" s="1"/>
      <c r="CSQ131" s="1"/>
      <c r="CSR131" s="1"/>
      <c r="CSS131" s="1"/>
      <c r="CST131" s="1"/>
      <c r="CSU131" s="1"/>
      <c r="CSV131" s="1"/>
      <c r="CSW131" s="1"/>
      <c r="CSX131" s="1"/>
      <c r="CSY131" s="1"/>
      <c r="CSZ131" s="1"/>
      <c r="CTA131" s="1"/>
      <c r="CTB131" s="1"/>
      <c r="CTC131" s="1"/>
      <c r="CTD131" s="1"/>
      <c r="CTE131" s="1"/>
      <c r="CTF131" s="1"/>
      <c r="CTG131" s="1"/>
      <c r="CTH131" s="1"/>
      <c r="CTI131" s="1"/>
      <c r="CTJ131" s="1"/>
      <c r="CTK131" s="1"/>
      <c r="CTL131" s="1"/>
      <c r="CTM131" s="1"/>
      <c r="CTN131" s="1"/>
      <c r="CTO131" s="1"/>
      <c r="CTP131" s="1"/>
      <c r="CTQ131" s="1"/>
      <c r="CTR131" s="1"/>
      <c r="CTS131" s="1"/>
      <c r="CTT131" s="1"/>
      <c r="CTU131" s="1"/>
      <c r="CTV131" s="1"/>
      <c r="CTW131" s="1"/>
      <c r="CTX131" s="1"/>
      <c r="CTY131" s="1"/>
      <c r="CTZ131" s="1"/>
      <c r="CUA131" s="1"/>
      <c r="CUB131" s="1"/>
      <c r="CUC131" s="1"/>
      <c r="CUD131" s="1"/>
      <c r="CUE131" s="1"/>
      <c r="CUF131" s="1"/>
      <c r="CUG131" s="1"/>
      <c r="CUH131" s="1"/>
      <c r="CUI131" s="1"/>
      <c r="CUJ131" s="1"/>
      <c r="CUK131" s="1"/>
      <c r="CUL131" s="1"/>
      <c r="CUM131" s="1"/>
      <c r="CUN131" s="1"/>
      <c r="CUO131" s="1"/>
      <c r="CUP131" s="1"/>
      <c r="CUQ131" s="1"/>
      <c r="CUR131" s="1"/>
      <c r="CUS131" s="1"/>
      <c r="CUT131" s="1"/>
      <c r="CUU131" s="1"/>
      <c r="CUV131" s="1"/>
      <c r="CUW131" s="1"/>
      <c r="CUX131" s="1"/>
      <c r="CUY131" s="1"/>
      <c r="CUZ131" s="1"/>
      <c r="CVA131" s="1"/>
      <c r="CVB131" s="1"/>
      <c r="CVC131" s="1"/>
      <c r="CVD131" s="1"/>
      <c r="CVE131" s="1"/>
      <c r="CVF131" s="1"/>
      <c r="CVG131" s="1"/>
      <c r="CVH131" s="1"/>
      <c r="CVI131" s="1"/>
      <c r="CVJ131" s="1"/>
      <c r="CVK131" s="1"/>
      <c r="CVL131" s="1"/>
      <c r="CVM131" s="1"/>
      <c r="CVN131" s="1"/>
      <c r="CVO131" s="1"/>
      <c r="CVP131" s="1"/>
      <c r="CVQ131" s="1"/>
      <c r="CVR131" s="1"/>
      <c r="CVS131" s="1"/>
      <c r="CVT131" s="1"/>
      <c r="CVU131" s="1"/>
      <c r="CVV131" s="1"/>
      <c r="CVW131" s="1"/>
      <c r="CVX131" s="1"/>
      <c r="CVY131" s="1"/>
      <c r="CVZ131" s="1"/>
      <c r="CWA131" s="1"/>
      <c r="CWB131" s="1"/>
      <c r="CWC131" s="1"/>
      <c r="CWD131" s="1"/>
      <c r="CWE131" s="1"/>
      <c r="CWF131" s="1"/>
      <c r="CWG131" s="1"/>
      <c r="CWH131" s="1"/>
      <c r="CWI131" s="1"/>
      <c r="CWJ131" s="1"/>
      <c r="CWK131" s="1"/>
      <c r="CWL131" s="1"/>
      <c r="CWM131" s="1"/>
      <c r="CWN131" s="1"/>
      <c r="CWO131" s="1"/>
      <c r="CWP131" s="1"/>
      <c r="CWQ131" s="1"/>
      <c r="CWR131" s="1"/>
      <c r="CWS131" s="1"/>
      <c r="CWT131" s="1"/>
      <c r="CWU131" s="1"/>
      <c r="CWV131" s="1"/>
      <c r="CWW131" s="1"/>
      <c r="CWX131" s="1"/>
      <c r="CWY131" s="1"/>
      <c r="CWZ131" s="1"/>
      <c r="CXA131" s="1"/>
      <c r="CXB131" s="1"/>
      <c r="CXC131" s="1"/>
      <c r="CXD131" s="1"/>
      <c r="CXE131" s="1"/>
      <c r="CXF131" s="1"/>
      <c r="CXG131" s="1"/>
      <c r="CXH131" s="1"/>
      <c r="CXI131" s="1"/>
      <c r="CXJ131" s="1"/>
      <c r="CXK131" s="1"/>
      <c r="CXL131" s="1"/>
      <c r="CXM131" s="1"/>
      <c r="CXN131" s="1"/>
      <c r="CXO131" s="1"/>
      <c r="CXP131" s="1"/>
      <c r="CXQ131" s="1"/>
      <c r="CXR131" s="1"/>
      <c r="CXS131" s="1"/>
      <c r="CXT131" s="1"/>
      <c r="CXU131" s="1"/>
      <c r="CXV131" s="1"/>
      <c r="CXW131" s="1"/>
      <c r="CXX131" s="1"/>
      <c r="CXY131" s="1"/>
      <c r="CXZ131" s="1"/>
      <c r="CYA131" s="1"/>
      <c r="CYB131" s="1"/>
      <c r="CYC131" s="1"/>
      <c r="CYD131" s="1"/>
      <c r="CYE131" s="1"/>
      <c r="CYF131" s="1"/>
      <c r="CYG131" s="1"/>
      <c r="CYH131" s="1"/>
      <c r="CYI131" s="1"/>
      <c r="CYJ131" s="1"/>
      <c r="CYK131" s="1"/>
      <c r="CYL131" s="1"/>
      <c r="CYM131" s="1"/>
      <c r="CYN131" s="1"/>
      <c r="CYO131" s="1"/>
      <c r="CYP131" s="1"/>
      <c r="CYQ131" s="1"/>
      <c r="CYR131" s="1"/>
      <c r="CYS131" s="1"/>
      <c r="CYT131" s="1"/>
      <c r="CYU131" s="1"/>
      <c r="CYV131" s="1"/>
      <c r="CYW131" s="1"/>
      <c r="CYX131" s="1"/>
      <c r="CYY131" s="1"/>
      <c r="CYZ131" s="1"/>
      <c r="CZA131" s="1"/>
      <c r="CZB131" s="1"/>
      <c r="CZC131" s="1"/>
      <c r="CZD131" s="1"/>
      <c r="CZE131" s="1"/>
      <c r="CZF131" s="1"/>
      <c r="CZG131" s="1"/>
      <c r="CZH131" s="1"/>
      <c r="CZI131" s="1"/>
      <c r="CZJ131" s="1"/>
      <c r="CZK131" s="1"/>
      <c r="CZL131" s="1"/>
      <c r="CZM131" s="1"/>
      <c r="CZN131" s="1"/>
      <c r="CZO131" s="1"/>
      <c r="CZP131" s="1"/>
      <c r="CZQ131" s="1"/>
      <c r="CZR131" s="1"/>
      <c r="CZS131" s="1"/>
      <c r="CZT131" s="1"/>
      <c r="CZU131" s="1"/>
      <c r="CZV131" s="1"/>
      <c r="CZW131" s="1"/>
      <c r="CZX131" s="1"/>
      <c r="CZY131" s="1"/>
      <c r="CZZ131" s="1"/>
      <c r="DAA131" s="1"/>
      <c r="DAB131" s="1"/>
      <c r="DAC131" s="1"/>
      <c r="DAD131" s="1"/>
      <c r="DAE131" s="1"/>
      <c r="DAF131" s="1"/>
      <c r="DAG131" s="1"/>
      <c r="DAH131" s="1"/>
      <c r="DAI131" s="1"/>
      <c r="DAJ131" s="1"/>
      <c r="DAK131" s="1"/>
      <c r="DAL131" s="1"/>
      <c r="DAM131" s="1"/>
      <c r="DAN131" s="1"/>
      <c r="DAO131" s="1"/>
      <c r="DAP131" s="1"/>
      <c r="DAQ131" s="1"/>
      <c r="DAR131" s="1"/>
      <c r="DAS131" s="1"/>
      <c r="DAT131" s="1"/>
      <c r="DAU131" s="1"/>
      <c r="DAV131" s="1"/>
      <c r="DAW131" s="1"/>
      <c r="DAX131" s="1"/>
      <c r="DAY131" s="1"/>
      <c r="DAZ131" s="1"/>
      <c r="DBA131" s="1"/>
      <c r="DBB131" s="1"/>
      <c r="DBC131" s="1"/>
      <c r="DBD131" s="1"/>
      <c r="DBE131" s="1"/>
      <c r="DBF131" s="1"/>
      <c r="DBG131" s="1"/>
      <c r="DBH131" s="1"/>
      <c r="DBI131" s="1"/>
      <c r="DBJ131" s="1"/>
      <c r="DBK131" s="1"/>
      <c r="DBL131" s="1"/>
      <c r="DBM131" s="1"/>
      <c r="DBN131" s="1"/>
      <c r="DBO131" s="1"/>
      <c r="DBP131" s="1"/>
      <c r="DBQ131" s="1"/>
      <c r="DBR131" s="1"/>
      <c r="DBS131" s="1"/>
      <c r="DBT131" s="1"/>
      <c r="DBU131" s="1"/>
      <c r="DBV131" s="1"/>
      <c r="DBW131" s="1"/>
      <c r="DBX131" s="1"/>
      <c r="DBY131" s="1"/>
      <c r="DBZ131" s="1"/>
      <c r="DCA131" s="1"/>
      <c r="DCB131" s="1"/>
      <c r="DCC131" s="1"/>
      <c r="DCD131" s="1"/>
      <c r="DCE131" s="1"/>
      <c r="DCF131" s="1"/>
      <c r="DCG131" s="1"/>
      <c r="DCH131" s="1"/>
      <c r="DCI131" s="1"/>
      <c r="DCJ131" s="1"/>
      <c r="DCK131" s="1"/>
      <c r="DCL131" s="1"/>
      <c r="DCM131" s="1"/>
      <c r="DCN131" s="1"/>
      <c r="DCO131" s="1"/>
      <c r="DCP131" s="1"/>
      <c r="DCQ131" s="1"/>
      <c r="DCR131" s="1"/>
      <c r="DCS131" s="1"/>
      <c r="DCT131" s="1"/>
      <c r="DCU131" s="1"/>
      <c r="DCV131" s="1"/>
      <c r="DCW131" s="1"/>
      <c r="DCX131" s="1"/>
      <c r="DCY131" s="1"/>
      <c r="DCZ131" s="1"/>
      <c r="DDA131" s="1"/>
      <c r="DDB131" s="1"/>
      <c r="DDC131" s="1"/>
      <c r="DDD131" s="1"/>
      <c r="DDE131" s="1"/>
      <c r="DDF131" s="1"/>
      <c r="DDG131" s="1"/>
      <c r="DDH131" s="1"/>
      <c r="DDI131" s="1"/>
      <c r="DDJ131" s="1"/>
      <c r="DDK131" s="1"/>
      <c r="DDL131" s="1"/>
      <c r="DDM131" s="1"/>
      <c r="DDN131" s="1"/>
      <c r="DDO131" s="1"/>
      <c r="DDP131" s="1"/>
      <c r="DDQ131" s="1"/>
      <c r="DDR131" s="1"/>
      <c r="DDS131" s="1"/>
      <c r="DDT131" s="1"/>
      <c r="DDU131" s="1"/>
      <c r="DDV131" s="1"/>
      <c r="DDW131" s="1"/>
      <c r="DDX131" s="1"/>
      <c r="DDY131" s="1"/>
      <c r="DDZ131" s="1"/>
      <c r="DEA131" s="1"/>
      <c r="DEB131" s="1"/>
      <c r="DEC131" s="1"/>
      <c r="DED131" s="1"/>
      <c r="DEE131" s="1"/>
      <c r="DEF131" s="1"/>
      <c r="DEG131" s="1"/>
      <c r="DEH131" s="1"/>
      <c r="DEI131" s="1"/>
      <c r="DEJ131" s="1"/>
      <c r="DEK131" s="1"/>
      <c r="DEL131" s="1"/>
      <c r="DEM131" s="1"/>
      <c r="DEN131" s="1"/>
      <c r="DEO131" s="1"/>
      <c r="DEP131" s="1"/>
      <c r="DEQ131" s="1"/>
      <c r="DER131" s="1"/>
      <c r="DES131" s="1"/>
      <c r="DET131" s="1"/>
      <c r="DEU131" s="1"/>
      <c r="DEV131" s="1"/>
      <c r="DEW131" s="1"/>
      <c r="DEX131" s="1"/>
      <c r="DEY131" s="1"/>
      <c r="DEZ131" s="1"/>
      <c r="DFA131" s="1"/>
      <c r="DFB131" s="1"/>
      <c r="DFC131" s="1"/>
      <c r="DFD131" s="1"/>
      <c r="DFE131" s="1"/>
      <c r="DFF131" s="1"/>
      <c r="DFG131" s="1"/>
      <c r="DFH131" s="1"/>
      <c r="DFI131" s="1"/>
      <c r="DFJ131" s="1"/>
      <c r="DFK131" s="1"/>
      <c r="DFL131" s="1"/>
      <c r="DFM131" s="1"/>
      <c r="DFN131" s="1"/>
      <c r="DFO131" s="1"/>
      <c r="DFP131" s="1"/>
      <c r="DFQ131" s="1"/>
      <c r="DFR131" s="1"/>
      <c r="DFS131" s="1"/>
      <c r="DFT131" s="1"/>
      <c r="DFU131" s="1"/>
      <c r="DFV131" s="1"/>
      <c r="DFW131" s="1"/>
      <c r="DFX131" s="1"/>
      <c r="DFY131" s="1"/>
      <c r="DFZ131" s="1"/>
      <c r="DGA131" s="1"/>
      <c r="DGB131" s="1"/>
      <c r="DGC131" s="1"/>
      <c r="DGD131" s="1"/>
      <c r="DGE131" s="1"/>
      <c r="DGF131" s="1"/>
      <c r="DGG131" s="1"/>
      <c r="DGH131" s="1"/>
      <c r="DGI131" s="1"/>
      <c r="DGJ131" s="1"/>
      <c r="DGK131" s="1"/>
      <c r="DGL131" s="1"/>
      <c r="DGM131" s="1"/>
      <c r="DGN131" s="1"/>
      <c r="DGO131" s="1"/>
      <c r="DGP131" s="1"/>
      <c r="DGQ131" s="1"/>
      <c r="DGR131" s="1"/>
      <c r="DGS131" s="1"/>
      <c r="DGT131" s="1"/>
      <c r="DGU131" s="1"/>
      <c r="DGV131" s="1"/>
      <c r="DGW131" s="1"/>
      <c r="DGX131" s="1"/>
      <c r="DGY131" s="1"/>
      <c r="DGZ131" s="1"/>
      <c r="DHA131" s="1"/>
      <c r="DHB131" s="1"/>
      <c r="DHC131" s="1"/>
      <c r="DHD131" s="1"/>
      <c r="DHE131" s="1"/>
      <c r="DHF131" s="1"/>
      <c r="DHG131" s="1"/>
      <c r="DHH131" s="1"/>
      <c r="DHI131" s="1"/>
      <c r="DHJ131" s="1"/>
      <c r="DHK131" s="1"/>
      <c r="DHL131" s="1"/>
      <c r="DHM131" s="1"/>
      <c r="DHN131" s="1"/>
      <c r="DHO131" s="1"/>
      <c r="DHP131" s="1"/>
      <c r="DHQ131" s="1"/>
      <c r="DHR131" s="1"/>
      <c r="DHS131" s="1"/>
      <c r="DHT131" s="1"/>
      <c r="DHU131" s="1"/>
      <c r="DHV131" s="1"/>
      <c r="DHW131" s="1"/>
      <c r="DHX131" s="1"/>
      <c r="DHY131" s="1"/>
      <c r="DHZ131" s="1"/>
      <c r="DIA131" s="1"/>
      <c r="DIB131" s="1"/>
      <c r="DIC131" s="1"/>
      <c r="DID131" s="1"/>
      <c r="DIE131" s="1"/>
      <c r="DIF131" s="1"/>
      <c r="DIG131" s="1"/>
      <c r="DIH131" s="1"/>
      <c r="DII131" s="1"/>
      <c r="DIJ131" s="1"/>
      <c r="DIK131" s="1"/>
      <c r="DIL131" s="1"/>
      <c r="DIM131" s="1"/>
      <c r="DIN131" s="1"/>
      <c r="DIO131" s="1"/>
      <c r="DIP131" s="1"/>
      <c r="DIQ131" s="1"/>
      <c r="DIR131" s="1"/>
      <c r="DIS131" s="1"/>
      <c r="DIT131" s="1"/>
      <c r="DIU131" s="1"/>
      <c r="DIV131" s="1"/>
      <c r="DIW131" s="1"/>
      <c r="DIX131" s="1"/>
      <c r="DIY131" s="1"/>
      <c r="DIZ131" s="1"/>
      <c r="DJA131" s="1"/>
      <c r="DJB131" s="1"/>
      <c r="DJC131" s="1"/>
      <c r="DJD131" s="1"/>
      <c r="DJE131" s="1"/>
      <c r="DJF131" s="1"/>
      <c r="DJG131" s="1"/>
      <c r="DJH131" s="1"/>
      <c r="DJI131" s="1"/>
      <c r="DJJ131" s="1"/>
      <c r="DJK131" s="1"/>
      <c r="DJL131" s="1"/>
      <c r="DJM131" s="1"/>
      <c r="DJN131" s="1"/>
      <c r="DJO131" s="1"/>
      <c r="DJP131" s="1"/>
      <c r="DJQ131" s="1"/>
      <c r="DJR131" s="1"/>
      <c r="DJS131" s="1"/>
      <c r="DJT131" s="1"/>
      <c r="DJU131" s="1"/>
      <c r="DJV131" s="1"/>
      <c r="DJW131" s="1"/>
      <c r="DJX131" s="1"/>
      <c r="DJY131" s="1"/>
      <c r="DJZ131" s="1"/>
      <c r="DKA131" s="1"/>
      <c r="DKB131" s="1"/>
      <c r="DKC131" s="1"/>
      <c r="DKD131" s="1"/>
      <c r="DKE131" s="1"/>
      <c r="DKF131" s="1"/>
      <c r="DKG131" s="1"/>
      <c r="DKH131" s="1"/>
      <c r="DKI131" s="1"/>
      <c r="DKJ131" s="1"/>
      <c r="DKK131" s="1"/>
      <c r="DKL131" s="1"/>
      <c r="DKM131" s="1"/>
      <c r="DKN131" s="1"/>
      <c r="DKO131" s="1"/>
      <c r="DKP131" s="1"/>
      <c r="DKQ131" s="1"/>
      <c r="DKR131" s="1"/>
      <c r="DKS131" s="1"/>
      <c r="DKT131" s="1"/>
      <c r="DKU131" s="1"/>
      <c r="DKV131" s="1"/>
      <c r="DKW131" s="1"/>
      <c r="DKX131" s="1"/>
      <c r="DKY131" s="1"/>
      <c r="DKZ131" s="1"/>
      <c r="DLA131" s="1"/>
      <c r="DLB131" s="1"/>
      <c r="DLC131" s="1"/>
      <c r="DLD131" s="1"/>
      <c r="DLE131" s="1"/>
      <c r="DLF131" s="1"/>
      <c r="DLG131" s="1"/>
      <c r="DLH131" s="1"/>
      <c r="DLI131" s="1"/>
      <c r="DLJ131" s="1"/>
      <c r="DLK131" s="1"/>
      <c r="DLL131" s="1"/>
      <c r="DLM131" s="1"/>
      <c r="DLN131" s="1"/>
      <c r="DLO131" s="1"/>
      <c r="DLP131" s="1"/>
      <c r="DLQ131" s="1"/>
      <c r="DLR131" s="1"/>
      <c r="DLS131" s="1"/>
      <c r="DLT131" s="1"/>
      <c r="DLU131" s="1"/>
      <c r="DLV131" s="1"/>
      <c r="DLW131" s="1"/>
      <c r="DLX131" s="1"/>
      <c r="DLY131" s="1"/>
      <c r="DLZ131" s="1"/>
      <c r="DMA131" s="1"/>
      <c r="DMB131" s="1"/>
      <c r="DMC131" s="1"/>
      <c r="DMD131" s="1"/>
      <c r="DME131" s="1"/>
      <c r="DMF131" s="1"/>
      <c r="DMG131" s="1"/>
      <c r="DMH131" s="1"/>
      <c r="DMI131" s="1"/>
      <c r="DMJ131" s="1"/>
      <c r="DMK131" s="1"/>
      <c r="DML131" s="1"/>
      <c r="DMM131" s="1"/>
      <c r="DMN131" s="1"/>
      <c r="DMO131" s="1"/>
      <c r="DMP131" s="1"/>
      <c r="DMQ131" s="1"/>
      <c r="DMR131" s="1"/>
      <c r="DMS131" s="1"/>
      <c r="DMT131" s="1"/>
      <c r="DMU131" s="1"/>
      <c r="DMV131" s="1"/>
      <c r="DMW131" s="1"/>
      <c r="DMX131" s="1"/>
      <c r="DMY131" s="1"/>
      <c r="DMZ131" s="1"/>
      <c r="DNA131" s="1"/>
      <c r="DNB131" s="1"/>
      <c r="DNC131" s="1"/>
      <c r="DND131" s="1"/>
      <c r="DNE131" s="1"/>
      <c r="DNF131" s="1"/>
      <c r="DNG131" s="1"/>
      <c r="DNH131" s="1"/>
      <c r="DNI131" s="1"/>
      <c r="DNJ131" s="1"/>
      <c r="DNK131" s="1"/>
      <c r="DNL131" s="1"/>
      <c r="DNM131" s="1"/>
      <c r="DNN131" s="1"/>
      <c r="DNO131" s="1"/>
      <c r="DNP131" s="1"/>
      <c r="DNQ131" s="1"/>
      <c r="DNR131" s="1"/>
      <c r="DNS131" s="1"/>
      <c r="DNT131" s="1"/>
      <c r="DNU131" s="1"/>
      <c r="DNV131" s="1"/>
      <c r="DNW131" s="1"/>
      <c r="DNX131" s="1"/>
      <c r="DNY131" s="1"/>
      <c r="DNZ131" s="1"/>
      <c r="DOA131" s="1"/>
      <c r="DOB131" s="1"/>
      <c r="DOC131" s="1"/>
      <c r="DOD131" s="1"/>
      <c r="DOE131" s="1"/>
      <c r="DOF131" s="1"/>
      <c r="DOG131" s="1"/>
      <c r="DOH131" s="1"/>
      <c r="DOI131" s="1"/>
      <c r="DOJ131" s="1"/>
      <c r="DOK131" s="1"/>
      <c r="DOL131" s="1"/>
      <c r="DOM131" s="1"/>
      <c r="DON131" s="1"/>
      <c r="DOO131" s="1"/>
      <c r="DOP131" s="1"/>
      <c r="DOQ131" s="1"/>
      <c r="DOR131" s="1"/>
      <c r="DOS131" s="1"/>
      <c r="DOT131" s="1"/>
      <c r="DOU131" s="1"/>
      <c r="DOV131" s="1"/>
      <c r="DOW131" s="1"/>
      <c r="DOX131" s="1"/>
      <c r="DOY131" s="1"/>
      <c r="DOZ131" s="1"/>
      <c r="DPA131" s="1"/>
      <c r="DPB131" s="1"/>
      <c r="DPC131" s="1"/>
      <c r="DPD131" s="1"/>
      <c r="DPE131" s="1"/>
      <c r="DPF131" s="1"/>
      <c r="DPG131" s="1"/>
      <c r="DPH131" s="1"/>
      <c r="DPI131" s="1"/>
      <c r="DPJ131" s="1"/>
      <c r="DPK131" s="1"/>
      <c r="DPL131" s="1"/>
      <c r="DPM131" s="1"/>
      <c r="DPN131" s="1"/>
      <c r="DPO131" s="1"/>
      <c r="DPP131" s="1"/>
      <c r="DPQ131" s="1"/>
      <c r="DPR131" s="1"/>
      <c r="DPS131" s="1"/>
      <c r="DPT131" s="1"/>
      <c r="DPU131" s="1"/>
      <c r="DPV131" s="1"/>
      <c r="DPW131" s="1"/>
      <c r="DPX131" s="1"/>
      <c r="DPY131" s="1"/>
      <c r="DPZ131" s="1"/>
      <c r="DQA131" s="1"/>
      <c r="DQB131" s="1"/>
      <c r="DQC131" s="1"/>
      <c r="DQD131" s="1"/>
      <c r="DQE131" s="1"/>
      <c r="DQF131" s="1"/>
      <c r="DQG131" s="1"/>
      <c r="DQH131" s="1"/>
      <c r="DQI131" s="1"/>
      <c r="DQJ131" s="1"/>
      <c r="DQK131" s="1"/>
      <c r="DQL131" s="1"/>
      <c r="DQM131" s="1"/>
      <c r="DQN131" s="1"/>
      <c r="DQO131" s="1"/>
      <c r="DQP131" s="1"/>
      <c r="DQQ131" s="1"/>
      <c r="DQR131" s="1"/>
      <c r="DQS131" s="1"/>
      <c r="DQT131" s="1"/>
      <c r="DQU131" s="1"/>
      <c r="DQV131" s="1"/>
      <c r="DQW131" s="1"/>
      <c r="DQX131" s="1"/>
      <c r="DQY131" s="1"/>
      <c r="DQZ131" s="1"/>
      <c r="DRA131" s="1"/>
      <c r="DRB131" s="1"/>
      <c r="DRC131" s="1"/>
      <c r="DRD131" s="1"/>
      <c r="DRE131" s="1"/>
      <c r="DRF131" s="1"/>
      <c r="DRG131" s="1"/>
      <c r="DRH131" s="1"/>
      <c r="DRI131" s="1"/>
      <c r="DRJ131" s="1"/>
      <c r="DRK131" s="1"/>
      <c r="DRL131" s="1"/>
      <c r="DRM131" s="1"/>
      <c r="DRN131" s="1"/>
      <c r="DRO131" s="1"/>
      <c r="DRP131" s="1"/>
      <c r="DRQ131" s="1"/>
      <c r="DRR131" s="1"/>
      <c r="DRS131" s="1"/>
      <c r="DRT131" s="1"/>
      <c r="DRU131" s="1"/>
      <c r="DRV131" s="1"/>
      <c r="DRW131" s="1"/>
      <c r="DRX131" s="1"/>
      <c r="DRY131" s="1"/>
      <c r="DRZ131" s="1"/>
      <c r="DSA131" s="1"/>
      <c r="DSB131" s="1"/>
      <c r="DSC131" s="1"/>
      <c r="DSD131" s="1"/>
      <c r="DSE131" s="1"/>
      <c r="DSF131" s="1"/>
      <c r="DSG131" s="1"/>
      <c r="DSH131" s="1"/>
      <c r="DSI131" s="1"/>
      <c r="DSJ131" s="1"/>
      <c r="DSK131" s="1"/>
      <c r="DSL131" s="1"/>
      <c r="DSM131" s="1"/>
      <c r="DSN131" s="1"/>
      <c r="DSO131" s="1"/>
      <c r="DSP131" s="1"/>
      <c r="DSQ131" s="1"/>
      <c r="DSR131" s="1"/>
      <c r="DSS131" s="1"/>
      <c r="DST131" s="1"/>
      <c r="DSU131" s="1"/>
      <c r="DSV131" s="1"/>
      <c r="DSW131" s="1"/>
      <c r="DSX131" s="1"/>
      <c r="DSY131" s="1"/>
      <c r="DSZ131" s="1"/>
      <c r="DTA131" s="1"/>
      <c r="DTB131" s="1"/>
      <c r="DTC131" s="1"/>
      <c r="DTD131" s="1"/>
      <c r="DTE131" s="1"/>
      <c r="DTF131" s="1"/>
      <c r="DTG131" s="1"/>
      <c r="DTH131" s="1"/>
      <c r="DTI131" s="1"/>
      <c r="DTJ131" s="1"/>
      <c r="DTK131" s="1"/>
      <c r="DTL131" s="1"/>
      <c r="DTM131" s="1"/>
      <c r="DTN131" s="1"/>
      <c r="DTO131" s="1"/>
      <c r="DTP131" s="1"/>
      <c r="DTQ131" s="1"/>
      <c r="DTR131" s="1"/>
      <c r="DTS131" s="1"/>
      <c r="DTT131" s="1"/>
      <c r="DTU131" s="1"/>
      <c r="DTV131" s="1"/>
      <c r="DTW131" s="1"/>
      <c r="DTX131" s="1"/>
      <c r="DTY131" s="1"/>
      <c r="DTZ131" s="1"/>
      <c r="DUA131" s="1"/>
      <c r="DUB131" s="1"/>
      <c r="DUC131" s="1"/>
      <c r="DUD131" s="1"/>
      <c r="DUE131" s="1"/>
      <c r="DUF131" s="1"/>
      <c r="DUG131" s="1"/>
      <c r="DUH131" s="1"/>
      <c r="DUI131" s="1"/>
      <c r="DUJ131" s="1"/>
      <c r="DUK131" s="1"/>
      <c r="DUL131" s="1"/>
      <c r="DUM131" s="1"/>
      <c r="DUN131" s="1"/>
      <c r="DUO131" s="1"/>
      <c r="DUP131" s="1"/>
      <c r="DUQ131" s="1"/>
      <c r="DUR131" s="1"/>
      <c r="DUS131" s="1"/>
      <c r="DUT131" s="1"/>
      <c r="DUU131" s="1"/>
      <c r="DUV131" s="1"/>
      <c r="DUW131" s="1"/>
      <c r="DUX131" s="1"/>
      <c r="DUY131" s="1"/>
      <c r="DUZ131" s="1"/>
      <c r="DVA131" s="1"/>
      <c r="DVB131" s="1"/>
      <c r="DVC131" s="1"/>
      <c r="DVD131" s="1"/>
      <c r="DVE131" s="1"/>
      <c r="DVF131" s="1"/>
      <c r="DVG131" s="1"/>
      <c r="DVH131" s="1"/>
      <c r="DVI131" s="1"/>
      <c r="DVJ131" s="1"/>
      <c r="DVK131" s="1"/>
      <c r="DVL131" s="1"/>
      <c r="DVM131" s="1"/>
      <c r="DVN131" s="1"/>
      <c r="DVO131" s="1"/>
      <c r="DVP131" s="1"/>
      <c r="DVQ131" s="1"/>
      <c r="DVR131" s="1"/>
      <c r="DVS131" s="1"/>
      <c r="DVT131" s="1"/>
      <c r="DVU131" s="1"/>
      <c r="DVV131" s="1"/>
      <c r="DVW131" s="1"/>
      <c r="DVX131" s="1"/>
      <c r="DVY131" s="1"/>
      <c r="DVZ131" s="1"/>
      <c r="DWA131" s="1"/>
      <c r="DWB131" s="1"/>
      <c r="DWC131" s="1"/>
      <c r="DWD131" s="1"/>
      <c r="DWE131" s="1"/>
      <c r="DWF131" s="1"/>
      <c r="DWG131" s="1"/>
      <c r="DWH131" s="1"/>
      <c r="DWI131" s="1"/>
      <c r="DWJ131" s="1"/>
      <c r="DWK131" s="1"/>
      <c r="DWL131" s="1"/>
      <c r="DWM131" s="1"/>
      <c r="DWN131" s="1"/>
      <c r="DWO131" s="1"/>
      <c r="DWP131" s="1"/>
      <c r="DWQ131" s="1"/>
      <c r="DWR131" s="1"/>
      <c r="DWS131" s="1"/>
      <c r="DWT131" s="1"/>
      <c r="DWU131" s="1"/>
      <c r="DWV131" s="1"/>
      <c r="DWW131" s="1"/>
      <c r="DWX131" s="1"/>
      <c r="DWY131" s="1"/>
      <c r="DWZ131" s="1"/>
      <c r="DXA131" s="1"/>
      <c r="DXB131" s="1"/>
      <c r="DXC131" s="1"/>
      <c r="DXD131" s="1"/>
      <c r="DXE131" s="1"/>
      <c r="DXF131" s="1"/>
      <c r="DXG131" s="1"/>
      <c r="DXH131" s="1"/>
      <c r="DXI131" s="1"/>
      <c r="DXJ131" s="1"/>
      <c r="DXK131" s="1"/>
      <c r="DXL131" s="1"/>
      <c r="DXM131" s="1"/>
      <c r="DXN131" s="1"/>
      <c r="DXO131" s="1"/>
      <c r="DXP131" s="1"/>
      <c r="DXQ131" s="1"/>
      <c r="DXR131" s="1"/>
      <c r="DXS131" s="1"/>
      <c r="DXT131" s="1"/>
      <c r="DXU131" s="1"/>
      <c r="DXV131" s="1"/>
      <c r="DXW131" s="1"/>
      <c r="DXX131" s="1"/>
      <c r="DXY131" s="1"/>
      <c r="DXZ131" s="1"/>
      <c r="DYA131" s="1"/>
      <c r="DYB131" s="1"/>
      <c r="DYC131" s="1"/>
      <c r="DYD131" s="1"/>
      <c r="DYE131" s="1"/>
      <c r="DYF131" s="1"/>
      <c r="DYG131" s="1"/>
      <c r="DYH131" s="1"/>
      <c r="DYI131" s="1"/>
      <c r="DYJ131" s="1"/>
      <c r="DYK131" s="1"/>
      <c r="DYL131" s="1"/>
      <c r="DYM131" s="1"/>
      <c r="DYN131" s="1"/>
      <c r="DYO131" s="1"/>
      <c r="DYP131" s="1"/>
      <c r="DYQ131" s="1"/>
      <c r="DYR131" s="1"/>
      <c r="DYS131" s="1"/>
      <c r="DYT131" s="1"/>
      <c r="DYU131" s="1"/>
      <c r="DYV131" s="1"/>
      <c r="DYW131" s="1"/>
      <c r="DYX131" s="1"/>
      <c r="DYY131" s="1"/>
      <c r="DYZ131" s="1"/>
      <c r="DZA131" s="1"/>
      <c r="DZB131" s="1"/>
      <c r="DZC131" s="1"/>
      <c r="DZD131" s="1"/>
      <c r="DZE131" s="1"/>
      <c r="DZF131" s="1"/>
      <c r="DZG131" s="1"/>
      <c r="DZH131" s="1"/>
      <c r="DZI131" s="1"/>
      <c r="DZJ131" s="1"/>
      <c r="DZK131" s="1"/>
      <c r="DZL131" s="1"/>
      <c r="DZM131" s="1"/>
      <c r="DZN131" s="1"/>
      <c r="DZO131" s="1"/>
      <c r="DZP131" s="1"/>
      <c r="DZQ131" s="1"/>
      <c r="DZR131" s="1"/>
      <c r="DZS131" s="1"/>
      <c r="DZT131" s="1"/>
      <c r="DZU131" s="1"/>
      <c r="DZV131" s="1"/>
      <c r="DZW131" s="1"/>
      <c r="DZX131" s="1"/>
      <c r="DZY131" s="1"/>
      <c r="DZZ131" s="1"/>
      <c r="EAA131" s="1"/>
      <c r="EAB131" s="1"/>
      <c r="EAC131" s="1"/>
      <c r="EAD131" s="1"/>
      <c r="EAE131" s="1"/>
      <c r="EAF131" s="1"/>
      <c r="EAG131" s="1"/>
      <c r="EAH131" s="1"/>
      <c r="EAI131" s="1"/>
      <c r="EAJ131" s="1"/>
      <c r="EAK131" s="1"/>
      <c r="EAL131" s="1"/>
      <c r="EAM131" s="1"/>
      <c r="EAN131" s="1"/>
      <c r="EAO131" s="1"/>
      <c r="EAP131" s="1"/>
      <c r="EAQ131" s="1"/>
      <c r="EAR131" s="1"/>
      <c r="EAS131" s="1"/>
      <c r="EAT131" s="1"/>
      <c r="EAU131" s="1"/>
      <c r="EAV131" s="1"/>
      <c r="EAW131" s="1"/>
      <c r="EAX131" s="1"/>
      <c r="EAY131" s="1"/>
      <c r="EAZ131" s="1"/>
      <c r="EBA131" s="1"/>
      <c r="EBB131" s="1"/>
      <c r="EBC131" s="1"/>
      <c r="EBD131" s="1"/>
      <c r="EBE131" s="1"/>
      <c r="EBF131" s="1"/>
      <c r="EBG131" s="1"/>
      <c r="EBH131" s="1"/>
      <c r="EBI131" s="1"/>
      <c r="EBJ131" s="1"/>
      <c r="EBK131" s="1"/>
      <c r="EBL131" s="1"/>
      <c r="EBM131" s="1"/>
      <c r="EBN131" s="1"/>
      <c r="EBO131" s="1"/>
      <c r="EBP131" s="1"/>
      <c r="EBQ131" s="1"/>
      <c r="EBR131" s="1"/>
      <c r="EBS131" s="1"/>
      <c r="EBT131" s="1"/>
      <c r="EBU131" s="1"/>
      <c r="EBV131" s="1"/>
      <c r="EBW131" s="1"/>
      <c r="EBX131" s="1"/>
      <c r="EBY131" s="1"/>
      <c r="EBZ131" s="1"/>
      <c r="ECA131" s="1"/>
      <c r="ECB131" s="1"/>
      <c r="ECC131" s="1"/>
      <c r="ECD131" s="1"/>
      <c r="ECE131" s="1"/>
      <c r="ECF131" s="1"/>
      <c r="ECG131" s="1"/>
      <c r="ECH131" s="1"/>
      <c r="ECI131" s="1"/>
      <c r="ECJ131" s="1"/>
      <c r="ECK131" s="1"/>
      <c r="ECL131" s="1"/>
      <c r="ECM131" s="1"/>
      <c r="ECN131" s="1"/>
      <c r="ECO131" s="1"/>
      <c r="ECP131" s="1"/>
      <c r="ECQ131" s="1"/>
      <c r="ECR131" s="1"/>
      <c r="ECS131" s="1"/>
      <c r="ECT131" s="1"/>
      <c r="ECU131" s="1"/>
      <c r="ECV131" s="1"/>
      <c r="ECW131" s="1"/>
      <c r="ECX131" s="1"/>
      <c r="ECY131" s="1"/>
      <c r="ECZ131" s="1"/>
      <c r="EDA131" s="1"/>
      <c r="EDB131" s="1"/>
      <c r="EDC131" s="1"/>
      <c r="EDD131" s="1"/>
      <c r="EDE131" s="1"/>
      <c r="EDF131" s="1"/>
      <c r="EDG131" s="1"/>
      <c r="EDH131" s="1"/>
      <c r="EDI131" s="1"/>
      <c r="EDJ131" s="1"/>
      <c r="EDK131" s="1"/>
      <c r="EDL131" s="1"/>
      <c r="EDM131" s="1"/>
      <c r="EDN131" s="1"/>
      <c r="EDO131" s="1"/>
      <c r="EDP131" s="1"/>
      <c r="EDQ131" s="1"/>
      <c r="EDR131" s="1"/>
      <c r="EDS131" s="1"/>
      <c r="EDT131" s="1"/>
      <c r="EDU131" s="1"/>
      <c r="EDV131" s="1"/>
      <c r="EDW131" s="1"/>
      <c r="EDX131" s="1"/>
      <c r="EDY131" s="1"/>
      <c r="EDZ131" s="1"/>
      <c r="EEA131" s="1"/>
      <c r="EEB131" s="1"/>
      <c r="EEC131" s="1"/>
      <c r="EED131" s="1"/>
      <c r="EEE131" s="1"/>
      <c r="EEF131" s="1"/>
      <c r="EEG131" s="1"/>
      <c r="EEH131" s="1"/>
      <c r="EEI131" s="1"/>
      <c r="EEJ131" s="1"/>
      <c r="EEK131" s="1"/>
      <c r="EEL131" s="1"/>
      <c r="EEM131" s="1"/>
      <c r="EEN131" s="1"/>
      <c r="EEO131" s="1"/>
      <c r="EEP131" s="1"/>
      <c r="EEQ131" s="1"/>
      <c r="EER131" s="1"/>
      <c r="EES131" s="1"/>
      <c r="EET131" s="1"/>
      <c r="EEU131" s="1"/>
      <c r="EEV131" s="1"/>
      <c r="EEW131" s="1"/>
      <c r="EEX131" s="1"/>
      <c r="EEY131" s="1"/>
      <c r="EEZ131" s="1"/>
      <c r="EFA131" s="1"/>
      <c r="EFB131" s="1"/>
      <c r="EFC131" s="1"/>
      <c r="EFD131" s="1"/>
      <c r="EFE131" s="1"/>
      <c r="EFF131" s="1"/>
      <c r="EFG131" s="1"/>
      <c r="EFH131" s="1"/>
      <c r="EFI131" s="1"/>
      <c r="EFJ131" s="1"/>
      <c r="EFK131" s="1"/>
      <c r="EFL131" s="1"/>
      <c r="EFM131" s="1"/>
      <c r="EFN131" s="1"/>
      <c r="EFO131" s="1"/>
      <c r="EFP131" s="1"/>
      <c r="EFQ131" s="1"/>
      <c r="EFR131" s="1"/>
      <c r="EFS131" s="1"/>
      <c r="EFT131" s="1"/>
      <c r="EFU131" s="1"/>
      <c r="EFV131" s="1"/>
      <c r="EFW131" s="1"/>
      <c r="EFX131" s="1"/>
      <c r="EFY131" s="1"/>
      <c r="EFZ131" s="1"/>
      <c r="EGA131" s="1"/>
      <c r="EGB131" s="1"/>
      <c r="EGC131" s="1"/>
      <c r="EGD131" s="1"/>
      <c r="EGE131" s="1"/>
      <c r="EGF131" s="1"/>
      <c r="EGG131" s="1"/>
      <c r="EGH131" s="1"/>
      <c r="EGI131" s="1"/>
      <c r="EGJ131" s="1"/>
      <c r="EGK131" s="1"/>
      <c r="EGL131" s="1"/>
      <c r="EGM131" s="1"/>
      <c r="EGN131" s="1"/>
      <c r="EGO131" s="1"/>
      <c r="EGP131" s="1"/>
      <c r="EGQ131" s="1"/>
      <c r="EGR131" s="1"/>
      <c r="EGS131" s="1"/>
      <c r="EGT131" s="1"/>
      <c r="EGU131" s="1"/>
      <c r="EGV131" s="1"/>
      <c r="EGW131" s="1"/>
      <c r="EGX131" s="1"/>
      <c r="EGY131" s="1"/>
      <c r="EGZ131" s="1"/>
      <c r="EHA131" s="1"/>
      <c r="EHB131" s="1"/>
      <c r="EHC131" s="1"/>
      <c r="EHD131" s="1"/>
      <c r="EHE131" s="1"/>
      <c r="EHF131" s="1"/>
      <c r="EHG131" s="1"/>
      <c r="EHH131" s="1"/>
      <c r="EHI131" s="1"/>
      <c r="EHJ131" s="1"/>
      <c r="EHK131" s="1"/>
      <c r="EHL131" s="1"/>
      <c r="EHM131" s="1"/>
      <c r="EHN131" s="1"/>
      <c r="EHO131" s="1"/>
      <c r="EHP131" s="1"/>
      <c r="EHQ131" s="1"/>
      <c r="EHR131" s="1"/>
      <c r="EHS131" s="1"/>
      <c r="EHT131" s="1"/>
      <c r="EHU131" s="1"/>
      <c r="EHV131" s="1"/>
      <c r="EHW131" s="1"/>
      <c r="EHX131" s="1"/>
      <c r="EHY131" s="1"/>
      <c r="EHZ131" s="1"/>
      <c r="EIA131" s="1"/>
      <c r="EIB131" s="1"/>
      <c r="EIC131" s="1"/>
      <c r="EID131" s="1"/>
      <c r="EIE131" s="1"/>
      <c r="EIF131" s="1"/>
      <c r="EIG131" s="1"/>
      <c r="EIH131" s="1"/>
      <c r="EII131" s="1"/>
      <c r="EIJ131" s="1"/>
      <c r="EIK131" s="1"/>
      <c r="EIL131" s="1"/>
      <c r="EIM131" s="1"/>
      <c r="EIN131" s="1"/>
      <c r="EIO131" s="1"/>
      <c r="EIP131" s="1"/>
      <c r="EIQ131" s="1"/>
      <c r="EIR131" s="1"/>
      <c r="EIS131" s="1"/>
      <c r="EIT131" s="1"/>
      <c r="EIU131" s="1"/>
      <c r="EIV131" s="1"/>
      <c r="EIW131" s="1"/>
      <c r="EIX131" s="1"/>
      <c r="EIY131" s="1"/>
      <c r="EIZ131" s="1"/>
      <c r="EJA131" s="1"/>
      <c r="EJB131" s="1"/>
      <c r="EJC131" s="1"/>
      <c r="EJD131" s="1"/>
      <c r="EJE131" s="1"/>
      <c r="EJF131" s="1"/>
      <c r="EJG131" s="1"/>
      <c r="EJH131" s="1"/>
      <c r="EJI131" s="1"/>
      <c r="EJJ131" s="1"/>
      <c r="EJK131" s="1"/>
      <c r="EJL131" s="1"/>
      <c r="EJM131" s="1"/>
      <c r="EJN131" s="1"/>
      <c r="EJO131" s="1"/>
      <c r="EJP131" s="1"/>
      <c r="EJQ131" s="1"/>
      <c r="EJR131" s="1"/>
      <c r="EJS131" s="1"/>
      <c r="EJT131" s="1"/>
      <c r="EJU131" s="1"/>
      <c r="EJV131" s="1"/>
      <c r="EJW131" s="1"/>
      <c r="EJX131" s="1"/>
      <c r="EJY131" s="1"/>
      <c r="EJZ131" s="1"/>
      <c r="EKA131" s="1"/>
      <c r="EKB131" s="1"/>
      <c r="EKC131" s="1"/>
      <c r="EKD131" s="1"/>
      <c r="EKE131" s="1"/>
      <c r="EKF131" s="1"/>
      <c r="EKG131" s="1"/>
      <c r="EKH131" s="1"/>
      <c r="EKI131" s="1"/>
      <c r="EKJ131" s="1"/>
      <c r="EKK131" s="1"/>
      <c r="EKL131" s="1"/>
      <c r="EKM131" s="1"/>
      <c r="EKN131" s="1"/>
      <c r="EKO131" s="1"/>
      <c r="EKP131" s="1"/>
      <c r="EKQ131" s="1"/>
      <c r="EKR131" s="1"/>
      <c r="EKS131" s="1"/>
      <c r="EKT131" s="1"/>
      <c r="EKU131" s="1"/>
      <c r="EKV131" s="1"/>
      <c r="EKW131" s="1"/>
      <c r="EKX131" s="1"/>
      <c r="EKY131" s="1"/>
      <c r="EKZ131" s="1"/>
      <c r="ELA131" s="1"/>
      <c r="ELB131" s="1"/>
      <c r="ELC131" s="1"/>
      <c r="ELD131" s="1"/>
      <c r="ELE131" s="1"/>
      <c r="ELF131" s="1"/>
      <c r="ELG131" s="1"/>
      <c r="ELH131" s="1"/>
      <c r="ELI131" s="1"/>
      <c r="ELJ131" s="1"/>
      <c r="ELK131" s="1"/>
      <c r="ELL131" s="1"/>
      <c r="ELM131" s="1"/>
      <c r="ELN131" s="1"/>
      <c r="ELO131" s="1"/>
      <c r="ELP131" s="1"/>
      <c r="ELQ131" s="1"/>
      <c r="ELR131" s="1"/>
      <c r="ELS131" s="1"/>
      <c r="ELT131" s="1"/>
      <c r="ELU131" s="1"/>
      <c r="ELV131" s="1"/>
      <c r="ELW131" s="1"/>
      <c r="ELX131" s="1"/>
      <c r="ELY131" s="1"/>
      <c r="ELZ131" s="1"/>
      <c r="EMA131" s="1"/>
      <c r="EMB131" s="1"/>
      <c r="EMC131" s="1"/>
      <c r="EMD131" s="1"/>
      <c r="EME131" s="1"/>
      <c r="EMF131" s="1"/>
      <c r="EMG131" s="1"/>
      <c r="EMH131" s="1"/>
      <c r="EMI131" s="1"/>
      <c r="EMJ131" s="1"/>
      <c r="EMK131" s="1"/>
      <c r="EML131" s="1"/>
      <c r="EMM131" s="1"/>
      <c r="EMN131" s="1"/>
      <c r="EMO131" s="1"/>
      <c r="EMP131" s="1"/>
      <c r="EMQ131" s="1"/>
      <c r="EMR131" s="1"/>
      <c r="EMS131" s="1"/>
      <c r="EMT131" s="1"/>
      <c r="EMU131" s="1"/>
      <c r="EMV131" s="1"/>
      <c r="EMW131" s="1"/>
      <c r="EMX131" s="1"/>
      <c r="EMY131" s="1"/>
      <c r="EMZ131" s="1"/>
      <c r="ENA131" s="1"/>
      <c r="ENB131" s="1"/>
      <c r="ENC131" s="1"/>
      <c r="END131" s="1"/>
      <c r="ENE131" s="1"/>
      <c r="ENF131" s="1"/>
      <c r="ENG131" s="1"/>
      <c r="ENH131" s="1"/>
      <c r="ENI131" s="1"/>
      <c r="ENJ131" s="1"/>
      <c r="ENK131" s="1"/>
      <c r="ENL131" s="1"/>
      <c r="ENM131" s="1"/>
      <c r="ENN131" s="1"/>
      <c r="ENO131" s="1"/>
      <c r="ENP131" s="1"/>
      <c r="ENQ131" s="1"/>
      <c r="ENR131" s="1"/>
      <c r="ENS131" s="1"/>
      <c r="ENT131" s="1"/>
      <c r="ENU131" s="1"/>
      <c r="ENV131" s="1"/>
      <c r="ENW131" s="1"/>
      <c r="ENX131" s="1"/>
      <c r="ENY131" s="1"/>
      <c r="ENZ131" s="1"/>
      <c r="EOA131" s="1"/>
      <c r="EOB131" s="1"/>
      <c r="EOC131" s="1"/>
      <c r="EOD131" s="1"/>
      <c r="EOE131" s="1"/>
      <c r="EOF131" s="1"/>
      <c r="EOG131" s="1"/>
      <c r="EOH131" s="1"/>
      <c r="EOI131" s="1"/>
      <c r="EOJ131" s="1"/>
      <c r="EOK131" s="1"/>
      <c r="EOL131" s="1"/>
      <c r="EOM131" s="1"/>
      <c r="EON131" s="1"/>
      <c r="EOO131" s="1"/>
      <c r="EOP131" s="1"/>
      <c r="EOQ131" s="1"/>
      <c r="EOR131" s="1"/>
      <c r="EOS131" s="1"/>
      <c r="EOT131" s="1"/>
      <c r="EOU131" s="1"/>
      <c r="EOV131" s="1"/>
      <c r="EOW131" s="1"/>
      <c r="EOX131" s="1"/>
      <c r="EOY131" s="1"/>
      <c r="EOZ131" s="1"/>
      <c r="EPA131" s="1"/>
      <c r="EPB131" s="1"/>
      <c r="EPC131" s="1"/>
      <c r="EPD131" s="1"/>
      <c r="EPE131" s="1"/>
      <c r="EPF131" s="1"/>
      <c r="EPG131" s="1"/>
      <c r="EPH131" s="1"/>
      <c r="EPI131" s="1"/>
      <c r="EPJ131" s="1"/>
      <c r="EPK131" s="1"/>
      <c r="EPL131" s="1"/>
      <c r="EPM131" s="1"/>
      <c r="EPN131" s="1"/>
      <c r="EPO131" s="1"/>
      <c r="EPP131" s="1"/>
      <c r="EPQ131" s="1"/>
      <c r="EPR131" s="1"/>
      <c r="EPS131" s="1"/>
      <c r="EPT131" s="1"/>
      <c r="EPU131" s="1"/>
      <c r="EPV131" s="1"/>
      <c r="EPW131" s="1"/>
      <c r="EPX131" s="1"/>
      <c r="EPY131" s="1"/>
      <c r="EPZ131" s="1"/>
      <c r="EQA131" s="1"/>
      <c r="EQB131" s="1"/>
      <c r="EQC131" s="1"/>
      <c r="EQD131" s="1"/>
      <c r="EQE131" s="1"/>
      <c r="EQF131" s="1"/>
      <c r="EQG131" s="1"/>
      <c r="EQH131" s="1"/>
      <c r="EQI131" s="1"/>
      <c r="EQJ131" s="1"/>
      <c r="EQK131" s="1"/>
      <c r="EQL131" s="1"/>
      <c r="EQM131" s="1"/>
      <c r="EQN131" s="1"/>
      <c r="EQO131" s="1"/>
      <c r="EQP131" s="1"/>
      <c r="EQQ131" s="1"/>
      <c r="EQR131" s="1"/>
      <c r="EQS131" s="1"/>
      <c r="EQT131" s="1"/>
      <c r="EQU131" s="1"/>
      <c r="EQV131" s="1"/>
      <c r="EQW131" s="1"/>
      <c r="EQX131" s="1"/>
      <c r="EQY131" s="1"/>
      <c r="EQZ131" s="1"/>
      <c r="ERA131" s="1"/>
      <c r="ERB131" s="1"/>
      <c r="ERC131" s="1"/>
      <c r="ERD131" s="1"/>
      <c r="ERE131" s="1"/>
      <c r="ERF131" s="1"/>
      <c r="ERG131" s="1"/>
      <c r="ERH131" s="1"/>
      <c r="ERI131" s="1"/>
      <c r="ERJ131" s="1"/>
      <c r="ERK131" s="1"/>
      <c r="ERL131" s="1"/>
      <c r="ERM131" s="1"/>
      <c r="ERN131" s="1"/>
      <c r="ERO131" s="1"/>
      <c r="ERP131" s="1"/>
      <c r="ERQ131" s="1"/>
      <c r="ERR131" s="1"/>
      <c r="ERS131" s="1"/>
      <c r="ERT131" s="1"/>
      <c r="ERU131" s="1"/>
      <c r="ERV131" s="1"/>
      <c r="ERW131" s="1"/>
      <c r="ERX131" s="1"/>
      <c r="ERY131" s="1"/>
      <c r="ERZ131" s="1"/>
      <c r="ESA131" s="1"/>
      <c r="ESB131" s="1"/>
      <c r="ESC131" s="1"/>
      <c r="ESD131" s="1"/>
      <c r="ESE131" s="1"/>
      <c r="ESF131" s="1"/>
      <c r="ESG131" s="1"/>
      <c r="ESH131" s="1"/>
      <c r="ESI131" s="1"/>
      <c r="ESJ131" s="1"/>
      <c r="ESK131" s="1"/>
      <c r="ESL131" s="1"/>
      <c r="ESM131" s="1"/>
      <c r="ESN131" s="1"/>
      <c r="ESO131" s="1"/>
      <c r="ESP131" s="1"/>
      <c r="ESQ131" s="1"/>
      <c r="ESR131" s="1"/>
      <c r="ESS131" s="1"/>
      <c r="EST131" s="1"/>
      <c r="ESU131" s="1"/>
      <c r="ESV131" s="1"/>
      <c r="ESW131" s="1"/>
      <c r="ESX131" s="1"/>
      <c r="ESY131" s="1"/>
      <c r="ESZ131" s="1"/>
      <c r="ETA131" s="1"/>
      <c r="ETB131" s="1"/>
      <c r="ETC131" s="1"/>
      <c r="ETD131" s="1"/>
      <c r="ETE131" s="1"/>
      <c r="ETF131" s="1"/>
      <c r="ETG131" s="1"/>
      <c r="ETH131" s="1"/>
      <c r="ETI131" s="1"/>
      <c r="ETJ131" s="1"/>
      <c r="ETK131" s="1"/>
      <c r="ETL131" s="1"/>
      <c r="ETM131" s="1"/>
      <c r="ETN131" s="1"/>
      <c r="ETO131" s="1"/>
      <c r="ETP131" s="1"/>
      <c r="ETQ131" s="1"/>
      <c r="ETR131" s="1"/>
      <c r="ETS131" s="1"/>
      <c r="ETT131" s="1"/>
      <c r="ETU131" s="1"/>
      <c r="ETV131" s="1"/>
      <c r="ETW131" s="1"/>
      <c r="ETX131" s="1"/>
      <c r="ETY131" s="1"/>
      <c r="ETZ131" s="1"/>
      <c r="EUA131" s="1"/>
      <c r="EUB131" s="1"/>
      <c r="EUC131" s="1"/>
      <c r="EUD131" s="1"/>
      <c r="EUE131" s="1"/>
      <c r="EUF131" s="1"/>
      <c r="EUG131" s="1"/>
      <c r="EUH131" s="1"/>
      <c r="EUI131" s="1"/>
      <c r="EUJ131" s="1"/>
      <c r="EUK131" s="1"/>
      <c r="EUL131" s="1"/>
      <c r="EUM131" s="1"/>
      <c r="EUN131" s="1"/>
      <c r="EUO131" s="1"/>
      <c r="EUP131" s="1"/>
      <c r="EUQ131" s="1"/>
      <c r="EUR131" s="1"/>
      <c r="EUS131" s="1"/>
      <c r="EUT131" s="1"/>
      <c r="EUU131" s="1"/>
      <c r="EUV131" s="1"/>
      <c r="EUW131" s="1"/>
      <c r="EUX131" s="1"/>
      <c r="EUY131" s="1"/>
      <c r="EUZ131" s="1"/>
      <c r="EVA131" s="1"/>
      <c r="EVB131" s="1"/>
      <c r="EVC131" s="1"/>
      <c r="EVD131" s="1"/>
      <c r="EVE131" s="1"/>
      <c r="EVF131" s="1"/>
      <c r="EVG131" s="1"/>
      <c r="EVH131" s="1"/>
      <c r="EVI131" s="1"/>
      <c r="EVJ131" s="1"/>
      <c r="EVK131" s="1"/>
      <c r="EVL131" s="1"/>
      <c r="EVM131" s="1"/>
      <c r="EVN131" s="1"/>
      <c r="EVO131" s="1"/>
      <c r="EVP131" s="1"/>
      <c r="EVQ131" s="1"/>
      <c r="EVR131" s="1"/>
      <c r="EVS131" s="1"/>
      <c r="EVT131" s="1"/>
      <c r="EVU131" s="1"/>
      <c r="EVV131" s="1"/>
      <c r="EVW131" s="1"/>
      <c r="EVX131" s="1"/>
      <c r="EVY131" s="1"/>
      <c r="EVZ131" s="1"/>
      <c r="EWA131" s="1"/>
      <c r="EWB131" s="1"/>
      <c r="EWC131" s="1"/>
      <c r="EWD131" s="1"/>
      <c r="EWE131" s="1"/>
      <c r="EWF131" s="1"/>
      <c r="EWG131" s="1"/>
      <c r="EWH131" s="1"/>
      <c r="EWI131" s="1"/>
      <c r="EWJ131" s="1"/>
      <c r="EWK131" s="1"/>
      <c r="EWL131" s="1"/>
      <c r="EWM131" s="1"/>
      <c r="EWN131" s="1"/>
      <c r="EWO131" s="1"/>
      <c r="EWP131" s="1"/>
      <c r="EWQ131" s="1"/>
      <c r="EWR131" s="1"/>
      <c r="EWS131" s="1"/>
      <c r="EWT131" s="1"/>
      <c r="EWU131" s="1"/>
      <c r="EWV131" s="1"/>
      <c r="EWW131" s="1"/>
      <c r="EWX131" s="1"/>
      <c r="EWY131" s="1"/>
      <c r="EWZ131" s="1"/>
      <c r="EXA131" s="1"/>
      <c r="EXB131" s="1"/>
      <c r="EXC131" s="1"/>
      <c r="EXD131" s="1"/>
      <c r="EXE131" s="1"/>
      <c r="EXF131" s="1"/>
      <c r="EXG131" s="1"/>
      <c r="EXH131" s="1"/>
      <c r="EXI131" s="1"/>
      <c r="EXJ131" s="1"/>
      <c r="EXK131" s="1"/>
      <c r="EXL131" s="1"/>
      <c r="EXM131" s="1"/>
      <c r="EXN131" s="1"/>
      <c r="EXO131" s="1"/>
      <c r="EXP131" s="1"/>
      <c r="EXQ131" s="1"/>
      <c r="EXR131" s="1"/>
      <c r="EXS131" s="1"/>
      <c r="EXT131" s="1"/>
      <c r="EXU131" s="1"/>
      <c r="EXV131" s="1"/>
      <c r="EXW131" s="1"/>
      <c r="EXX131" s="1"/>
      <c r="EXY131" s="1"/>
      <c r="EXZ131" s="1"/>
      <c r="EYA131" s="1"/>
      <c r="EYB131" s="1"/>
      <c r="EYC131" s="1"/>
      <c r="EYD131" s="1"/>
      <c r="EYE131" s="1"/>
      <c r="EYF131" s="1"/>
      <c r="EYG131" s="1"/>
      <c r="EYH131" s="1"/>
      <c r="EYI131" s="1"/>
      <c r="EYJ131" s="1"/>
      <c r="EYK131" s="1"/>
      <c r="EYL131" s="1"/>
      <c r="EYM131" s="1"/>
      <c r="EYN131" s="1"/>
      <c r="EYO131" s="1"/>
      <c r="EYP131" s="1"/>
      <c r="EYQ131" s="1"/>
      <c r="EYR131" s="1"/>
      <c r="EYS131" s="1"/>
      <c r="EYT131" s="1"/>
      <c r="EYU131" s="1"/>
      <c r="EYV131" s="1"/>
      <c r="EYW131" s="1"/>
      <c r="EYX131" s="1"/>
      <c r="EYY131" s="1"/>
      <c r="EYZ131" s="1"/>
      <c r="EZA131" s="1"/>
      <c r="EZB131" s="1"/>
      <c r="EZC131" s="1"/>
      <c r="EZD131" s="1"/>
      <c r="EZE131" s="1"/>
      <c r="EZF131" s="1"/>
      <c r="EZG131" s="1"/>
      <c r="EZH131" s="1"/>
      <c r="EZI131" s="1"/>
      <c r="EZJ131" s="1"/>
      <c r="EZK131" s="1"/>
      <c r="EZL131" s="1"/>
      <c r="EZM131" s="1"/>
      <c r="EZN131" s="1"/>
      <c r="EZO131" s="1"/>
      <c r="EZP131" s="1"/>
      <c r="EZQ131" s="1"/>
      <c r="EZR131" s="1"/>
      <c r="EZS131" s="1"/>
      <c r="EZT131" s="1"/>
      <c r="EZU131" s="1"/>
      <c r="EZV131" s="1"/>
      <c r="EZW131" s="1"/>
      <c r="EZX131" s="1"/>
      <c r="EZY131" s="1"/>
      <c r="EZZ131" s="1"/>
      <c r="FAA131" s="1"/>
      <c r="FAB131" s="1"/>
      <c r="FAC131" s="1"/>
      <c r="FAD131" s="1"/>
      <c r="FAE131" s="1"/>
      <c r="FAF131" s="1"/>
      <c r="FAG131" s="1"/>
      <c r="FAH131" s="1"/>
      <c r="FAI131" s="1"/>
      <c r="FAJ131" s="1"/>
      <c r="FAK131" s="1"/>
      <c r="FAL131" s="1"/>
      <c r="FAM131" s="1"/>
      <c r="FAN131" s="1"/>
      <c r="FAO131" s="1"/>
      <c r="FAP131" s="1"/>
      <c r="FAQ131" s="1"/>
      <c r="FAR131" s="1"/>
      <c r="FAS131" s="1"/>
      <c r="FAT131" s="1"/>
      <c r="FAU131" s="1"/>
      <c r="FAV131" s="1"/>
      <c r="FAW131" s="1"/>
      <c r="FAX131" s="1"/>
      <c r="FAY131" s="1"/>
      <c r="FAZ131" s="1"/>
      <c r="FBA131" s="1"/>
      <c r="FBB131" s="1"/>
      <c r="FBC131" s="1"/>
      <c r="FBD131" s="1"/>
      <c r="FBE131" s="1"/>
      <c r="FBF131" s="1"/>
      <c r="FBG131" s="1"/>
      <c r="FBH131" s="1"/>
      <c r="FBI131" s="1"/>
      <c r="FBJ131" s="1"/>
      <c r="FBK131" s="1"/>
      <c r="FBL131" s="1"/>
      <c r="FBM131" s="1"/>
      <c r="FBN131" s="1"/>
      <c r="FBO131" s="1"/>
      <c r="FBP131" s="1"/>
      <c r="FBQ131" s="1"/>
      <c r="FBR131" s="1"/>
      <c r="FBS131" s="1"/>
      <c r="FBT131" s="1"/>
      <c r="FBU131" s="1"/>
      <c r="FBV131" s="1"/>
      <c r="FBW131" s="1"/>
      <c r="FBX131" s="1"/>
      <c r="FBY131" s="1"/>
      <c r="FBZ131" s="1"/>
      <c r="FCA131" s="1"/>
      <c r="FCB131" s="1"/>
      <c r="FCC131" s="1"/>
      <c r="FCD131" s="1"/>
      <c r="FCE131" s="1"/>
      <c r="FCF131" s="1"/>
      <c r="FCG131" s="1"/>
      <c r="FCH131" s="1"/>
      <c r="FCI131" s="1"/>
      <c r="FCJ131" s="1"/>
      <c r="FCK131" s="1"/>
      <c r="FCL131" s="1"/>
      <c r="FCM131" s="1"/>
      <c r="FCN131" s="1"/>
      <c r="FCO131" s="1"/>
      <c r="FCP131" s="1"/>
      <c r="FCQ131" s="1"/>
      <c r="FCR131" s="1"/>
      <c r="FCS131" s="1"/>
      <c r="FCT131" s="1"/>
      <c r="FCU131" s="1"/>
      <c r="FCV131" s="1"/>
      <c r="FCW131" s="1"/>
      <c r="FCX131" s="1"/>
      <c r="FCY131" s="1"/>
      <c r="FCZ131" s="1"/>
      <c r="FDA131" s="1"/>
      <c r="FDB131" s="1"/>
      <c r="FDC131" s="1"/>
      <c r="FDD131" s="1"/>
      <c r="FDE131" s="1"/>
      <c r="FDF131" s="1"/>
      <c r="FDG131" s="1"/>
      <c r="FDH131" s="1"/>
      <c r="FDI131" s="1"/>
      <c r="FDJ131" s="1"/>
      <c r="FDK131" s="1"/>
      <c r="FDL131" s="1"/>
      <c r="FDM131" s="1"/>
      <c r="FDN131" s="1"/>
      <c r="FDO131" s="1"/>
      <c r="FDP131" s="1"/>
      <c r="FDQ131" s="1"/>
      <c r="FDR131" s="1"/>
      <c r="FDS131" s="1"/>
      <c r="FDT131" s="1"/>
      <c r="FDU131" s="1"/>
      <c r="FDV131" s="1"/>
      <c r="FDW131" s="1"/>
      <c r="FDX131" s="1"/>
      <c r="FDY131" s="1"/>
      <c r="FDZ131" s="1"/>
      <c r="FEA131" s="1"/>
      <c r="FEB131" s="1"/>
      <c r="FEC131" s="1"/>
      <c r="FED131" s="1"/>
      <c r="FEE131" s="1"/>
      <c r="FEF131" s="1"/>
      <c r="FEG131" s="1"/>
      <c r="FEH131" s="1"/>
      <c r="FEI131" s="1"/>
      <c r="FEJ131" s="1"/>
      <c r="FEK131" s="1"/>
      <c r="FEL131" s="1"/>
      <c r="FEM131" s="1"/>
      <c r="FEN131" s="1"/>
      <c r="FEO131" s="1"/>
      <c r="FEP131" s="1"/>
      <c r="FEQ131" s="1"/>
      <c r="FER131" s="1"/>
      <c r="FES131" s="1"/>
      <c r="FET131" s="1"/>
      <c r="FEU131" s="1"/>
      <c r="FEV131" s="1"/>
      <c r="FEW131" s="1"/>
      <c r="FEX131" s="1"/>
      <c r="FEY131" s="1"/>
      <c r="FEZ131" s="1"/>
      <c r="FFA131" s="1"/>
      <c r="FFB131" s="1"/>
      <c r="FFC131" s="1"/>
      <c r="FFD131" s="1"/>
      <c r="FFE131" s="1"/>
      <c r="FFF131" s="1"/>
      <c r="FFG131" s="1"/>
      <c r="FFH131" s="1"/>
      <c r="FFI131" s="1"/>
      <c r="FFJ131" s="1"/>
      <c r="FFK131" s="1"/>
      <c r="FFL131" s="1"/>
      <c r="FFM131" s="1"/>
      <c r="FFN131" s="1"/>
      <c r="FFO131" s="1"/>
      <c r="FFP131" s="1"/>
      <c r="FFQ131" s="1"/>
      <c r="FFR131" s="1"/>
      <c r="FFS131" s="1"/>
      <c r="FFT131" s="1"/>
      <c r="FFU131" s="1"/>
      <c r="FFV131" s="1"/>
      <c r="FFW131" s="1"/>
      <c r="FFX131" s="1"/>
      <c r="FFY131" s="1"/>
      <c r="FFZ131" s="1"/>
      <c r="FGA131" s="1"/>
      <c r="FGB131" s="1"/>
      <c r="FGC131" s="1"/>
      <c r="FGD131" s="1"/>
      <c r="FGE131" s="1"/>
      <c r="FGF131" s="1"/>
      <c r="FGG131" s="1"/>
      <c r="FGH131" s="1"/>
      <c r="FGI131" s="1"/>
      <c r="FGJ131" s="1"/>
      <c r="FGK131" s="1"/>
      <c r="FGL131" s="1"/>
      <c r="FGM131" s="1"/>
      <c r="FGN131" s="1"/>
      <c r="FGO131" s="1"/>
      <c r="FGP131" s="1"/>
      <c r="FGQ131" s="1"/>
      <c r="FGR131" s="1"/>
      <c r="FGS131" s="1"/>
      <c r="FGT131" s="1"/>
      <c r="FGU131" s="1"/>
      <c r="FGV131" s="1"/>
      <c r="FGW131" s="1"/>
      <c r="FGX131" s="1"/>
      <c r="FGY131" s="1"/>
      <c r="FGZ131" s="1"/>
      <c r="FHA131" s="1"/>
      <c r="FHB131" s="1"/>
      <c r="FHC131" s="1"/>
      <c r="FHD131" s="1"/>
      <c r="FHE131" s="1"/>
      <c r="FHF131" s="1"/>
      <c r="FHG131" s="1"/>
      <c r="FHH131" s="1"/>
      <c r="FHI131" s="1"/>
      <c r="FHJ131" s="1"/>
      <c r="FHK131" s="1"/>
      <c r="FHL131" s="1"/>
      <c r="FHM131" s="1"/>
      <c r="FHN131" s="1"/>
      <c r="FHO131" s="1"/>
      <c r="FHP131" s="1"/>
      <c r="FHQ131" s="1"/>
      <c r="FHR131" s="1"/>
      <c r="FHS131" s="1"/>
      <c r="FHT131" s="1"/>
      <c r="FHU131" s="1"/>
      <c r="FHV131" s="1"/>
      <c r="FHW131" s="1"/>
      <c r="FHX131" s="1"/>
      <c r="FHY131" s="1"/>
      <c r="FHZ131" s="1"/>
      <c r="FIA131" s="1"/>
      <c r="FIB131" s="1"/>
      <c r="FIC131" s="1"/>
      <c r="FID131" s="1"/>
      <c r="FIE131" s="1"/>
      <c r="FIF131" s="1"/>
      <c r="FIG131" s="1"/>
      <c r="FIH131" s="1"/>
      <c r="FII131" s="1"/>
      <c r="FIJ131" s="1"/>
      <c r="FIK131" s="1"/>
      <c r="FIL131" s="1"/>
      <c r="FIM131" s="1"/>
      <c r="FIN131" s="1"/>
      <c r="FIO131" s="1"/>
      <c r="FIP131" s="1"/>
      <c r="FIQ131" s="1"/>
      <c r="FIR131" s="1"/>
      <c r="FIS131" s="1"/>
      <c r="FIT131" s="1"/>
      <c r="FIU131" s="1"/>
      <c r="FIV131" s="1"/>
      <c r="FIW131" s="1"/>
      <c r="FIX131" s="1"/>
      <c r="FIY131" s="1"/>
      <c r="FIZ131" s="1"/>
      <c r="FJA131" s="1"/>
      <c r="FJB131" s="1"/>
      <c r="FJC131" s="1"/>
      <c r="FJD131" s="1"/>
      <c r="FJE131" s="1"/>
      <c r="FJF131" s="1"/>
      <c r="FJG131" s="1"/>
      <c r="FJH131" s="1"/>
      <c r="FJI131" s="1"/>
      <c r="FJJ131" s="1"/>
      <c r="FJK131" s="1"/>
      <c r="FJL131" s="1"/>
      <c r="FJM131" s="1"/>
      <c r="FJN131" s="1"/>
      <c r="FJO131" s="1"/>
      <c r="FJP131" s="1"/>
      <c r="FJQ131" s="1"/>
      <c r="FJR131" s="1"/>
      <c r="FJS131" s="1"/>
      <c r="FJT131" s="1"/>
      <c r="FJU131" s="1"/>
      <c r="FJV131" s="1"/>
      <c r="FJW131" s="1"/>
      <c r="FJX131" s="1"/>
      <c r="FJY131" s="1"/>
      <c r="FJZ131" s="1"/>
      <c r="FKA131" s="1"/>
      <c r="FKB131" s="1"/>
      <c r="FKC131" s="1"/>
      <c r="FKD131" s="1"/>
      <c r="FKE131" s="1"/>
      <c r="FKF131" s="1"/>
      <c r="FKG131" s="1"/>
      <c r="FKH131" s="1"/>
      <c r="FKI131" s="1"/>
      <c r="FKJ131" s="1"/>
      <c r="FKK131" s="1"/>
      <c r="FKL131" s="1"/>
      <c r="FKM131" s="1"/>
      <c r="FKN131" s="1"/>
      <c r="FKO131" s="1"/>
      <c r="FKP131" s="1"/>
      <c r="FKQ131" s="1"/>
      <c r="FKR131" s="1"/>
      <c r="FKS131" s="1"/>
      <c r="FKT131" s="1"/>
      <c r="FKU131" s="1"/>
      <c r="FKV131" s="1"/>
      <c r="FKW131" s="1"/>
      <c r="FKX131" s="1"/>
      <c r="FKY131" s="1"/>
      <c r="FKZ131" s="1"/>
      <c r="FLA131" s="1"/>
      <c r="FLB131" s="1"/>
      <c r="FLC131" s="1"/>
      <c r="FLD131" s="1"/>
      <c r="FLE131" s="1"/>
      <c r="FLF131" s="1"/>
      <c r="FLG131" s="1"/>
      <c r="FLH131" s="1"/>
      <c r="FLI131" s="1"/>
      <c r="FLJ131" s="1"/>
      <c r="FLK131" s="1"/>
      <c r="FLL131" s="1"/>
      <c r="FLM131" s="1"/>
      <c r="FLN131" s="1"/>
      <c r="FLO131" s="1"/>
      <c r="FLP131" s="1"/>
      <c r="FLQ131" s="1"/>
      <c r="FLR131" s="1"/>
      <c r="FLS131" s="1"/>
      <c r="FLT131" s="1"/>
      <c r="FLU131" s="1"/>
      <c r="FLV131" s="1"/>
      <c r="FLW131" s="1"/>
      <c r="FLX131" s="1"/>
      <c r="FLY131" s="1"/>
      <c r="FLZ131" s="1"/>
      <c r="FMA131" s="1"/>
      <c r="FMB131" s="1"/>
      <c r="FMC131" s="1"/>
      <c r="FMD131" s="1"/>
      <c r="FME131" s="1"/>
      <c r="FMF131" s="1"/>
      <c r="FMG131" s="1"/>
      <c r="FMH131" s="1"/>
      <c r="FMI131" s="1"/>
      <c r="FMJ131" s="1"/>
      <c r="FMK131" s="1"/>
      <c r="FML131" s="1"/>
      <c r="FMM131" s="1"/>
      <c r="FMN131" s="1"/>
      <c r="FMO131" s="1"/>
      <c r="FMP131" s="1"/>
      <c r="FMQ131" s="1"/>
      <c r="FMR131" s="1"/>
      <c r="FMS131" s="1"/>
      <c r="FMT131" s="1"/>
      <c r="FMU131" s="1"/>
      <c r="FMV131" s="1"/>
      <c r="FMW131" s="1"/>
      <c r="FMX131" s="1"/>
      <c r="FMY131" s="1"/>
      <c r="FMZ131" s="1"/>
      <c r="FNA131" s="1"/>
      <c r="FNB131" s="1"/>
      <c r="FNC131" s="1"/>
      <c r="FND131" s="1"/>
      <c r="FNE131" s="1"/>
      <c r="FNF131" s="1"/>
      <c r="FNG131" s="1"/>
      <c r="FNH131" s="1"/>
      <c r="FNI131" s="1"/>
      <c r="FNJ131" s="1"/>
      <c r="FNK131" s="1"/>
      <c r="FNL131" s="1"/>
      <c r="FNM131" s="1"/>
      <c r="FNN131" s="1"/>
      <c r="FNO131" s="1"/>
      <c r="FNP131" s="1"/>
      <c r="FNQ131" s="1"/>
      <c r="FNR131" s="1"/>
      <c r="FNS131" s="1"/>
      <c r="FNT131" s="1"/>
      <c r="FNU131" s="1"/>
      <c r="FNV131" s="1"/>
      <c r="FNW131" s="1"/>
      <c r="FNX131" s="1"/>
      <c r="FNY131" s="1"/>
      <c r="FNZ131" s="1"/>
      <c r="FOA131" s="1"/>
      <c r="FOB131" s="1"/>
      <c r="FOC131" s="1"/>
      <c r="FOD131" s="1"/>
      <c r="FOE131" s="1"/>
      <c r="FOF131" s="1"/>
      <c r="FOG131" s="1"/>
      <c r="FOH131" s="1"/>
      <c r="FOI131" s="1"/>
      <c r="FOJ131" s="1"/>
      <c r="FOK131" s="1"/>
      <c r="FOL131" s="1"/>
      <c r="FOM131" s="1"/>
      <c r="FON131" s="1"/>
      <c r="FOO131" s="1"/>
      <c r="FOP131" s="1"/>
      <c r="FOQ131" s="1"/>
      <c r="FOR131" s="1"/>
      <c r="FOS131" s="1"/>
      <c r="FOT131" s="1"/>
      <c r="FOU131" s="1"/>
      <c r="FOV131" s="1"/>
      <c r="FOW131" s="1"/>
      <c r="FOX131" s="1"/>
      <c r="FOY131" s="1"/>
      <c r="FOZ131" s="1"/>
      <c r="FPA131" s="1"/>
      <c r="FPB131" s="1"/>
      <c r="FPC131" s="1"/>
      <c r="FPD131" s="1"/>
      <c r="FPE131" s="1"/>
      <c r="FPF131" s="1"/>
      <c r="FPG131" s="1"/>
      <c r="FPH131" s="1"/>
      <c r="FPI131" s="1"/>
      <c r="FPJ131" s="1"/>
      <c r="FPK131" s="1"/>
      <c r="FPL131" s="1"/>
      <c r="FPM131" s="1"/>
      <c r="FPN131" s="1"/>
      <c r="FPO131" s="1"/>
      <c r="FPP131" s="1"/>
      <c r="FPQ131" s="1"/>
      <c r="FPR131" s="1"/>
      <c r="FPS131" s="1"/>
      <c r="FPT131" s="1"/>
      <c r="FPU131" s="1"/>
      <c r="FPV131" s="1"/>
      <c r="FPW131" s="1"/>
      <c r="FPX131" s="1"/>
      <c r="FPY131" s="1"/>
      <c r="FPZ131" s="1"/>
      <c r="FQA131" s="1"/>
      <c r="FQB131" s="1"/>
      <c r="FQC131" s="1"/>
      <c r="FQD131" s="1"/>
      <c r="FQE131" s="1"/>
      <c r="FQF131" s="1"/>
      <c r="FQG131" s="1"/>
      <c r="FQH131" s="1"/>
      <c r="FQI131" s="1"/>
      <c r="FQJ131" s="1"/>
      <c r="FQK131" s="1"/>
      <c r="FQL131" s="1"/>
      <c r="FQM131" s="1"/>
      <c r="FQN131" s="1"/>
      <c r="FQO131" s="1"/>
      <c r="FQP131" s="1"/>
      <c r="FQQ131" s="1"/>
      <c r="FQR131" s="1"/>
      <c r="FQS131" s="1"/>
      <c r="FQT131" s="1"/>
      <c r="FQU131" s="1"/>
      <c r="FQV131" s="1"/>
      <c r="FQW131" s="1"/>
      <c r="FQX131" s="1"/>
      <c r="FQY131" s="1"/>
      <c r="FQZ131" s="1"/>
      <c r="FRA131" s="1"/>
      <c r="FRB131" s="1"/>
      <c r="FRC131" s="1"/>
      <c r="FRD131" s="1"/>
      <c r="FRE131" s="1"/>
      <c r="FRF131" s="1"/>
      <c r="FRG131" s="1"/>
      <c r="FRH131" s="1"/>
      <c r="FRI131" s="1"/>
      <c r="FRJ131" s="1"/>
      <c r="FRK131" s="1"/>
      <c r="FRL131" s="1"/>
      <c r="FRM131" s="1"/>
      <c r="FRN131" s="1"/>
      <c r="FRO131" s="1"/>
      <c r="FRP131" s="1"/>
      <c r="FRQ131" s="1"/>
      <c r="FRR131" s="1"/>
      <c r="FRS131" s="1"/>
      <c r="FRT131" s="1"/>
      <c r="FRU131" s="1"/>
      <c r="FRV131" s="1"/>
      <c r="FRW131" s="1"/>
      <c r="FRX131" s="1"/>
      <c r="FRY131" s="1"/>
      <c r="FRZ131" s="1"/>
      <c r="FSA131" s="1"/>
      <c r="FSB131" s="1"/>
      <c r="FSC131" s="1"/>
      <c r="FSD131" s="1"/>
      <c r="FSE131" s="1"/>
      <c r="FSF131" s="1"/>
      <c r="FSG131" s="1"/>
      <c r="FSH131" s="1"/>
      <c r="FSI131" s="1"/>
      <c r="FSJ131" s="1"/>
      <c r="FSK131" s="1"/>
      <c r="FSL131" s="1"/>
      <c r="FSM131" s="1"/>
      <c r="FSN131" s="1"/>
      <c r="FSO131" s="1"/>
      <c r="FSP131" s="1"/>
      <c r="FSQ131" s="1"/>
      <c r="FSR131" s="1"/>
      <c r="FSS131" s="1"/>
      <c r="FST131" s="1"/>
      <c r="FSU131" s="1"/>
      <c r="FSV131" s="1"/>
      <c r="FSW131" s="1"/>
      <c r="FSX131" s="1"/>
      <c r="FSY131" s="1"/>
      <c r="FSZ131" s="1"/>
      <c r="FTA131" s="1"/>
      <c r="FTB131" s="1"/>
      <c r="FTC131" s="1"/>
      <c r="FTD131" s="1"/>
      <c r="FTE131" s="1"/>
      <c r="FTF131" s="1"/>
      <c r="FTG131" s="1"/>
      <c r="FTH131" s="1"/>
      <c r="FTI131" s="1"/>
      <c r="FTJ131" s="1"/>
      <c r="FTK131" s="1"/>
      <c r="FTL131" s="1"/>
      <c r="FTM131" s="1"/>
      <c r="FTN131" s="1"/>
      <c r="FTO131" s="1"/>
      <c r="FTP131" s="1"/>
      <c r="FTQ131" s="1"/>
      <c r="FTR131" s="1"/>
      <c r="FTS131" s="1"/>
      <c r="FTT131" s="1"/>
      <c r="FTU131" s="1"/>
      <c r="FTV131" s="1"/>
      <c r="FTW131" s="1"/>
      <c r="FTX131" s="1"/>
      <c r="FTY131" s="1"/>
      <c r="FTZ131" s="1"/>
      <c r="FUA131" s="1"/>
      <c r="FUB131" s="1"/>
      <c r="FUC131" s="1"/>
      <c r="FUD131" s="1"/>
      <c r="FUE131" s="1"/>
      <c r="FUF131" s="1"/>
      <c r="FUG131" s="1"/>
      <c r="FUH131" s="1"/>
      <c r="FUI131" s="1"/>
      <c r="FUJ131" s="1"/>
      <c r="FUK131" s="1"/>
      <c r="FUL131" s="1"/>
      <c r="FUM131" s="1"/>
      <c r="FUN131" s="1"/>
      <c r="FUO131" s="1"/>
      <c r="FUP131" s="1"/>
      <c r="FUQ131" s="1"/>
      <c r="FUR131" s="1"/>
      <c r="FUS131" s="1"/>
      <c r="FUT131" s="1"/>
      <c r="FUU131" s="1"/>
      <c r="FUV131" s="1"/>
      <c r="FUW131" s="1"/>
      <c r="FUX131" s="1"/>
      <c r="FUY131" s="1"/>
      <c r="FUZ131" s="1"/>
      <c r="FVA131" s="1"/>
      <c r="FVB131" s="1"/>
      <c r="FVC131" s="1"/>
      <c r="FVD131" s="1"/>
      <c r="FVE131" s="1"/>
      <c r="FVF131" s="1"/>
      <c r="FVG131" s="1"/>
      <c r="FVH131" s="1"/>
      <c r="FVI131" s="1"/>
      <c r="FVJ131" s="1"/>
      <c r="FVK131" s="1"/>
      <c r="FVL131" s="1"/>
      <c r="FVM131" s="1"/>
      <c r="FVN131" s="1"/>
      <c r="FVO131" s="1"/>
      <c r="FVP131" s="1"/>
      <c r="FVQ131" s="1"/>
      <c r="FVR131" s="1"/>
      <c r="FVS131" s="1"/>
      <c r="FVT131" s="1"/>
      <c r="FVU131" s="1"/>
      <c r="FVV131" s="1"/>
      <c r="FVW131" s="1"/>
      <c r="FVX131" s="1"/>
      <c r="FVY131" s="1"/>
      <c r="FVZ131" s="1"/>
      <c r="FWA131" s="1"/>
      <c r="FWB131" s="1"/>
      <c r="FWC131" s="1"/>
      <c r="FWD131" s="1"/>
      <c r="FWE131" s="1"/>
      <c r="FWF131" s="1"/>
      <c r="FWG131" s="1"/>
      <c r="FWH131" s="1"/>
      <c r="FWI131" s="1"/>
      <c r="FWJ131" s="1"/>
      <c r="FWK131" s="1"/>
      <c r="FWL131" s="1"/>
      <c r="FWM131" s="1"/>
      <c r="FWN131" s="1"/>
      <c r="FWO131" s="1"/>
      <c r="FWP131" s="1"/>
      <c r="FWQ131" s="1"/>
      <c r="FWR131" s="1"/>
      <c r="FWS131" s="1"/>
      <c r="FWT131" s="1"/>
      <c r="FWU131" s="1"/>
      <c r="FWV131" s="1"/>
      <c r="FWW131" s="1"/>
      <c r="FWX131" s="1"/>
      <c r="FWY131" s="1"/>
      <c r="FWZ131" s="1"/>
      <c r="FXA131" s="1"/>
      <c r="FXB131" s="1"/>
      <c r="FXC131" s="1"/>
      <c r="FXD131" s="1"/>
      <c r="FXE131" s="1"/>
      <c r="FXF131" s="1"/>
      <c r="FXG131" s="1"/>
      <c r="FXH131" s="1"/>
      <c r="FXI131" s="1"/>
      <c r="FXJ131" s="1"/>
      <c r="FXK131" s="1"/>
      <c r="FXL131" s="1"/>
      <c r="FXM131" s="1"/>
      <c r="FXN131" s="1"/>
      <c r="FXO131" s="1"/>
      <c r="FXP131" s="1"/>
      <c r="FXQ131" s="1"/>
      <c r="FXR131" s="1"/>
      <c r="FXS131" s="1"/>
      <c r="FXT131" s="1"/>
      <c r="FXU131" s="1"/>
      <c r="FXV131" s="1"/>
      <c r="FXW131" s="1"/>
      <c r="FXX131" s="1"/>
      <c r="FXY131" s="1"/>
      <c r="FXZ131" s="1"/>
      <c r="FYA131" s="1"/>
      <c r="FYB131" s="1"/>
      <c r="FYC131" s="1"/>
      <c r="FYD131" s="1"/>
      <c r="FYE131" s="1"/>
      <c r="FYF131" s="1"/>
      <c r="FYG131" s="1"/>
      <c r="FYH131" s="1"/>
      <c r="FYI131" s="1"/>
      <c r="FYJ131" s="1"/>
      <c r="FYK131" s="1"/>
      <c r="FYL131" s="1"/>
      <c r="FYM131" s="1"/>
      <c r="FYN131" s="1"/>
      <c r="FYO131" s="1"/>
      <c r="FYP131" s="1"/>
      <c r="FYQ131" s="1"/>
      <c r="FYR131" s="1"/>
      <c r="FYS131" s="1"/>
      <c r="FYT131" s="1"/>
      <c r="FYU131" s="1"/>
      <c r="FYV131" s="1"/>
      <c r="FYW131" s="1"/>
      <c r="FYX131" s="1"/>
      <c r="FYY131" s="1"/>
      <c r="FYZ131" s="1"/>
      <c r="FZA131" s="1"/>
      <c r="FZB131" s="1"/>
      <c r="FZC131" s="1"/>
      <c r="FZD131" s="1"/>
      <c r="FZE131" s="1"/>
      <c r="FZF131" s="1"/>
      <c r="FZG131" s="1"/>
      <c r="FZH131" s="1"/>
      <c r="FZI131" s="1"/>
      <c r="FZJ131" s="1"/>
      <c r="FZK131" s="1"/>
      <c r="FZL131" s="1"/>
      <c r="FZM131" s="1"/>
      <c r="FZN131" s="1"/>
      <c r="FZO131" s="1"/>
      <c r="FZP131" s="1"/>
      <c r="FZQ131" s="1"/>
      <c r="FZR131" s="1"/>
      <c r="FZS131" s="1"/>
      <c r="FZT131" s="1"/>
      <c r="FZU131" s="1"/>
      <c r="FZV131" s="1"/>
      <c r="FZW131" s="1"/>
      <c r="FZX131" s="1"/>
      <c r="FZY131" s="1"/>
      <c r="FZZ131" s="1"/>
      <c r="GAA131" s="1"/>
      <c r="GAB131" s="1"/>
      <c r="GAC131" s="1"/>
      <c r="GAD131" s="1"/>
      <c r="GAE131" s="1"/>
      <c r="GAF131" s="1"/>
      <c r="GAG131" s="1"/>
      <c r="GAH131" s="1"/>
      <c r="GAI131" s="1"/>
      <c r="GAJ131" s="1"/>
      <c r="GAK131" s="1"/>
      <c r="GAL131" s="1"/>
      <c r="GAM131" s="1"/>
      <c r="GAN131" s="1"/>
      <c r="GAO131" s="1"/>
      <c r="GAP131" s="1"/>
      <c r="GAQ131" s="1"/>
      <c r="GAR131" s="1"/>
      <c r="GAS131" s="1"/>
      <c r="GAT131" s="1"/>
      <c r="GAU131" s="1"/>
      <c r="GAV131" s="1"/>
      <c r="GAW131" s="1"/>
      <c r="GAX131" s="1"/>
      <c r="GAY131" s="1"/>
      <c r="GAZ131" s="1"/>
      <c r="GBA131" s="1"/>
      <c r="GBB131" s="1"/>
      <c r="GBC131" s="1"/>
      <c r="GBD131" s="1"/>
      <c r="GBE131" s="1"/>
      <c r="GBF131" s="1"/>
      <c r="GBG131" s="1"/>
      <c r="GBH131" s="1"/>
      <c r="GBI131" s="1"/>
      <c r="GBJ131" s="1"/>
      <c r="GBK131" s="1"/>
      <c r="GBL131" s="1"/>
      <c r="GBM131" s="1"/>
      <c r="GBN131" s="1"/>
      <c r="GBO131" s="1"/>
      <c r="GBP131" s="1"/>
      <c r="GBQ131" s="1"/>
      <c r="GBR131" s="1"/>
      <c r="GBS131" s="1"/>
      <c r="GBT131" s="1"/>
      <c r="GBU131" s="1"/>
      <c r="GBV131" s="1"/>
      <c r="GBW131" s="1"/>
      <c r="GBX131" s="1"/>
      <c r="GBY131" s="1"/>
      <c r="GBZ131" s="1"/>
      <c r="GCA131" s="1"/>
      <c r="GCB131" s="1"/>
      <c r="GCC131" s="1"/>
      <c r="GCD131" s="1"/>
      <c r="GCE131" s="1"/>
      <c r="GCF131" s="1"/>
      <c r="GCG131" s="1"/>
      <c r="GCH131" s="1"/>
      <c r="GCI131" s="1"/>
      <c r="GCJ131" s="1"/>
      <c r="GCK131" s="1"/>
      <c r="GCL131" s="1"/>
      <c r="GCM131" s="1"/>
      <c r="GCN131" s="1"/>
      <c r="GCO131" s="1"/>
      <c r="GCP131" s="1"/>
      <c r="GCQ131" s="1"/>
      <c r="GCR131" s="1"/>
      <c r="GCS131" s="1"/>
      <c r="GCT131" s="1"/>
      <c r="GCU131" s="1"/>
      <c r="GCV131" s="1"/>
      <c r="GCW131" s="1"/>
      <c r="GCX131" s="1"/>
      <c r="GCY131" s="1"/>
      <c r="GCZ131" s="1"/>
      <c r="GDA131" s="1"/>
      <c r="GDB131" s="1"/>
      <c r="GDC131" s="1"/>
      <c r="GDD131" s="1"/>
      <c r="GDE131" s="1"/>
      <c r="GDF131" s="1"/>
      <c r="GDG131" s="1"/>
      <c r="GDH131" s="1"/>
      <c r="GDI131" s="1"/>
      <c r="GDJ131" s="1"/>
      <c r="GDK131" s="1"/>
      <c r="GDL131" s="1"/>
      <c r="GDM131" s="1"/>
      <c r="GDN131" s="1"/>
      <c r="GDO131" s="1"/>
      <c r="GDP131" s="1"/>
      <c r="GDQ131" s="1"/>
      <c r="GDR131" s="1"/>
      <c r="GDS131" s="1"/>
      <c r="GDT131" s="1"/>
      <c r="GDU131" s="1"/>
      <c r="GDV131" s="1"/>
      <c r="GDW131" s="1"/>
      <c r="GDX131" s="1"/>
      <c r="GDY131" s="1"/>
      <c r="GDZ131" s="1"/>
      <c r="GEA131" s="1"/>
      <c r="GEB131" s="1"/>
      <c r="GEC131" s="1"/>
      <c r="GED131" s="1"/>
      <c r="GEE131" s="1"/>
      <c r="GEF131" s="1"/>
      <c r="GEG131" s="1"/>
      <c r="GEH131" s="1"/>
      <c r="GEI131" s="1"/>
      <c r="GEJ131" s="1"/>
      <c r="GEK131" s="1"/>
      <c r="GEL131" s="1"/>
      <c r="GEM131" s="1"/>
      <c r="GEN131" s="1"/>
      <c r="GEO131" s="1"/>
      <c r="GEP131" s="1"/>
      <c r="GEQ131" s="1"/>
      <c r="GER131" s="1"/>
      <c r="GES131" s="1"/>
      <c r="GET131" s="1"/>
      <c r="GEU131" s="1"/>
      <c r="GEV131" s="1"/>
      <c r="GEW131" s="1"/>
      <c r="GEX131" s="1"/>
      <c r="GEY131" s="1"/>
      <c r="GEZ131" s="1"/>
      <c r="GFA131" s="1"/>
      <c r="GFB131" s="1"/>
      <c r="GFC131" s="1"/>
      <c r="GFD131" s="1"/>
      <c r="GFE131" s="1"/>
      <c r="GFF131" s="1"/>
      <c r="GFG131" s="1"/>
      <c r="GFH131" s="1"/>
      <c r="GFI131" s="1"/>
      <c r="GFJ131" s="1"/>
      <c r="GFK131" s="1"/>
      <c r="GFL131" s="1"/>
      <c r="GFM131" s="1"/>
      <c r="GFN131" s="1"/>
      <c r="GFO131" s="1"/>
      <c r="GFP131" s="1"/>
      <c r="GFQ131" s="1"/>
      <c r="GFR131" s="1"/>
      <c r="GFS131" s="1"/>
      <c r="GFT131" s="1"/>
      <c r="GFU131" s="1"/>
      <c r="GFV131" s="1"/>
      <c r="GFW131" s="1"/>
      <c r="GFX131" s="1"/>
      <c r="GFY131" s="1"/>
      <c r="GFZ131" s="1"/>
      <c r="GGA131" s="1"/>
      <c r="GGB131" s="1"/>
      <c r="GGC131" s="1"/>
      <c r="GGD131" s="1"/>
      <c r="GGE131" s="1"/>
      <c r="GGF131" s="1"/>
      <c r="GGG131" s="1"/>
      <c r="GGH131" s="1"/>
      <c r="GGI131" s="1"/>
      <c r="GGJ131" s="1"/>
      <c r="GGK131" s="1"/>
      <c r="GGL131" s="1"/>
      <c r="GGM131" s="1"/>
      <c r="GGN131" s="1"/>
      <c r="GGO131" s="1"/>
      <c r="GGP131" s="1"/>
      <c r="GGQ131" s="1"/>
      <c r="GGR131" s="1"/>
      <c r="GGS131" s="1"/>
      <c r="GGT131" s="1"/>
      <c r="GGU131" s="1"/>
      <c r="GGV131" s="1"/>
      <c r="GGW131" s="1"/>
      <c r="GGX131" s="1"/>
      <c r="GGY131" s="1"/>
      <c r="GGZ131" s="1"/>
      <c r="GHA131" s="1"/>
      <c r="GHB131" s="1"/>
      <c r="GHC131" s="1"/>
      <c r="GHD131" s="1"/>
      <c r="GHE131" s="1"/>
      <c r="GHF131" s="1"/>
      <c r="GHG131" s="1"/>
      <c r="GHH131" s="1"/>
      <c r="GHI131" s="1"/>
      <c r="GHJ131" s="1"/>
      <c r="GHK131" s="1"/>
      <c r="GHL131" s="1"/>
      <c r="GHM131" s="1"/>
      <c r="GHN131" s="1"/>
      <c r="GHO131" s="1"/>
      <c r="GHP131" s="1"/>
      <c r="GHQ131" s="1"/>
      <c r="GHR131" s="1"/>
      <c r="GHS131" s="1"/>
      <c r="GHT131" s="1"/>
      <c r="GHU131" s="1"/>
      <c r="GHV131" s="1"/>
      <c r="GHW131" s="1"/>
      <c r="GHX131" s="1"/>
      <c r="GHY131" s="1"/>
      <c r="GHZ131" s="1"/>
      <c r="GIA131" s="1"/>
      <c r="GIB131" s="1"/>
      <c r="GIC131" s="1"/>
      <c r="GID131" s="1"/>
      <c r="GIE131" s="1"/>
      <c r="GIF131" s="1"/>
      <c r="GIG131" s="1"/>
      <c r="GIH131" s="1"/>
      <c r="GII131" s="1"/>
      <c r="GIJ131" s="1"/>
      <c r="GIK131" s="1"/>
      <c r="GIL131" s="1"/>
      <c r="GIM131" s="1"/>
      <c r="GIN131" s="1"/>
      <c r="GIO131" s="1"/>
      <c r="GIP131" s="1"/>
      <c r="GIQ131" s="1"/>
      <c r="GIR131" s="1"/>
      <c r="GIS131" s="1"/>
      <c r="GIT131" s="1"/>
      <c r="GIU131" s="1"/>
      <c r="GIV131" s="1"/>
      <c r="GIW131" s="1"/>
      <c r="GIX131" s="1"/>
      <c r="GIY131" s="1"/>
      <c r="GIZ131" s="1"/>
      <c r="GJA131" s="1"/>
      <c r="GJB131" s="1"/>
      <c r="GJC131" s="1"/>
      <c r="GJD131" s="1"/>
      <c r="GJE131" s="1"/>
      <c r="GJF131" s="1"/>
      <c r="GJG131" s="1"/>
      <c r="GJH131" s="1"/>
      <c r="GJI131" s="1"/>
      <c r="GJJ131" s="1"/>
      <c r="GJK131" s="1"/>
      <c r="GJL131" s="1"/>
      <c r="GJM131" s="1"/>
      <c r="GJN131" s="1"/>
      <c r="GJO131" s="1"/>
      <c r="GJP131" s="1"/>
      <c r="GJQ131" s="1"/>
      <c r="GJR131" s="1"/>
      <c r="GJS131" s="1"/>
      <c r="GJT131" s="1"/>
      <c r="GJU131" s="1"/>
      <c r="GJV131" s="1"/>
      <c r="GJW131" s="1"/>
      <c r="GJX131" s="1"/>
      <c r="GJY131" s="1"/>
      <c r="GJZ131" s="1"/>
      <c r="GKA131" s="1"/>
      <c r="GKB131" s="1"/>
      <c r="GKC131" s="1"/>
      <c r="GKD131" s="1"/>
      <c r="GKE131" s="1"/>
      <c r="GKF131" s="1"/>
      <c r="GKG131" s="1"/>
      <c r="GKH131" s="1"/>
      <c r="GKI131" s="1"/>
      <c r="GKJ131" s="1"/>
      <c r="GKK131" s="1"/>
      <c r="GKL131" s="1"/>
      <c r="GKM131" s="1"/>
      <c r="GKN131" s="1"/>
      <c r="GKO131" s="1"/>
      <c r="GKP131" s="1"/>
      <c r="GKQ131" s="1"/>
      <c r="GKR131" s="1"/>
      <c r="GKS131" s="1"/>
      <c r="GKT131" s="1"/>
      <c r="GKU131" s="1"/>
      <c r="GKV131" s="1"/>
      <c r="GKW131" s="1"/>
      <c r="GKX131" s="1"/>
      <c r="GKY131" s="1"/>
      <c r="GKZ131" s="1"/>
      <c r="GLA131" s="1"/>
      <c r="GLB131" s="1"/>
      <c r="GLC131" s="1"/>
      <c r="GLD131" s="1"/>
      <c r="GLE131" s="1"/>
      <c r="GLF131" s="1"/>
      <c r="GLG131" s="1"/>
      <c r="GLH131" s="1"/>
      <c r="GLI131" s="1"/>
      <c r="GLJ131" s="1"/>
      <c r="GLK131" s="1"/>
      <c r="GLL131" s="1"/>
      <c r="GLM131" s="1"/>
      <c r="GLN131" s="1"/>
      <c r="GLO131" s="1"/>
      <c r="GLP131" s="1"/>
      <c r="GLQ131" s="1"/>
      <c r="GLR131" s="1"/>
      <c r="GLS131" s="1"/>
      <c r="GLT131" s="1"/>
      <c r="GLU131" s="1"/>
      <c r="GLV131" s="1"/>
      <c r="GLW131" s="1"/>
      <c r="GLX131" s="1"/>
      <c r="GLY131" s="1"/>
      <c r="GLZ131" s="1"/>
      <c r="GMA131" s="1"/>
      <c r="GMB131" s="1"/>
      <c r="GMC131" s="1"/>
      <c r="GMD131" s="1"/>
      <c r="GME131" s="1"/>
      <c r="GMF131" s="1"/>
      <c r="GMG131" s="1"/>
      <c r="GMH131" s="1"/>
      <c r="GMI131" s="1"/>
      <c r="GMJ131" s="1"/>
      <c r="GMK131" s="1"/>
      <c r="GML131" s="1"/>
      <c r="GMM131" s="1"/>
      <c r="GMN131" s="1"/>
      <c r="GMO131" s="1"/>
      <c r="GMP131" s="1"/>
      <c r="GMQ131" s="1"/>
      <c r="GMR131" s="1"/>
      <c r="GMS131" s="1"/>
      <c r="GMT131" s="1"/>
      <c r="GMU131" s="1"/>
      <c r="GMV131" s="1"/>
      <c r="GMW131" s="1"/>
      <c r="GMX131" s="1"/>
      <c r="GMY131" s="1"/>
      <c r="GMZ131" s="1"/>
      <c r="GNA131" s="1"/>
      <c r="GNB131" s="1"/>
      <c r="GNC131" s="1"/>
      <c r="GND131" s="1"/>
      <c r="GNE131" s="1"/>
      <c r="GNF131" s="1"/>
      <c r="GNG131" s="1"/>
      <c r="GNH131" s="1"/>
      <c r="GNI131" s="1"/>
      <c r="GNJ131" s="1"/>
      <c r="GNK131" s="1"/>
      <c r="GNL131" s="1"/>
      <c r="GNM131" s="1"/>
      <c r="GNN131" s="1"/>
      <c r="GNO131" s="1"/>
      <c r="GNP131" s="1"/>
      <c r="GNQ131" s="1"/>
      <c r="GNR131" s="1"/>
      <c r="GNS131" s="1"/>
      <c r="GNT131" s="1"/>
      <c r="GNU131" s="1"/>
      <c r="GNV131" s="1"/>
      <c r="GNW131" s="1"/>
      <c r="GNX131" s="1"/>
      <c r="GNY131" s="1"/>
      <c r="GNZ131" s="1"/>
      <c r="GOA131" s="1"/>
      <c r="GOB131" s="1"/>
      <c r="GOC131" s="1"/>
      <c r="GOD131" s="1"/>
      <c r="GOE131" s="1"/>
      <c r="GOF131" s="1"/>
      <c r="GOG131" s="1"/>
      <c r="GOH131" s="1"/>
      <c r="GOI131" s="1"/>
      <c r="GOJ131" s="1"/>
      <c r="GOK131" s="1"/>
      <c r="GOL131" s="1"/>
      <c r="GOM131" s="1"/>
      <c r="GON131" s="1"/>
      <c r="GOO131" s="1"/>
      <c r="GOP131" s="1"/>
      <c r="GOQ131" s="1"/>
      <c r="GOR131" s="1"/>
      <c r="GOS131" s="1"/>
      <c r="GOT131" s="1"/>
      <c r="GOU131" s="1"/>
      <c r="GOV131" s="1"/>
      <c r="GOW131" s="1"/>
      <c r="GOX131" s="1"/>
      <c r="GOY131" s="1"/>
      <c r="GOZ131" s="1"/>
      <c r="GPA131" s="1"/>
      <c r="GPB131" s="1"/>
      <c r="GPC131" s="1"/>
      <c r="GPD131" s="1"/>
      <c r="GPE131" s="1"/>
      <c r="GPF131" s="1"/>
      <c r="GPG131" s="1"/>
      <c r="GPH131" s="1"/>
      <c r="GPI131" s="1"/>
      <c r="GPJ131" s="1"/>
      <c r="GPK131" s="1"/>
      <c r="GPL131" s="1"/>
      <c r="GPM131" s="1"/>
      <c r="GPN131" s="1"/>
      <c r="GPO131" s="1"/>
      <c r="GPP131" s="1"/>
      <c r="GPQ131" s="1"/>
      <c r="GPR131" s="1"/>
      <c r="GPS131" s="1"/>
      <c r="GPT131" s="1"/>
      <c r="GPU131" s="1"/>
      <c r="GPV131" s="1"/>
      <c r="GPW131" s="1"/>
      <c r="GPX131" s="1"/>
      <c r="GPY131" s="1"/>
      <c r="GPZ131" s="1"/>
      <c r="GQA131" s="1"/>
      <c r="GQB131" s="1"/>
      <c r="GQC131" s="1"/>
      <c r="GQD131" s="1"/>
      <c r="GQE131" s="1"/>
      <c r="GQF131" s="1"/>
      <c r="GQG131" s="1"/>
      <c r="GQH131" s="1"/>
      <c r="GQI131" s="1"/>
      <c r="GQJ131" s="1"/>
      <c r="GQK131" s="1"/>
      <c r="GQL131" s="1"/>
      <c r="GQM131" s="1"/>
      <c r="GQN131" s="1"/>
      <c r="GQO131" s="1"/>
      <c r="GQP131" s="1"/>
      <c r="GQQ131" s="1"/>
      <c r="GQR131" s="1"/>
      <c r="GQS131" s="1"/>
      <c r="GQT131" s="1"/>
      <c r="GQU131" s="1"/>
      <c r="GQV131" s="1"/>
      <c r="GQW131" s="1"/>
      <c r="GQX131" s="1"/>
      <c r="GQY131" s="1"/>
      <c r="GQZ131" s="1"/>
      <c r="GRA131" s="1"/>
      <c r="GRB131" s="1"/>
      <c r="GRC131" s="1"/>
      <c r="GRD131" s="1"/>
      <c r="GRE131" s="1"/>
      <c r="GRF131" s="1"/>
      <c r="GRG131" s="1"/>
      <c r="GRH131" s="1"/>
      <c r="GRI131" s="1"/>
      <c r="GRJ131" s="1"/>
      <c r="GRK131" s="1"/>
      <c r="GRL131" s="1"/>
      <c r="GRM131" s="1"/>
      <c r="GRN131" s="1"/>
      <c r="GRO131" s="1"/>
      <c r="GRP131" s="1"/>
      <c r="GRQ131" s="1"/>
      <c r="GRR131" s="1"/>
      <c r="GRS131" s="1"/>
      <c r="GRT131" s="1"/>
      <c r="GRU131" s="1"/>
      <c r="GRV131" s="1"/>
      <c r="GRW131" s="1"/>
      <c r="GRX131" s="1"/>
      <c r="GRY131" s="1"/>
      <c r="GRZ131" s="1"/>
      <c r="GSA131" s="1"/>
      <c r="GSB131" s="1"/>
      <c r="GSC131" s="1"/>
      <c r="GSD131" s="1"/>
      <c r="GSE131" s="1"/>
      <c r="GSF131" s="1"/>
      <c r="GSG131" s="1"/>
      <c r="GSH131" s="1"/>
      <c r="GSI131" s="1"/>
      <c r="GSJ131" s="1"/>
      <c r="GSK131" s="1"/>
      <c r="GSL131" s="1"/>
      <c r="GSM131" s="1"/>
      <c r="GSN131" s="1"/>
      <c r="GSO131" s="1"/>
      <c r="GSP131" s="1"/>
      <c r="GSQ131" s="1"/>
      <c r="GSR131" s="1"/>
      <c r="GSS131" s="1"/>
      <c r="GST131" s="1"/>
      <c r="GSU131" s="1"/>
      <c r="GSV131" s="1"/>
      <c r="GSW131" s="1"/>
      <c r="GSX131" s="1"/>
      <c r="GSY131" s="1"/>
      <c r="GSZ131" s="1"/>
      <c r="GTA131" s="1"/>
      <c r="GTB131" s="1"/>
      <c r="GTC131" s="1"/>
      <c r="GTD131" s="1"/>
      <c r="GTE131" s="1"/>
      <c r="GTF131" s="1"/>
      <c r="GTG131" s="1"/>
      <c r="GTH131" s="1"/>
      <c r="GTI131" s="1"/>
      <c r="GTJ131" s="1"/>
      <c r="GTK131" s="1"/>
      <c r="GTL131" s="1"/>
      <c r="GTM131" s="1"/>
      <c r="GTN131" s="1"/>
      <c r="GTO131" s="1"/>
      <c r="GTP131" s="1"/>
      <c r="GTQ131" s="1"/>
      <c r="GTR131" s="1"/>
      <c r="GTS131" s="1"/>
      <c r="GTT131" s="1"/>
      <c r="GTU131" s="1"/>
      <c r="GTV131" s="1"/>
      <c r="GTW131" s="1"/>
      <c r="GTX131" s="1"/>
      <c r="GTY131" s="1"/>
      <c r="GTZ131" s="1"/>
      <c r="GUA131" s="1"/>
      <c r="GUB131" s="1"/>
      <c r="GUC131" s="1"/>
      <c r="GUD131" s="1"/>
      <c r="GUE131" s="1"/>
      <c r="GUF131" s="1"/>
      <c r="GUG131" s="1"/>
      <c r="GUH131" s="1"/>
      <c r="GUI131" s="1"/>
      <c r="GUJ131" s="1"/>
      <c r="GUK131" s="1"/>
      <c r="GUL131" s="1"/>
      <c r="GUM131" s="1"/>
      <c r="GUN131" s="1"/>
      <c r="GUO131" s="1"/>
      <c r="GUP131" s="1"/>
      <c r="GUQ131" s="1"/>
      <c r="GUR131" s="1"/>
      <c r="GUS131" s="1"/>
      <c r="GUT131" s="1"/>
      <c r="GUU131" s="1"/>
      <c r="GUV131" s="1"/>
      <c r="GUW131" s="1"/>
      <c r="GUX131" s="1"/>
      <c r="GUY131" s="1"/>
      <c r="GUZ131" s="1"/>
      <c r="GVA131" s="1"/>
      <c r="GVB131" s="1"/>
      <c r="GVC131" s="1"/>
      <c r="GVD131" s="1"/>
      <c r="GVE131" s="1"/>
      <c r="GVF131" s="1"/>
      <c r="GVG131" s="1"/>
      <c r="GVH131" s="1"/>
      <c r="GVI131" s="1"/>
      <c r="GVJ131" s="1"/>
      <c r="GVK131" s="1"/>
      <c r="GVL131" s="1"/>
      <c r="GVM131" s="1"/>
      <c r="GVN131" s="1"/>
      <c r="GVO131" s="1"/>
      <c r="GVP131" s="1"/>
      <c r="GVQ131" s="1"/>
      <c r="GVR131" s="1"/>
      <c r="GVS131" s="1"/>
      <c r="GVT131" s="1"/>
      <c r="GVU131" s="1"/>
      <c r="GVV131" s="1"/>
      <c r="GVW131" s="1"/>
      <c r="GVX131" s="1"/>
      <c r="GVY131" s="1"/>
      <c r="GVZ131" s="1"/>
      <c r="GWA131" s="1"/>
      <c r="GWB131" s="1"/>
      <c r="GWC131" s="1"/>
      <c r="GWD131" s="1"/>
      <c r="GWE131" s="1"/>
      <c r="GWF131" s="1"/>
      <c r="GWG131" s="1"/>
      <c r="GWH131" s="1"/>
      <c r="GWI131" s="1"/>
      <c r="GWJ131" s="1"/>
      <c r="GWK131" s="1"/>
      <c r="GWL131" s="1"/>
      <c r="GWM131" s="1"/>
      <c r="GWN131" s="1"/>
      <c r="GWO131" s="1"/>
      <c r="GWP131" s="1"/>
      <c r="GWQ131" s="1"/>
      <c r="GWR131" s="1"/>
      <c r="GWS131" s="1"/>
      <c r="GWT131" s="1"/>
      <c r="GWU131" s="1"/>
      <c r="GWV131" s="1"/>
      <c r="GWW131" s="1"/>
      <c r="GWX131" s="1"/>
      <c r="GWY131" s="1"/>
      <c r="GWZ131" s="1"/>
      <c r="GXA131" s="1"/>
      <c r="GXB131" s="1"/>
      <c r="GXC131" s="1"/>
      <c r="GXD131" s="1"/>
      <c r="GXE131" s="1"/>
      <c r="GXF131" s="1"/>
      <c r="GXG131" s="1"/>
      <c r="GXH131" s="1"/>
      <c r="GXI131" s="1"/>
      <c r="GXJ131" s="1"/>
      <c r="GXK131" s="1"/>
      <c r="GXL131" s="1"/>
      <c r="GXM131" s="1"/>
      <c r="GXN131" s="1"/>
      <c r="GXO131" s="1"/>
      <c r="GXP131" s="1"/>
      <c r="GXQ131" s="1"/>
      <c r="GXR131" s="1"/>
      <c r="GXS131" s="1"/>
      <c r="GXT131" s="1"/>
      <c r="GXU131" s="1"/>
      <c r="GXV131" s="1"/>
      <c r="GXW131" s="1"/>
      <c r="GXX131" s="1"/>
      <c r="GXY131" s="1"/>
      <c r="GXZ131" s="1"/>
      <c r="GYA131" s="1"/>
      <c r="GYB131" s="1"/>
      <c r="GYC131" s="1"/>
      <c r="GYD131" s="1"/>
      <c r="GYE131" s="1"/>
      <c r="GYF131" s="1"/>
      <c r="GYG131" s="1"/>
      <c r="GYH131" s="1"/>
      <c r="GYI131" s="1"/>
      <c r="GYJ131" s="1"/>
      <c r="GYK131" s="1"/>
      <c r="GYL131" s="1"/>
      <c r="GYM131" s="1"/>
      <c r="GYN131" s="1"/>
      <c r="GYO131" s="1"/>
      <c r="GYP131" s="1"/>
      <c r="GYQ131" s="1"/>
      <c r="GYR131" s="1"/>
      <c r="GYS131" s="1"/>
      <c r="GYT131" s="1"/>
      <c r="GYU131" s="1"/>
      <c r="GYV131" s="1"/>
      <c r="GYW131" s="1"/>
      <c r="GYX131" s="1"/>
      <c r="GYY131" s="1"/>
      <c r="GYZ131" s="1"/>
      <c r="GZA131" s="1"/>
      <c r="GZB131" s="1"/>
      <c r="GZC131" s="1"/>
      <c r="GZD131" s="1"/>
      <c r="GZE131" s="1"/>
      <c r="GZF131" s="1"/>
      <c r="GZG131" s="1"/>
      <c r="GZH131" s="1"/>
      <c r="GZI131" s="1"/>
      <c r="GZJ131" s="1"/>
      <c r="GZK131" s="1"/>
      <c r="GZL131" s="1"/>
      <c r="GZM131" s="1"/>
      <c r="GZN131" s="1"/>
      <c r="GZO131" s="1"/>
      <c r="GZP131" s="1"/>
      <c r="GZQ131" s="1"/>
      <c r="GZR131" s="1"/>
      <c r="GZS131" s="1"/>
      <c r="GZT131" s="1"/>
      <c r="GZU131" s="1"/>
      <c r="GZV131" s="1"/>
      <c r="GZW131" s="1"/>
      <c r="GZX131" s="1"/>
      <c r="GZY131" s="1"/>
      <c r="GZZ131" s="1"/>
      <c r="HAA131" s="1"/>
      <c r="HAB131" s="1"/>
      <c r="HAC131" s="1"/>
      <c r="HAD131" s="1"/>
      <c r="HAE131" s="1"/>
      <c r="HAF131" s="1"/>
      <c r="HAG131" s="1"/>
      <c r="HAH131" s="1"/>
      <c r="HAI131" s="1"/>
      <c r="HAJ131" s="1"/>
      <c r="HAK131" s="1"/>
      <c r="HAL131" s="1"/>
      <c r="HAM131" s="1"/>
      <c r="HAN131" s="1"/>
      <c r="HAO131" s="1"/>
      <c r="HAP131" s="1"/>
      <c r="HAQ131" s="1"/>
      <c r="HAR131" s="1"/>
      <c r="HAS131" s="1"/>
      <c r="HAT131" s="1"/>
      <c r="HAU131" s="1"/>
      <c r="HAV131" s="1"/>
      <c r="HAW131" s="1"/>
      <c r="HAX131" s="1"/>
      <c r="HAY131" s="1"/>
      <c r="HAZ131" s="1"/>
      <c r="HBA131" s="1"/>
      <c r="HBB131" s="1"/>
      <c r="HBC131" s="1"/>
      <c r="HBD131" s="1"/>
      <c r="HBE131" s="1"/>
      <c r="HBF131" s="1"/>
      <c r="HBG131" s="1"/>
      <c r="HBH131" s="1"/>
      <c r="HBI131" s="1"/>
      <c r="HBJ131" s="1"/>
      <c r="HBK131" s="1"/>
      <c r="HBL131" s="1"/>
      <c r="HBM131" s="1"/>
      <c r="HBN131" s="1"/>
      <c r="HBO131" s="1"/>
      <c r="HBP131" s="1"/>
      <c r="HBQ131" s="1"/>
      <c r="HBR131" s="1"/>
      <c r="HBS131" s="1"/>
      <c r="HBT131" s="1"/>
      <c r="HBU131" s="1"/>
      <c r="HBV131" s="1"/>
      <c r="HBW131" s="1"/>
      <c r="HBX131" s="1"/>
      <c r="HBY131" s="1"/>
      <c r="HBZ131" s="1"/>
      <c r="HCA131" s="1"/>
      <c r="HCB131" s="1"/>
      <c r="HCC131" s="1"/>
      <c r="HCD131" s="1"/>
      <c r="HCE131" s="1"/>
      <c r="HCF131" s="1"/>
      <c r="HCG131" s="1"/>
      <c r="HCH131" s="1"/>
      <c r="HCI131" s="1"/>
      <c r="HCJ131" s="1"/>
      <c r="HCK131" s="1"/>
      <c r="HCL131" s="1"/>
      <c r="HCM131" s="1"/>
      <c r="HCN131" s="1"/>
      <c r="HCO131" s="1"/>
      <c r="HCP131" s="1"/>
      <c r="HCQ131" s="1"/>
      <c r="HCR131" s="1"/>
      <c r="HCS131" s="1"/>
      <c r="HCT131" s="1"/>
      <c r="HCU131" s="1"/>
      <c r="HCV131" s="1"/>
      <c r="HCW131" s="1"/>
      <c r="HCX131" s="1"/>
      <c r="HCY131" s="1"/>
      <c r="HCZ131" s="1"/>
      <c r="HDA131" s="1"/>
      <c r="HDB131" s="1"/>
      <c r="HDC131" s="1"/>
      <c r="HDD131" s="1"/>
      <c r="HDE131" s="1"/>
      <c r="HDF131" s="1"/>
      <c r="HDG131" s="1"/>
      <c r="HDH131" s="1"/>
      <c r="HDI131" s="1"/>
      <c r="HDJ131" s="1"/>
      <c r="HDK131" s="1"/>
      <c r="HDL131" s="1"/>
      <c r="HDM131" s="1"/>
      <c r="HDN131" s="1"/>
      <c r="HDO131" s="1"/>
      <c r="HDP131" s="1"/>
      <c r="HDQ131" s="1"/>
      <c r="HDR131" s="1"/>
      <c r="HDS131" s="1"/>
      <c r="HDT131" s="1"/>
      <c r="HDU131" s="1"/>
      <c r="HDV131" s="1"/>
      <c r="HDW131" s="1"/>
      <c r="HDX131" s="1"/>
      <c r="HDY131" s="1"/>
      <c r="HDZ131" s="1"/>
      <c r="HEA131" s="1"/>
      <c r="HEB131" s="1"/>
      <c r="HEC131" s="1"/>
      <c r="HED131" s="1"/>
      <c r="HEE131" s="1"/>
      <c r="HEF131" s="1"/>
      <c r="HEG131" s="1"/>
      <c r="HEH131" s="1"/>
      <c r="HEI131" s="1"/>
      <c r="HEJ131" s="1"/>
      <c r="HEK131" s="1"/>
      <c r="HEL131" s="1"/>
      <c r="HEM131" s="1"/>
      <c r="HEN131" s="1"/>
      <c r="HEO131" s="1"/>
      <c r="HEP131" s="1"/>
      <c r="HEQ131" s="1"/>
      <c r="HER131" s="1"/>
      <c r="HES131" s="1"/>
      <c r="HET131" s="1"/>
      <c r="HEU131" s="1"/>
      <c r="HEV131" s="1"/>
      <c r="HEW131" s="1"/>
      <c r="HEX131" s="1"/>
      <c r="HEY131" s="1"/>
      <c r="HEZ131" s="1"/>
      <c r="HFA131" s="1"/>
      <c r="HFB131" s="1"/>
      <c r="HFC131" s="1"/>
      <c r="HFD131" s="1"/>
      <c r="HFE131" s="1"/>
      <c r="HFF131" s="1"/>
      <c r="HFG131" s="1"/>
      <c r="HFH131" s="1"/>
      <c r="HFI131" s="1"/>
      <c r="HFJ131" s="1"/>
      <c r="HFK131" s="1"/>
      <c r="HFL131" s="1"/>
      <c r="HFM131" s="1"/>
      <c r="HFN131" s="1"/>
      <c r="HFO131" s="1"/>
      <c r="HFP131" s="1"/>
      <c r="HFQ131" s="1"/>
      <c r="HFR131" s="1"/>
      <c r="HFS131" s="1"/>
      <c r="HFT131" s="1"/>
      <c r="HFU131" s="1"/>
      <c r="HFV131" s="1"/>
      <c r="HFW131" s="1"/>
      <c r="HFX131" s="1"/>
      <c r="HFY131" s="1"/>
      <c r="HFZ131" s="1"/>
      <c r="HGA131" s="1"/>
      <c r="HGB131" s="1"/>
      <c r="HGC131" s="1"/>
      <c r="HGD131" s="1"/>
      <c r="HGE131" s="1"/>
      <c r="HGF131" s="1"/>
      <c r="HGG131" s="1"/>
      <c r="HGH131" s="1"/>
      <c r="HGI131" s="1"/>
      <c r="HGJ131" s="1"/>
      <c r="HGK131" s="1"/>
      <c r="HGL131" s="1"/>
      <c r="HGM131" s="1"/>
      <c r="HGN131" s="1"/>
      <c r="HGO131" s="1"/>
      <c r="HGP131" s="1"/>
      <c r="HGQ131" s="1"/>
      <c r="HGR131" s="1"/>
      <c r="HGS131" s="1"/>
      <c r="HGT131" s="1"/>
      <c r="HGU131" s="1"/>
      <c r="HGV131" s="1"/>
      <c r="HGW131" s="1"/>
      <c r="HGX131" s="1"/>
      <c r="HGY131" s="1"/>
      <c r="HGZ131" s="1"/>
      <c r="HHA131" s="1"/>
      <c r="HHB131" s="1"/>
      <c r="HHC131" s="1"/>
      <c r="HHD131" s="1"/>
      <c r="HHE131" s="1"/>
      <c r="HHF131" s="1"/>
      <c r="HHG131" s="1"/>
      <c r="HHH131" s="1"/>
      <c r="HHI131" s="1"/>
      <c r="HHJ131" s="1"/>
      <c r="HHK131" s="1"/>
      <c r="HHL131" s="1"/>
      <c r="HHM131" s="1"/>
      <c r="HHN131" s="1"/>
      <c r="HHO131" s="1"/>
      <c r="HHP131" s="1"/>
      <c r="HHQ131" s="1"/>
      <c r="HHR131" s="1"/>
      <c r="HHS131" s="1"/>
      <c r="HHT131" s="1"/>
      <c r="HHU131" s="1"/>
      <c r="HHV131" s="1"/>
      <c r="HHW131" s="1"/>
      <c r="HHX131" s="1"/>
      <c r="HHY131" s="1"/>
      <c r="HHZ131" s="1"/>
      <c r="HIA131" s="1"/>
      <c r="HIB131" s="1"/>
      <c r="HIC131" s="1"/>
      <c r="HID131" s="1"/>
      <c r="HIE131" s="1"/>
      <c r="HIF131" s="1"/>
      <c r="HIG131" s="1"/>
      <c r="HIH131" s="1"/>
      <c r="HII131" s="1"/>
      <c r="HIJ131" s="1"/>
      <c r="HIK131" s="1"/>
      <c r="HIL131" s="1"/>
      <c r="HIM131" s="1"/>
      <c r="HIN131" s="1"/>
      <c r="HIO131" s="1"/>
      <c r="HIP131" s="1"/>
      <c r="HIQ131" s="1"/>
      <c r="HIR131" s="1"/>
      <c r="HIS131" s="1"/>
      <c r="HIT131" s="1"/>
      <c r="HIU131" s="1"/>
      <c r="HIV131" s="1"/>
      <c r="HIW131" s="1"/>
      <c r="HIX131" s="1"/>
      <c r="HIY131" s="1"/>
      <c r="HIZ131" s="1"/>
      <c r="HJA131" s="1"/>
      <c r="HJB131" s="1"/>
      <c r="HJC131" s="1"/>
      <c r="HJD131" s="1"/>
      <c r="HJE131" s="1"/>
      <c r="HJF131" s="1"/>
      <c r="HJG131" s="1"/>
      <c r="HJH131" s="1"/>
      <c r="HJI131" s="1"/>
      <c r="HJJ131" s="1"/>
      <c r="HJK131" s="1"/>
      <c r="HJL131" s="1"/>
      <c r="HJM131" s="1"/>
      <c r="HJN131" s="1"/>
      <c r="HJO131" s="1"/>
      <c r="HJP131" s="1"/>
      <c r="HJQ131" s="1"/>
      <c r="HJR131" s="1"/>
      <c r="HJS131" s="1"/>
      <c r="HJT131" s="1"/>
      <c r="HJU131" s="1"/>
      <c r="HJV131" s="1"/>
      <c r="HJW131" s="1"/>
      <c r="HJX131" s="1"/>
      <c r="HJY131" s="1"/>
      <c r="HJZ131" s="1"/>
      <c r="HKA131" s="1"/>
      <c r="HKB131" s="1"/>
      <c r="HKC131" s="1"/>
      <c r="HKD131" s="1"/>
      <c r="HKE131" s="1"/>
      <c r="HKF131" s="1"/>
      <c r="HKG131" s="1"/>
      <c r="HKH131" s="1"/>
      <c r="HKI131" s="1"/>
      <c r="HKJ131" s="1"/>
      <c r="HKK131" s="1"/>
      <c r="HKL131" s="1"/>
      <c r="HKM131" s="1"/>
      <c r="HKN131" s="1"/>
      <c r="HKO131" s="1"/>
      <c r="HKP131" s="1"/>
      <c r="HKQ131" s="1"/>
      <c r="HKR131" s="1"/>
      <c r="HKS131" s="1"/>
      <c r="HKT131" s="1"/>
      <c r="HKU131" s="1"/>
      <c r="HKV131" s="1"/>
      <c r="HKW131" s="1"/>
      <c r="HKX131" s="1"/>
      <c r="HKY131" s="1"/>
      <c r="HKZ131" s="1"/>
      <c r="HLA131" s="1"/>
      <c r="HLB131" s="1"/>
      <c r="HLC131" s="1"/>
      <c r="HLD131" s="1"/>
      <c r="HLE131" s="1"/>
      <c r="HLF131" s="1"/>
      <c r="HLG131" s="1"/>
      <c r="HLH131" s="1"/>
      <c r="HLI131" s="1"/>
      <c r="HLJ131" s="1"/>
      <c r="HLK131" s="1"/>
      <c r="HLL131" s="1"/>
      <c r="HLM131" s="1"/>
      <c r="HLN131" s="1"/>
      <c r="HLO131" s="1"/>
      <c r="HLP131" s="1"/>
      <c r="HLQ131" s="1"/>
      <c r="HLR131" s="1"/>
      <c r="HLS131" s="1"/>
      <c r="HLT131" s="1"/>
      <c r="HLU131" s="1"/>
      <c r="HLV131" s="1"/>
      <c r="HLW131" s="1"/>
      <c r="HLX131" s="1"/>
      <c r="HLY131" s="1"/>
      <c r="HLZ131" s="1"/>
      <c r="HMA131" s="1"/>
      <c r="HMB131" s="1"/>
      <c r="HMC131" s="1"/>
      <c r="HMD131" s="1"/>
      <c r="HME131" s="1"/>
      <c r="HMF131" s="1"/>
      <c r="HMG131" s="1"/>
      <c r="HMH131" s="1"/>
      <c r="HMI131" s="1"/>
      <c r="HMJ131" s="1"/>
      <c r="HMK131" s="1"/>
      <c r="HML131" s="1"/>
      <c r="HMM131" s="1"/>
      <c r="HMN131" s="1"/>
      <c r="HMO131" s="1"/>
      <c r="HMP131" s="1"/>
      <c r="HMQ131" s="1"/>
      <c r="HMR131" s="1"/>
      <c r="HMS131" s="1"/>
      <c r="HMT131" s="1"/>
      <c r="HMU131" s="1"/>
      <c r="HMV131" s="1"/>
      <c r="HMW131" s="1"/>
      <c r="HMX131" s="1"/>
      <c r="HMY131" s="1"/>
      <c r="HMZ131" s="1"/>
      <c r="HNA131" s="1"/>
      <c r="HNB131" s="1"/>
      <c r="HNC131" s="1"/>
      <c r="HND131" s="1"/>
      <c r="HNE131" s="1"/>
      <c r="HNF131" s="1"/>
      <c r="HNG131" s="1"/>
      <c r="HNH131" s="1"/>
      <c r="HNI131" s="1"/>
      <c r="HNJ131" s="1"/>
      <c r="HNK131" s="1"/>
      <c r="HNL131" s="1"/>
      <c r="HNM131" s="1"/>
      <c r="HNN131" s="1"/>
      <c r="HNO131" s="1"/>
      <c r="HNP131" s="1"/>
      <c r="HNQ131" s="1"/>
      <c r="HNR131" s="1"/>
      <c r="HNS131" s="1"/>
      <c r="HNT131" s="1"/>
      <c r="HNU131" s="1"/>
      <c r="HNV131" s="1"/>
      <c r="HNW131" s="1"/>
      <c r="HNX131" s="1"/>
      <c r="HNY131" s="1"/>
      <c r="HNZ131" s="1"/>
      <c r="HOA131" s="1"/>
      <c r="HOB131" s="1"/>
      <c r="HOC131" s="1"/>
      <c r="HOD131" s="1"/>
      <c r="HOE131" s="1"/>
      <c r="HOF131" s="1"/>
      <c r="HOG131" s="1"/>
      <c r="HOH131" s="1"/>
      <c r="HOI131" s="1"/>
      <c r="HOJ131" s="1"/>
      <c r="HOK131" s="1"/>
      <c r="HOL131" s="1"/>
      <c r="HOM131" s="1"/>
      <c r="HON131" s="1"/>
      <c r="HOO131" s="1"/>
      <c r="HOP131" s="1"/>
      <c r="HOQ131" s="1"/>
      <c r="HOR131" s="1"/>
      <c r="HOS131" s="1"/>
      <c r="HOT131" s="1"/>
      <c r="HOU131" s="1"/>
      <c r="HOV131" s="1"/>
      <c r="HOW131" s="1"/>
      <c r="HOX131" s="1"/>
      <c r="HOY131" s="1"/>
      <c r="HOZ131" s="1"/>
      <c r="HPA131" s="1"/>
      <c r="HPB131" s="1"/>
      <c r="HPC131" s="1"/>
      <c r="HPD131" s="1"/>
      <c r="HPE131" s="1"/>
      <c r="HPF131" s="1"/>
      <c r="HPG131" s="1"/>
      <c r="HPH131" s="1"/>
      <c r="HPI131" s="1"/>
      <c r="HPJ131" s="1"/>
      <c r="HPK131" s="1"/>
      <c r="HPL131" s="1"/>
      <c r="HPM131" s="1"/>
      <c r="HPN131" s="1"/>
      <c r="HPO131" s="1"/>
      <c r="HPP131" s="1"/>
      <c r="HPQ131" s="1"/>
      <c r="HPR131" s="1"/>
      <c r="HPS131" s="1"/>
      <c r="HPT131" s="1"/>
      <c r="HPU131" s="1"/>
      <c r="HPV131" s="1"/>
      <c r="HPW131" s="1"/>
      <c r="HPX131" s="1"/>
      <c r="HPY131" s="1"/>
      <c r="HPZ131" s="1"/>
      <c r="HQA131" s="1"/>
      <c r="HQB131" s="1"/>
      <c r="HQC131" s="1"/>
      <c r="HQD131" s="1"/>
      <c r="HQE131" s="1"/>
      <c r="HQF131" s="1"/>
      <c r="HQG131" s="1"/>
      <c r="HQH131" s="1"/>
      <c r="HQI131" s="1"/>
      <c r="HQJ131" s="1"/>
      <c r="HQK131" s="1"/>
      <c r="HQL131" s="1"/>
      <c r="HQM131" s="1"/>
      <c r="HQN131" s="1"/>
      <c r="HQO131" s="1"/>
      <c r="HQP131" s="1"/>
      <c r="HQQ131" s="1"/>
      <c r="HQR131" s="1"/>
      <c r="HQS131" s="1"/>
      <c r="HQT131" s="1"/>
      <c r="HQU131" s="1"/>
      <c r="HQV131" s="1"/>
      <c r="HQW131" s="1"/>
      <c r="HQX131" s="1"/>
      <c r="HQY131" s="1"/>
      <c r="HQZ131" s="1"/>
      <c r="HRA131" s="1"/>
      <c r="HRB131" s="1"/>
      <c r="HRC131" s="1"/>
      <c r="HRD131" s="1"/>
      <c r="HRE131" s="1"/>
      <c r="HRF131" s="1"/>
      <c r="HRG131" s="1"/>
      <c r="HRH131" s="1"/>
      <c r="HRI131" s="1"/>
      <c r="HRJ131" s="1"/>
      <c r="HRK131" s="1"/>
      <c r="HRL131" s="1"/>
      <c r="HRM131" s="1"/>
      <c r="HRN131" s="1"/>
      <c r="HRO131" s="1"/>
      <c r="HRP131" s="1"/>
      <c r="HRQ131" s="1"/>
      <c r="HRR131" s="1"/>
      <c r="HRS131" s="1"/>
      <c r="HRT131" s="1"/>
      <c r="HRU131" s="1"/>
      <c r="HRV131" s="1"/>
      <c r="HRW131" s="1"/>
      <c r="HRX131" s="1"/>
      <c r="HRY131" s="1"/>
      <c r="HRZ131" s="1"/>
      <c r="HSA131" s="1"/>
      <c r="HSB131" s="1"/>
      <c r="HSC131" s="1"/>
      <c r="HSD131" s="1"/>
      <c r="HSE131" s="1"/>
      <c r="HSF131" s="1"/>
      <c r="HSG131" s="1"/>
      <c r="HSH131" s="1"/>
      <c r="HSI131" s="1"/>
      <c r="HSJ131" s="1"/>
      <c r="HSK131" s="1"/>
      <c r="HSL131" s="1"/>
      <c r="HSM131" s="1"/>
      <c r="HSN131" s="1"/>
      <c r="HSO131" s="1"/>
      <c r="HSP131" s="1"/>
      <c r="HSQ131" s="1"/>
      <c r="HSR131" s="1"/>
      <c r="HSS131" s="1"/>
      <c r="HST131" s="1"/>
      <c r="HSU131" s="1"/>
      <c r="HSV131" s="1"/>
      <c r="HSW131" s="1"/>
      <c r="HSX131" s="1"/>
      <c r="HSY131" s="1"/>
      <c r="HSZ131" s="1"/>
      <c r="HTA131" s="1"/>
      <c r="HTB131" s="1"/>
      <c r="HTC131" s="1"/>
      <c r="HTD131" s="1"/>
      <c r="HTE131" s="1"/>
      <c r="HTF131" s="1"/>
      <c r="HTG131" s="1"/>
      <c r="HTH131" s="1"/>
      <c r="HTI131" s="1"/>
      <c r="HTJ131" s="1"/>
      <c r="HTK131" s="1"/>
      <c r="HTL131" s="1"/>
      <c r="HTM131" s="1"/>
      <c r="HTN131" s="1"/>
      <c r="HTO131" s="1"/>
      <c r="HTP131" s="1"/>
      <c r="HTQ131" s="1"/>
      <c r="HTR131" s="1"/>
      <c r="HTS131" s="1"/>
      <c r="HTT131" s="1"/>
      <c r="HTU131" s="1"/>
      <c r="HTV131" s="1"/>
      <c r="HTW131" s="1"/>
      <c r="HTX131" s="1"/>
      <c r="HTY131" s="1"/>
      <c r="HTZ131" s="1"/>
      <c r="HUA131" s="1"/>
      <c r="HUB131" s="1"/>
      <c r="HUC131" s="1"/>
      <c r="HUD131" s="1"/>
      <c r="HUE131" s="1"/>
      <c r="HUF131" s="1"/>
      <c r="HUG131" s="1"/>
      <c r="HUH131" s="1"/>
      <c r="HUI131" s="1"/>
      <c r="HUJ131" s="1"/>
      <c r="HUK131" s="1"/>
      <c r="HUL131" s="1"/>
      <c r="HUM131" s="1"/>
      <c r="HUN131" s="1"/>
      <c r="HUO131" s="1"/>
      <c r="HUP131" s="1"/>
      <c r="HUQ131" s="1"/>
      <c r="HUR131" s="1"/>
      <c r="HUS131" s="1"/>
      <c r="HUT131" s="1"/>
      <c r="HUU131" s="1"/>
      <c r="HUV131" s="1"/>
      <c r="HUW131" s="1"/>
      <c r="HUX131" s="1"/>
      <c r="HUY131" s="1"/>
      <c r="HUZ131" s="1"/>
      <c r="HVA131" s="1"/>
      <c r="HVB131" s="1"/>
      <c r="HVC131" s="1"/>
      <c r="HVD131" s="1"/>
      <c r="HVE131" s="1"/>
      <c r="HVF131" s="1"/>
      <c r="HVG131" s="1"/>
      <c r="HVH131" s="1"/>
      <c r="HVI131" s="1"/>
      <c r="HVJ131" s="1"/>
      <c r="HVK131" s="1"/>
      <c r="HVL131" s="1"/>
      <c r="HVM131" s="1"/>
      <c r="HVN131" s="1"/>
      <c r="HVO131" s="1"/>
      <c r="HVP131" s="1"/>
      <c r="HVQ131" s="1"/>
      <c r="HVR131" s="1"/>
      <c r="HVS131" s="1"/>
      <c r="HVT131" s="1"/>
      <c r="HVU131" s="1"/>
      <c r="HVV131" s="1"/>
      <c r="HVW131" s="1"/>
      <c r="HVX131" s="1"/>
      <c r="HVY131" s="1"/>
      <c r="HVZ131" s="1"/>
      <c r="HWA131" s="1"/>
      <c r="HWB131" s="1"/>
      <c r="HWC131" s="1"/>
      <c r="HWD131" s="1"/>
      <c r="HWE131" s="1"/>
      <c r="HWF131" s="1"/>
      <c r="HWG131" s="1"/>
      <c r="HWH131" s="1"/>
      <c r="HWI131" s="1"/>
      <c r="HWJ131" s="1"/>
      <c r="HWK131" s="1"/>
      <c r="HWL131" s="1"/>
      <c r="HWM131" s="1"/>
      <c r="HWN131" s="1"/>
      <c r="HWO131" s="1"/>
      <c r="HWP131" s="1"/>
      <c r="HWQ131" s="1"/>
      <c r="HWR131" s="1"/>
      <c r="HWS131" s="1"/>
      <c r="HWT131" s="1"/>
      <c r="HWU131" s="1"/>
      <c r="HWV131" s="1"/>
      <c r="HWW131" s="1"/>
      <c r="HWX131" s="1"/>
      <c r="HWY131" s="1"/>
      <c r="HWZ131" s="1"/>
      <c r="HXA131" s="1"/>
      <c r="HXB131" s="1"/>
      <c r="HXC131" s="1"/>
      <c r="HXD131" s="1"/>
      <c r="HXE131" s="1"/>
      <c r="HXF131" s="1"/>
      <c r="HXG131" s="1"/>
      <c r="HXH131" s="1"/>
      <c r="HXI131" s="1"/>
      <c r="HXJ131" s="1"/>
      <c r="HXK131" s="1"/>
      <c r="HXL131" s="1"/>
      <c r="HXM131" s="1"/>
      <c r="HXN131" s="1"/>
      <c r="HXO131" s="1"/>
      <c r="HXP131" s="1"/>
      <c r="HXQ131" s="1"/>
      <c r="HXR131" s="1"/>
      <c r="HXS131" s="1"/>
      <c r="HXT131" s="1"/>
      <c r="HXU131" s="1"/>
      <c r="HXV131" s="1"/>
      <c r="HXW131" s="1"/>
      <c r="HXX131" s="1"/>
      <c r="HXY131" s="1"/>
      <c r="HXZ131" s="1"/>
      <c r="HYA131" s="1"/>
      <c r="HYB131" s="1"/>
      <c r="HYC131" s="1"/>
      <c r="HYD131" s="1"/>
      <c r="HYE131" s="1"/>
      <c r="HYF131" s="1"/>
      <c r="HYG131" s="1"/>
      <c r="HYH131" s="1"/>
      <c r="HYI131" s="1"/>
      <c r="HYJ131" s="1"/>
      <c r="HYK131" s="1"/>
      <c r="HYL131" s="1"/>
      <c r="HYM131" s="1"/>
      <c r="HYN131" s="1"/>
      <c r="HYO131" s="1"/>
      <c r="HYP131" s="1"/>
      <c r="HYQ131" s="1"/>
      <c r="HYR131" s="1"/>
      <c r="HYS131" s="1"/>
      <c r="HYT131" s="1"/>
      <c r="HYU131" s="1"/>
      <c r="HYV131" s="1"/>
      <c r="HYW131" s="1"/>
      <c r="HYX131" s="1"/>
      <c r="HYY131" s="1"/>
      <c r="HYZ131" s="1"/>
      <c r="HZA131" s="1"/>
      <c r="HZB131" s="1"/>
      <c r="HZC131" s="1"/>
      <c r="HZD131" s="1"/>
      <c r="HZE131" s="1"/>
      <c r="HZF131" s="1"/>
      <c r="HZG131" s="1"/>
      <c r="HZH131" s="1"/>
      <c r="HZI131" s="1"/>
      <c r="HZJ131" s="1"/>
      <c r="HZK131" s="1"/>
      <c r="HZL131" s="1"/>
      <c r="HZM131" s="1"/>
      <c r="HZN131" s="1"/>
      <c r="HZO131" s="1"/>
      <c r="HZP131" s="1"/>
      <c r="HZQ131" s="1"/>
      <c r="HZR131" s="1"/>
      <c r="HZS131" s="1"/>
      <c r="HZT131" s="1"/>
      <c r="HZU131" s="1"/>
      <c r="HZV131" s="1"/>
      <c r="HZW131" s="1"/>
      <c r="HZX131" s="1"/>
      <c r="HZY131" s="1"/>
      <c r="HZZ131" s="1"/>
      <c r="IAA131" s="1"/>
      <c r="IAB131" s="1"/>
      <c r="IAC131" s="1"/>
      <c r="IAD131" s="1"/>
      <c r="IAE131" s="1"/>
      <c r="IAF131" s="1"/>
      <c r="IAG131" s="1"/>
      <c r="IAH131" s="1"/>
      <c r="IAI131" s="1"/>
      <c r="IAJ131" s="1"/>
      <c r="IAK131" s="1"/>
      <c r="IAL131" s="1"/>
      <c r="IAM131" s="1"/>
      <c r="IAN131" s="1"/>
      <c r="IAO131" s="1"/>
      <c r="IAP131" s="1"/>
      <c r="IAQ131" s="1"/>
      <c r="IAR131" s="1"/>
      <c r="IAS131" s="1"/>
      <c r="IAT131" s="1"/>
      <c r="IAU131" s="1"/>
      <c r="IAV131" s="1"/>
      <c r="IAW131" s="1"/>
      <c r="IAX131" s="1"/>
      <c r="IAY131" s="1"/>
      <c r="IAZ131" s="1"/>
      <c r="IBA131" s="1"/>
      <c r="IBB131" s="1"/>
      <c r="IBC131" s="1"/>
      <c r="IBD131" s="1"/>
      <c r="IBE131" s="1"/>
      <c r="IBF131" s="1"/>
      <c r="IBG131" s="1"/>
      <c r="IBH131" s="1"/>
      <c r="IBI131" s="1"/>
      <c r="IBJ131" s="1"/>
      <c r="IBK131" s="1"/>
      <c r="IBL131" s="1"/>
      <c r="IBM131" s="1"/>
      <c r="IBN131" s="1"/>
      <c r="IBO131" s="1"/>
      <c r="IBP131" s="1"/>
      <c r="IBQ131" s="1"/>
      <c r="IBR131" s="1"/>
      <c r="IBS131" s="1"/>
      <c r="IBT131" s="1"/>
      <c r="IBU131" s="1"/>
      <c r="IBV131" s="1"/>
      <c r="IBW131" s="1"/>
      <c r="IBX131" s="1"/>
      <c r="IBY131" s="1"/>
      <c r="IBZ131" s="1"/>
      <c r="ICA131" s="1"/>
      <c r="ICB131" s="1"/>
      <c r="ICC131" s="1"/>
      <c r="ICD131" s="1"/>
      <c r="ICE131" s="1"/>
      <c r="ICF131" s="1"/>
      <c r="ICG131" s="1"/>
      <c r="ICH131" s="1"/>
      <c r="ICI131" s="1"/>
      <c r="ICJ131" s="1"/>
      <c r="ICK131" s="1"/>
      <c r="ICL131" s="1"/>
      <c r="ICM131" s="1"/>
      <c r="ICN131" s="1"/>
      <c r="ICO131" s="1"/>
      <c r="ICP131" s="1"/>
      <c r="ICQ131" s="1"/>
      <c r="ICR131" s="1"/>
      <c r="ICS131" s="1"/>
      <c r="ICT131" s="1"/>
      <c r="ICU131" s="1"/>
      <c r="ICV131" s="1"/>
      <c r="ICW131" s="1"/>
      <c r="ICX131" s="1"/>
      <c r="ICY131" s="1"/>
      <c r="ICZ131" s="1"/>
      <c r="IDA131" s="1"/>
      <c r="IDB131" s="1"/>
      <c r="IDC131" s="1"/>
      <c r="IDD131" s="1"/>
      <c r="IDE131" s="1"/>
      <c r="IDF131" s="1"/>
      <c r="IDG131" s="1"/>
      <c r="IDH131" s="1"/>
      <c r="IDI131" s="1"/>
      <c r="IDJ131" s="1"/>
      <c r="IDK131" s="1"/>
      <c r="IDL131" s="1"/>
      <c r="IDM131" s="1"/>
      <c r="IDN131" s="1"/>
      <c r="IDO131" s="1"/>
      <c r="IDP131" s="1"/>
      <c r="IDQ131" s="1"/>
      <c r="IDR131" s="1"/>
      <c r="IDS131" s="1"/>
      <c r="IDT131" s="1"/>
      <c r="IDU131" s="1"/>
      <c r="IDV131" s="1"/>
      <c r="IDW131" s="1"/>
      <c r="IDX131" s="1"/>
      <c r="IDY131" s="1"/>
      <c r="IDZ131" s="1"/>
      <c r="IEA131" s="1"/>
      <c r="IEB131" s="1"/>
      <c r="IEC131" s="1"/>
      <c r="IED131" s="1"/>
      <c r="IEE131" s="1"/>
      <c r="IEF131" s="1"/>
      <c r="IEG131" s="1"/>
      <c r="IEH131" s="1"/>
      <c r="IEI131" s="1"/>
      <c r="IEJ131" s="1"/>
      <c r="IEK131" s="1"/>
      <c r="IEL131" s="1"/>
      <c r="IEM131" s="1"/>
      <c r="IEN131" s="1"/>
      <c r="IEO131" s="1"/>
      <c r="IEP131" s="1"/>
      <c r="IEQ131" s="1"/>
      <c r="IER131" s="1"/>
      <c r="IES131" s="1"/>
      <c r="IET131" s="1"/>
      <c r="IEU131" s="1"/>
      <c r="IEV131" s="1"/>
      <c r="IEW131" s="1"/>
      <c r="IEX131" s="1"/>
      <c r="IEY131" s="1"/>
      <c r="IEZ131" s="1"/>
      <c r="IFA131" s="1"/>
      <c r="IFB131" s="1"/>
      <c r="IFC131" s="1"/>
      <c r="IFD131" s="1"/>
      <c r="IFE131" s="1"/>
      <c r="IFF131" s="1"/>
      <c r="IFG131" s="1"/>
      <c r="IFH131" s="1"/>
      <c r="IFI131" s="1"/>
      <c r="IFJ131" s="1"/>
      <c r="IFK131" s="1"/>
      <c r="IFL131" s="1"/>
      <c r="IFM131" s="1"/>
      <c r="IFN131" s="1"/>
      <c r="IFO131" s="1"/>
      <c r="IFP131" s="1"/>
      <c r="IFQ131" s="1"/>
      <c r="IFR131" s="1"/>
      <c r="IFS131" s="1"/>
      <c r="IFT131" s="1"/>
      <c r="IFU131" s="1"/>
      <c r="IFV131" s="1"/>
      <c r="IFW131" s="1"/>
      <c r="IFX131" s="1"/>
      <c r="IFY131" s="1"/>
      <c r="IFZ131" s="1"/>
      <c r="IGA131" s="1"/>
      <c r="IGB131" s="1"/>
      <c r="IGC131" s="1"/>
      <c r="IGD131" s="1"/>
      <c r="IGE131" s="1"/>
      <c r="IGF131" s="1"/>
      <c r="IGG131" s="1"/>
      <c r="IGH131" s="1"/>
      <c r="IGI131" s="1"/>
      <c r="IGJ131" s="1"/>
      <c r="IGK131" s="1"/>
      <c r="IGL131" s="1"/>
      <c r="IGM131" s="1"/>
      <c r="IGN131" s="1"/>
      <c r="IGO131" s="1"/>
      <c r="IGP131" s="1"/>
      <c r="IGQ131" s="1"/>
      <c r="IGR131" s="1"/>
      <c r="IGS131" s="1"/>
      <c r="IGT131" s="1"/>
      <c r="IGU131" s="1"/>
      <c r="IGV131" s="1"/>
      <c r="IGW131" s="1"/>
      <c r="IGX131" s="1"/>
      <c r="IGY131" s="1"/>
      <c r="IGZ131" s="1"/>
      <c r="IHA131" s="1"/>
      <c r="IHB131" s="1"/>
      <c r="IHC131" s="1"/>
      <c r="IHD131" s="1"/>
      <c r="IHE131" s="1"/>
      <c r="IHF131" s="1"/>
      <c r="IHG131" s="1"/>
      <c r="IHH131" s="1"/>
      <c r="IHI131" s="1"/>
      <c r="IHJ131" s="1"/>
      <c r="IHK131" s="1"/>
      <c r="IHL131" s="1"/>
      <c r="IHM131" s="1"/>
      <c r="IHN131" s="1"/>
      <c r="IHO131" s="1"/>
      <c r="IHP131" s="1"/>
      <c r="IHQ131" s="1"/>
      <c r="IHR131" s="1"/>
      <c r="IHS131" s="1"/>
      <c r="IHT131" s="1"/>
      <c r="IHU131" s="1"/>
      <c r="IHV131" s="1"/>
      <c r="IHW131" s="1"/>
      <c r="IHX131" s="1"/>
      <c r="IHY131" s="1"/>
      <c r="IHZ131" s="1"/>
      <c r="IIA131" s="1"/>
      <c r="IIB131" s="1"/>
      <c r="IIC131" s="1"/>
      <c r="IID131" s="1"/>
      <c r="IIE131" s="1"/>
      <c r="IIF131" s="1"/>
      <c r="IIG131" s="1"/>
      <c r="IIH131" s="1"/>
      <c r="III131" s="1"/>
      <c r="IIJ131" s="1"/>
      <c r="IIK131" s="1"/>
      <c r="IIL131" s="1"/>
      <c r="IIM131" s="1"/>
      <c r="IIN131" s="1"/>
      <c r="IIO131" s="1"/>
      <c r="IIP131" s="1"/>
      <c r="IIQ131" s="1"/>
      <c r="IIR131" s="1"/>
      <c r="IIS131" s="1"/>
      <c r="IIT131" s="1"/>
      <c r="IIU131" s="1"/>
      <c r="IIV131" s="1"/>
      <c r="IIW131" s="1"/>
      <c r="IIX131" s="1"/>
      <c r="IIY131" s="1"/>
      <c r="IIZ131" s="1"/>
      <c r="IJA131" s="1"/>
      <c r="IJB131" s="1"/>
      <c r="IJC131" s="1"/>
      <c r="IJD131" s="1"/>
      <c r="IJE131" s="1"/>
      <c r="IJF131" s="1"/>
      <c r="IJG131" s="1"/>
      <c r="IJH131" s="1"/>
      <c r="IJI131" s="1"/>
      <c r="IJJ131" s="1"/>
      <c r="IJK131" s="1"/>
      <c r="IJL131" s="1"/>
      <c r="IJM131" s="1"/>
      <c r="IJN131" s="1"/>
      <c r="IJO131" s="1"/>
      <c r="IJP131" s="1"/>
      <c r="IJQ131" s="1"/>
      <c r="IJR131" s="1"/>
      <c r="IJS131" s="1"/>
      <c r="IJT131" s="1"/>
      <c r="IJU131" s="1"/>
      <c r="IJV131" s="1"/>
      <c r="IJW131" s="1"/>
      <c r="IJX131" s="1"/>
      <c r="IJY131" s="1"/>
      <c r="IJZ131" s="1"/>
      <c r="IKA131" s="1"/>
      <c r="IKB131" s="1"/>
      <c r="IKC131" s="1"/>
      <c r="IKD131" s="1"/>
      <c r="IKE131" s="1"/>
      <c r="IKF131" s="1"/>
      <c r="IKG131" s="1"/>
      <c r="IKH131" s="1"/>
      <c r="IKI131" s="1"/>
      <c r="IKJ131" s="1"/>
      <c r="IKK131" s="1"/>
      <c r="IKL131" s="1"/>
      <c r="IKM131" s="1"/>
      <c r="IKN131" s="1"/>
      <c r="IKO131" s="1"/>
      <c r="IKP131" s="1"/>
      <c r="IKQ131" s="1"/>
      <c r="IKR131" s="1"/>
      <c r="IKS131" s="1"/>
      <c r="IKT131" s="1"/>
      <c r="IKU131" s="1"/>
      <c r="IKV131" s="1"/>
      <c r="IKW131" s="1"/>
      <c r="IKX131" s="1"/>
      <c r="IKY131" s="1"/>
      <c r="IKZ131" s="1"/>
      <c r="ILA131" s="1"/>
      <c r="ILB131" s="1"/>
      <c r="ILC131" s="1"/>
      <c r="ILD131" s="1"/>
      <c r="ILE131" s="1"/>
      <c r="ILF131" s="1"/>
      <c r="ILG131" s="1"/>
      <c r="ILH131" s="1"/>
      <c r="ILI131" s="1"/>
      <c r="ILJ131" s="1"/>
      <c r="ILK131" s="1"/>
      <c r="ILL131" s="1"/>
      <c r="ILM131" s="1"/>
      <c r="ILN131" s="1"/>
      <c r="ILO131" s="1"/>
      <c r="ILP131" s="1"/>
      <c r="ILQ131" s="1"/>
      <c r="ILR131" s="1"/>
      <c r="ILS131" s="1"/>
      <c r="ILT131" s="1"/>
      <c r="ILU131" s="1"/>
      <c r="ILV131" s="1"/>
      <c r="ILW131" s="1"/>
      <c r="ILX131" s="1"/>
      <c r="ILY131" s="1"/>
      <c r="ILZ131" s="1"/>
      <c r="IMA131" s="1"/>
      <c r="IMB131" s="1"/>
      <c r="IMC131" s="1"/>
      <c r="IMD131" s="1"/>
      <c r="IME131" s="1"/>
      <c r="IMF131" s="1"/>
      <c r="IMG131" s="1"/>
      <c r="IMH131" s="1"/>
      <c r="IMI131" s="1"/>
      <c r="IMJ131" s="1"/>
      <c r="IMK131" s="1"/>
      <c r="IML131" s="1"/>
      <c r="IMM131" s="1"/>
      <c r="IMN131" s="1"/>
      <c r="IMO131" s="1"/>
      <c r="IMP131" s="1"/>
      <c r="IMQ131" s="1"/>
      <c r="IMR131" s="1"/>
      <c r="IMS131" s="1"/>
      <c r="IMT131" s="1"/>
      <c r="IMU131" s="1"/>
      <c r="IMV131" s="1"/>
      <c r="IMW131" s="1"/>
      <c r="IMX131" s="1"/>
      <c r="IMY131" s="1"/>
      <c r="IMZ131" s="1"/>
      <c r="INA131" s="1"/>
      <c r="INB131" s="1"/>
      <c r="INC131" s="1"/>
      <c r="IND131" s="1"/>
      <c r="INE131" s="1"/>
      <c r="INF131" s="1"/>
      <c r="ING131" s="1"/>
      <c r="INH131" s="1"/>
      <c r="INI131" s="1"/>
      <c r="INJ131" s="1"/>
      <c r="INK131" s="1"/>
      <c r="INL131" s="1"/>
      <c r="INM131" s="1"/>
      <c r="INN131" s="1"/>
      <c r="INO131" s="1"/>
      <c r="INP131" s="1"/>
      <c r="INQ131" s="1"/>
      <c r="INR131" s="1"/>
      <c r="INS131" s="1"/>
      <c r="INT131" s="1"/>
      <c r="INU131" s="1"/>
      <c r="INV131" s="1"/>
      <c r="INW131" s="1"/>
      <c r="INX131" s="1"/>
      <c r="INY131" s="1"/>
      <c r="INZ131" s="1"/>
      <c r="IOA131" s="1"/>
      <c r="IOB131" s="1"/>
      <c r="IOC131" s="1"/>
      <c r="IOD131" s="1"/>
      <c r="IOE131" s="1"/>
      <c r="IOF131" s="1"/>
      <c r="IOG131" s="1"/>
      <c r="IOH131" s="1"/>
      <c r="IOI131" s="1"/>
      <c r="IOJ131" s="1"/>
      <c r="IOK131" s="1"/>
      <c r="IOL131" s="1"/>
      <c r="IOM131" s="1"/>
      <c r="ION131" s="1"/>
      <c r="IOO131" s="1"/>
      <c r="IOP131" s="1"/>
      <c r="IOQ131" s="1"/>
      <c r="IOR131" s="1"/>
      <c r="IOS131" s="1"/>
      <c r="IOT131" s="1"/>
      <c r="IOU131" s="1"/>
      <c r="IOV131" s="1"/>
      <c r="IOW131" s="1"/>
      <c r="IOX131" s="1"/>
      <c r="IOY131" s="1"/>
      <c r="IOZ131" s="1"/>
      <c r="IPA131" s="1"/>
      <c r="IPB131" s="1"/>
      <c r="IPC131" s="1"/>
      <c r="IPD131" s="1"/>
      <c r="IPE131" s="1"/>
      <c r="IPF131" s="1"/>
      <c r="IPG131" s="1"/>
      <c r="IPH131" s="1"/>
      <c r="IPI131" s="1"/>
      <c r="IPJ131" s="1"/>
      <c r="IPK131" s="1"/>
      <c r="IPL131" s="1"/>
      <c r="IPM131" s="1"/>
      <c r="IPN131" s="1"/>
      <c r="IPO131" s="1"/>
      <c r="IPP131" s="1"/>
      <c r="IPQ131" s="1"/>
      <c r="IPR131" s="1"/>
      <c r="IPS131" s="1"/>
      <c r="IPT131" s="1"/>
      <c r="IPU131" s="1"/>
      <c r="IPV131" s="1"/>
      <c r="IPW131" s="1"/>
      <c r="IPX131" s="1"/>
      <c r="IPY131" s="1"/>
      <c r="IPZ131" s="1"/>
      <c r="IQA131" s="1"/>
      <c r="IQB131" s="1"/>
      <c r="IQC131" s="1"/>
      <c r="IQD131" s="1"/>
      <c r="IQE131" s="1"/>
      <c r="IQF131" s="1"/>
      <c r="IQG131" s="1"/>
      <c r="IQH131" s="1"/>
      <c r="IQI131" s="1"/>
      <c r="IQJ131" s="1"/>
      <c r="IQK131" s="1"/>
      <c r="IQL131" s="1"/>
      <c r="IQM131" s="1"/>
      <c r="IQN131" s="1"/>
      <c r="IQO131" s="1"/>
      <c r="IQP131" s="1"/>
      <c r="IQQ131" s="1"/>
      <c r="IQR131" s="1"/>
      <c r="IQS131" s="1"/>
      <c r="IQT131" s="1"/>
      <c r="IQU131" s="1"/>
      <c r="IQV131" s="1"/>
      <c r="IQW131" s="1"/>
      <c r="IQX131" s="1"/>
      <c r="IQY131" s="1"/>
      <c r="IQZ131" s="1"/>
      <c r="IRA131" s="1"/>
      <c r="IRB131" s="1"/>
      <c r="IRC131" s="1"/>
      <c r="IRD131" s="1"/>
      <c r="IRE131" s="1"/>
      <c r="IRF131" s="1"/>
      <c r="IRG131" s="1"/>
      <c r="IRH131" s="1"/>
      <c r="IRI131" s="1"/>
      <c r="IRJ131" s="1"/>
      <c r="IRK131" s="1"/>
      <c r="IRL131" s="1"/>
      <c r="IRM131" s="1"/>
      <c r="IRN131" s="1"/>
      <c r="IRO131" s="1"/>
      <c r="IRP131" s="1"/>
      <c r="IRQ131" s="1"/>
      <c r="IRR131" s="1"/>
      <c r="IRS131" s="1"/>
      <c r="IRT131" s="1"/>
      <c r="IRU131" s="1"/>
      <c r="IRV131" s="1"/>
      <c r="IRW131" s="1"/>
      <c r="IRX131" s="1"/>
      <c r="IRY131" s="1"/>
      <c r="IRZ131" s="1"/>
      <c r="ISA131" s="1"/>
      <c r="ISB131" s="1"/>
      <c r="ISC131" s="1"/>
      <c r="ISD131" s="1"/>
      <c r="ISE131" s="1"/>
      <c r="ISF131" s="1"/>
      <c r="ISG131" s="1"/>
      <c r="ISH131" s="1"/>
      <c r="ISI131" s="1"/>
      <c r="ISJ131" s="1"/>
      <c r="ISK131" s="1"/>
      <c r="ISL131" s="1"/>
      <c r="ISM131" s="1"/>
      <c r="ISN131" s="1"/>
      <c r="ISO131" s="1"/>
      <c r="ISP131" s="1"/>
      <c r="ISQ131" s="1"/>
      <c r="ISR131" s="1"/>
      <c r="ISS131" s="1"/>
      <c r="IST131" s="1"/>
      <c r="ISU131" s="1"/>
      <c r="ISV131" s="1"/>
      <c r="ISW131" s="1"/>
      <c r="ISX131" s="1"/>
      <c r="ISY131" s="1"/>
      <c r="ISZ131" s="1"/>
      <c r="ITA131" s="1"/>
      <c r="ITB131" s="1"/>
      <c r="ITC131" s="1"/>
      <c r="ITD131" s="1"/>
      <c r="ITE131" s="1"/>
      <c r="ITF131" s="1"/>
      <c r="ITG131" s="1"/>
      <c r="ITH131" s="1"/>
      <c r="ITI131" s="1"/>
      <c r="ITJ131" s="1"/>
      <c r="ITK131" s="1"/>
      <c r="ITL131" s="1"/>
      <c r="ITM131" s="1"/>
      <c r="ITN131" s="1"/>
      <c r="ITO131" s="1"/>
      <c r="ITP131" s="1"/>
      <c r="ITQ131" s="1"/>
      <c r="ITR131" s="1"/>
      <c r="ITS131" s="1"/>
      <c r="ITT131" s="1"/>
      <c r="ITU131" s="1"/>
      <c r="ITV131" s="1"/>
      <c r="ITW131" s="1"/>
      <c r="ITX131" s="1"/>
      <c r="ITY131" s="1"/>
      <c r="ITZ131" s="1"/>
      <c r="IUA131" s="1"/>
      <c r="IUB131" s="1"/>
      <c r="IUC131" s="1"/>
      <c r="IUD131" s="1"/>
      <c r="IUE131" s="1"/>
      <c r="IUF131" s="1"/>
      <c r="IUG131" s="1"/>
      <c r="IUH131" s="1"/>
      <c r="IUI131" s="1"/>
      <c r="IUJ131" s="1"/>
      <c r="IUK131" s="1"/>
      <c r="IUL131" s="1"/>
      <c r="IUM131" s="1"/>
      <c r="IUN131" s="1"/>
      <c r="IUO131" s="1"/>
      <c r="IUP131" s="1"/>
      <c r="IUQ131" s="1"/>
      <c r="IUR131" s="1"/>
      <c r="IUS131" s="1"/>
      <c r="IUT131" s="1"/>
      <c r="IUU131" s="1"/>
      <c r="IUV131" s="1"/>
      <c r="IUW131" s="1"/>
      <c r="IUX131" s="1"/>
      <c r="IUY131" s="1"/>
      <c r="IUZ131" s="1"/>
      <c r="IVA131" s="1"/>
      <c r="IVB131" s="1"/>
      <c r="IVC131" s="1"/>
      <c r="IVD131" s="1"/>
      <c r="IVE131" s="1"/>
      <c r="IVF131" s="1"/>
      <c r="IVG131" s="1"/>
      <c r="IVH131" s="1"/>
      <c r="IVI131" s="1"/>
      <c r="IVJ131" s="1"/>
      <c r="IVK131" s="1"/>
      <c r="IVL131" s="1"/>
      <c r="IVM131" s="1"/>
      <c r="IVN131" s="1"/>
      <c r="IVO131" s="1"/>
      <c r="IVP131" s="1"/>
      <c r="IVQ131" s="1"/>
      <c r="IVR131" s="1"/>
      <c r="IVS131" s="1"/>
      <c r="IVT131" s="1"/>
      <c r="IVU131" s="1"/>
      <c r="IVV131" s="1"/>
      <c r="IVW131" s="1"/>
      <c r="IVX131" s="1"/>
      <c r="IVY131" s="1"/>
      <c r="IVZ131" s="1"/>
      <c r="IWA131" s="1"/>
      <c r="IWB131" s="1"/>
      <c r="IWC131" s="1"/>
      <c r="IWD131" s="1"/>
      <c r="IWE131" s="1"/>
      <c r="IWF131" s="1"/>
      <c r="IWG131" s="1"/>
      <c r="IWH131" s="1"/>
      <c r="IWI131" s="1"/>
      <c r="IWJ131" s="1"/>
      <c r="IWK131" s="1"/>
      <c r="IWL131" s="1"/>
      <c r="IWM131" s="1"/>
      <c r="IWN131" s="1"/>
      <c r="IWO131" s="1"/>
      <c r="IWP131" s="1"/>
      <c r="IWQ131" s="1"/>
      <c r="IWR131" s="1"/>
      <c r="IWS131" s="1"/>
      <c r="IWT131" s="1"/>
      <c r="IWU131" s="1"/>
      <c r="IWV131" s="1"/>
      <c r="IWW131" s="1"/>
      <c r="IWX131" s="1"/>
      <c r="IWY131" s="1"/>
      <c r="IWZ131" s="1"/>
      <c r="IXA131" s="1"/>
      <c r="IXB131" s="1"/>
      <c r="IXC131" s="1"/>
      <c r="IXD131" s="1"/>
      <c r="IXE131" s="1"/>
      <c r="IXF131" s="1"/>
      <c r="IXG131" s="1"/>
      <c r="IXH131" s="1"/>
      <c r="IXI131" s="1"/>
      <c r="IXJ131" s="1"/>
      <c r="IXK131" s="1"/>
      <c r="IXL131" s="1"/>
      <c r="IXM131" s="1"/>
      <c r="IXN131" s="1"/>
      <c r="IXO131" s="1"/>
      <c r="IXP131" s="1"/>
      <c r="IXQ131" s="1"/>
      <c r="IXR131" s="1"/>
      <c r="IXS131" s="1"/>
      <c r="IXT131" s="1"/>
      <c r="IXU131" s="1"/>
      <c r="IXV131" s="1"/>
      <c r="IXW131" s="1"/>
      <c r="IXX131" s="1"/>
      <c r="IXY131" s="1"/>
      <c r="IXZ131" s="1"/>
      <c r="IYA131" s="1"/>
      <c r="IYB131" s="1"/>
      <c r="IYC131" s="1"/>
      <c r="IYD131" s="1"/>
      <c r="IYE131" s="1"/>
      <c r="IYF131" s="1"/>
      <c r="IYG131" s="1"/>
      <c r="IYH131" s="1"/>
      <c r="IYI131" s="1"/>
      <c r="IYJ131" s="1"/>
      <c r="IYK131" s="1"/>
      <c r="IYL131" s="1"/>
      <c r="IYM131" s="1"/>
      <c r="IYN131" s="1"/>
      <c r="IYO131" s="1"/>
      <c r="IYP131" s="1"/>
      <c r="IYQ131" s="1"/>
      <c r="IYR131" s="1"/>
      <c r="IYS131" s="1"/>
      <c r="IYT131" s="1"/>
      <c r="IYU131" s="1"/>
      <c r="IYV131" s="1"/>
      <c r="IYW131" s="1"/>
      <c r="IYX131" s="1"/>
      <c r="IYY131" s="1"/>
      <c r="IYZ131" s="1"/>
      <c r="IZA131" s="1"/>
      <c r="IZB131" s="1"/>
      <c r="IZC131" s="1"/>
      <c r="IZD131" s="1"/>
      <c r="IZE131" s="1"/>
      <c r="IZF131" s="1"/>
      <c r="IZG131" s="1"/>
      <c r="IZH131" s="1"/>
      <c r="IZI131" s="1"/>
      <c r="IZJ131" s="1"/>
      <c r="IZK131" s="1"/>
      <c r="IZL131" s="1"/>
      <c r="IZM131" s="1"/>
      <c r="IZN131" s="1"/>
      <c r="IZO131" s="1"/>
      <c r="IZP131" s="1"/>
      <c r="IZQ131" s="1"/>
      <c r="IZR131" s="1"/>
      <c r="IZS131" s="1"/>
      <c r="IZT131" s="1"/>
      <c r="IZU131" s="1"/>
      <c r="IZV131" s="1"/>
      <c r="IZW131" s="1"/>
      <c r="IZX131" s="1"/>
      <c r="IZY131" s="1"/>
      <c r="IZZ131" s="1"/>
      <c r="JAA131" s="1"/>
      <c r="JAB131" s="1"/>
      <c r="JAC131" s="1"/>
      <c r="JAD131" s="1"/>
      <c r="JAE131" s="1"/>
      <c r="JAF131" s="1"/>
      <c r="JAG131" s="1"/>
      <c r="JAH131" s="1"/>
      <c r="JAI131" s="1"/>
      <c r="JAJ131" s="1"/>
      <c r="JAK131" s="1"/>
      <c r="JAL131" s="1"/>
      <c r="JAM131" s="1"/>
      <c r="JAN131" s="1"/>
      <c r="JAO131" s="1"/>
      <c r="JAP131" s="1"/>
      <c r="JAQ131" s="1"/>
      <c r="JAR131" s="1"/>
      <c r="JAS131" s="1"/>
      <c r="JAT131" s="1"/>
      <c r="JAU131" s="1"/>
      <c r="JAV131" s="1"/>
      <c r="JAW131" s="1"/>
      <c r="JAX131" s="1"/>
      <c r="JAY131" s="1"/>
      <c r="JAZ131" s="1"/>
      <c r="JBA131" s="1"/>
      <c r="JBB131" s="1"/>
      <c r="JBC131" s="1"/>
      <c r="JBD131" s="1"/>
      <c r="JBE131" s="1"/>
      <c r="JBF131" s="1"/>
      <c r="JBG131" s="1"/>
      <c r="JBH131" s="1"/>
      <c r="JBI131" s="1"/>
      <c r="JBJ131" s="1"/>
      <c r="JBK131" s="1"/>
      <c r="JBL131" s="1"/>
      <c r="JBM131" s="1"/>
      <c r="JBN131" s="1"/>
      <c r="JBO131" s="1"/>
      <c r="JBP131" s="1"/>
      <c r="JBQ131" s="1"/>
      <c r="JBR131" s="1"/>
      <c r="JBS131" s="1"/>
      <c r="JBT131" s="1"/>
      <c r="JBU131" s="1"/>
      <c r="JBV131" s="1"/>
      <c r="JBW131" s="1"/>
      <c r="JBX131" s="1"/>
      <c r="JBY131" s="1"/>
      <c r="JBZ131" s="1"/>
      <c r="JCA131" s="1"/>
      <c r="JCB131" s="1"/>
      <c r="JCC131" s="1"/>
      <c r="JCD131" s="1"/>
      <c r="JCE131" s="1"/>
      <c r="JCF131" s="1"/>
      <c r="JCG131" s="1"/>
      <c r="JCH131" s="1"/>
      <c r="JCI131" s="1"/>
      <c r="JCJ131" s="1"/>
      <c r="JCK131" s="1"/>
      <c r="JCL131" s="1"/>
      <c r="JCM131" s="1"/>
      <c r="JCN131" s="1"/>
      <c r="JCO131" s="1"/>
      <c r="JCP131" s="1"/>
      <c r="JCQ131" s="1"/>
      <c r="JCR131" s="1"/>
      <c r="JCS131" s="1"/>
      <c r="JCT131" s="1"/>
      <c r="JCU131" s="1"/>
      <c r="JCV131" s="1"/>
      <c r="JCW131" s="1"/>
      <c r="JCX131" s="1"/>
      <c r="JCY131" s="1"/>
      <c r="JCZ131" s="1"/>
      <c r="JDA131" s="1"/>
      <c r="JDB131" s="1"/>
      <c r="JDC131" s="1"/>
      <c r="JDD131" s="1"/>
      <c r="JDE131" s="1"/>
      <c r="JDF131" s="1"/>
      <c r="JDG131" s="1"/>
      <c r="JDH131" s="1"/>
      <c r="JDI131" s="1"/>
      <c r="JDJ131" s="1"/>
      <c r="JDK131" s="1"/>
      <c r="JDL131" s="1"/>
      <c r="JDM131" s="1"/>
      <c r="JDN131" s="1"/>
      <c r="JDO131" s="1"/>
      <c r="JDP131" s="1"/>
      <c r="JDQ131" s="1"/>
      <c r="JDR131" s="1"/>
      <c r="JDS131" s="1"/>
      <c r="JDT131" s="1"/>
      <c r="JDU131" s="1"/>
      <c r="JDV131" s="1"/>
      <c r="JDW131" s="1"/>
      <c r="JDX131" s="1"/>
      <c r="JDY131" s="1"/>
      <c r="JDZ131" s="1"/>
      <c r="JEA131" s="1"/>
      <c r="JEB131" s="1"/>
      <c r="JEC131" s="1"/>
      <c r="JED131" s="1"/>
      <c r="JEE131" s="1"/>
      <c r="JEF131" s="1"/>
      <c r="JEG131" s="1"/>
      <c r="JEH131" s="1"/>
      <c r="JEI131" s="1"/>
      <c r="JEJ131" s="1"/>
      <c r="JEK131" s="1"/>
      <c r="JEL131" s="1"/>
      <c r="JEM131" s="1"/>
      <c r="JEN131" s="1"/>
      <c r="JEO131" s="1"/>
      <c r="JEP131" s="1"/>
      <c r="JEQ131" s="1"/>
      <c r="JER131" s="1"/>
      <c r="JES131" s="1"/>
      <c r="JET131" s="1"/>
      <c r="JEU131" s="1"/>
      <c r="JEV131" s="1"/>
      <c r="JEW131" s="1"/>
      <c r="JEX131" s="1"/>
      <c r="JEY131" s="1"/>
      <c r="JEZ131" s="1"/>
      <c r="JFA131" s="1"/>
      <c r="JFB131" s="1"/>
      <c r="JFC131" s="1"/>
      <c r="JFD131" s="1"/>
      <c r="JFE131" s="1"/>
      <c r="JFF131" s="1"/>
      <c r="JFG131" s="1"/>
      <c r="JFH131" s="1"/>
      <c r="JFI131" s="1"/>
      <c r="JFJ131" s="1"/>
      <c r="JFK131" s="1"/>
      <c r="JFL131" s="1"/>
      <c r="JFM131" s="1"/>
      <c r="JFN131" s="1"/>
      <c r="JFO131" s="1"/>
      <c r="JFP131" s="1"/>
      <c r="JFQ131" s="1"/>
      <c r="JFR131" s="1"/>
      <c r="JFS131" s="1"/>
      <c r="JFT131" s="1"/>
      <c r="JFU131" s="1"/>
      <c r="JFV131" s="1"/>
      <c r="JFW131" s="1"/>
      <c r="JFX131" s="1"/>
      <c r="JFY131" s="1"/>
      <c r="JFZ131" s="1"/>
      <c r="JGA131" s="1"/>
      <c r="JGB131" s="1"/>
      <c r="JGC131" s="1"/>
      <c r="JGD131" s="1"/>
      <c r="JGE131" s="1"/>
      <c r="JGF131" s="1"/>
      <c r="JGG131" s="1"/>
      <c r="JGH131" s="1"/>
      <c r="JGI131" s="1"/>
      <c r="JGJ131" s="1"/>
      <c r="JGK131" s="1"/>
      <c r="JGL131" s="1"/>
      <c r="JGM131" s="1"/>
      <c r="JGN131" s="1"/>
      <c r="JGO131" s="1"/>
      <c r="JGP131" s="1"/>
      <c r="JGQ131" s="1"/>
      <c r="JGR131" s="1"/>
      <c r="JGS131" s="1"/>
      <c r="JGT131" s="1"/>
      <c r="JGU131" s="1"/>
      <c r="JGV131" s="1"/>
      <c r="JGW131" s="1"/>
      <c r="JGX131" s="1"/>
      <c r="JGY131" s="1"/>
      <c r="JGZ131" s="1"/>
      <c r="JHA131" s="1"/>
      <c r="JHB131" s="1"/>
      <c r="JHC131" s="1"/>
      <c r="JHD131" s="1"/>
      <c r="JHE131" s="1"/>
      <c r="JHF131" s="1"/>
      <c r="JHG131" s="1"/>
      <c r="JHH131" s="1"/>
      <c r="JHI131" s="1"/>
      <c r="JHJ131" s="1"/>
      <c r="JHK131" s="1"/>
      <c r="JHL131" s="1"/>
      <c r="JHM131" s="1"/>
      <c r="JHN131" s="1"/>
      <c r="JHO131" s="1"/>
      <c r="JHP131" s="1"/>
      <c r="JHQ131" s="1"/>
      <c r="JHR131" s="1"/>
      <c r="JHS131" s="1"/>
      <c r="JHT131" s="1"/>
      <c r="JHU131" s="1"/>
      <c r="JHV131" s="1"/>
      <c r="JHW131" s="1"/>
      <c r="JHX131" s="1"/>
      <c r="JHY131" s="1"/>
      <c r="JHZ131" s="1"/>
      <c r="JIA131" s="1"/>
      <c r="JIB131" s="1"/>
      <c r="JIC131" s="1"/>
      <c r="JID131" s="1"/>
      <c r="JIE131" s="1"/>
      <c r="JIF131" s="1"/>
      <c r="JIG131" s="1"/>
      <c r="JIH131" s="1"/>
      <c r="JII131" s="1"/>
      <c r="JIJ131" s="1"/>
      <c r="JIK131" s="1"/>
      <c r="JIL131" s="1"/>
      <c r="JIM131" s="1"/>
      <c r="JIN131" s="1"/>
      <c r="JIO131" s="1"/>
      <c r="JIP131" s="1"/>
      <c r="JIQ131" s="1"/>
      <c r="JIR131" s="1"/>
      <c r="JIS131" s="1"/>
      <c r="JIT131" s="1"/>
      <c r="JIU131" s="1"/>
      <c r="JIV131" s="1"/>
      <c r="JIW131" s="1"/>
      <c r="JIX131" s="1"/>
      <c r="JIY131" s="1"/>
      <c r="JIZ131" s="1"/>
      <c r="JJA131" s="1"/>
      <c r="JJB131" s="1"/>
      <c r="JJC131" s="1"/>
      <c r="JJD131" s="1"/>
      <c r="JJE131" s="1"/>
      <c r="JJF131" s="1"/>
      <c r="JJG131" s="1"/>
      <c r="JJH131" s="1"/>
      <c r="JJI131" s="1"/>
      <c r="JJJ131" s="1"/>
      <c r="JJK131" s="1"/>
      <c r="JJL131" s="1"/>
      <c r="JJM131" s="1"/>
      <c r="JJN131" s="1"/>
      <c r="JJO131" s="1"/>
      <c r="JJP131" s="1"/>
      <c r="JJQ131" s="1"/>
      <c r="JJR131" s="1"/>
      <c r="JJS131" s="1"/>
      <c r="JJT131" s="1"/>
      <c r="JJU131" s="1"/>
      <c r="JJV131" s="1"/>
      <c r="JJW131" s="1"/>
      <c r="JJX131" s="1"/>
      <c r="JJY131" s="1"/>
      <c r="JJZ131" s="1"/>
      <c r="JKA131" s="1"/>
      <c r="JKB131" s="1"/>
      <c r="JKC131" s="1"/>
      <c r="JKD131" s="1"/>
      <c r="JKE131" s="1"/>
      <c r="JKF131" s="1"/>
      <c r="JKG131" s="1"/>
      <c r="JKH131" s="1"/>
      <c r="JKI131" s="1"/>
      <c r="JKJ131" s="1"/>
      <c r="JKK131" s="1"/>
      <c r="JKL131" s="1"/>
      <c r="JKM131" s="1"/>
      <c r="JKN131" s="1"/>
      <c r="JKO131" s="1"/>
      <c r="JKP131" s="1"/>
      <c r="JKQ131" s="1"/>
      <c r="JKR131" s="1"/>
      <c r="JKS131" s="1"/>
      <c r="JKT131" s="1"/>
      <c r="JKU131" s="1"/>
      <c r="JKV131" s="1"/>
      <c r="JKW131" s="1"/>
      <c r="JKX131" s="1"/>
      <c r="JKY131" s="1"/>
      <c r="JKZ131" s="1"/>
      <c r="JLA131" s="1"/>
      <c r="JLB131" s="1"/>
      <c r="JLC131" s="1"/>
      <c r="JLD131" s="1"/>
      <c r="JLE131" s="1"/>
      <c r="JLF131" s="1"/>
      <c r="JLG131" s="1"/>
      <c r="JLH131" s="1"/>
      <c r="JLI131" s="1"/>
      <c r="JLJ131" s="1"/>
      <c r="JLK131" s="1"/>
      <c r="JLL131" s="1"/>
      <c r="JLM131" s="1"/>
      <c r="JLN131" s="1"/>
      <c r="JLO131" s="1"/>
      <c r="JLP131" s="1"/>
      <c r="JLQ131" s="1"/>
      <c r="JLR131" s="1"/>
      <c r="JLS131" s="1"/>
      <c r="JLT131" s="1"/>
      <c r="JLU131" s="1"/>
      <c r="JLV131" s="1"/>
      <c r="JLW131" s="1"/>
      <c r="JLX131" s="1"/>
      <c r="JLY131" s="1"/>
      <c r="JLZ131" s="1"/>
      <c r="JMA131" s="1"/>
      <c r="JMB131" s="1"/>
      <c r="JMC131" s="1"/>
      <c r="JMD131" s="1"/>
      <c r="JME131" s="1"/>
      <c r="JMF131" s="1"/>
      <c r="JMG131" s="1"/>
      <c r="JMH131" s="1"/>
      <c r="JMI131" s="1"/>
      <c r="JMJ131" s="1"/>
      <c r="JMK131" s="1"/>
      <c r="JML131" s="1"/>
      <c r="JMM131" s="1"/>
      <c r="JMN131" s="1"/>
      <c r="JMO131" s="1"/>
      <c r="JMP131" s="1"/>
      <c r="JMQ131" s="1"/>
      <c r="JMR131" s="1"/>
      <c r="JMS131" s="1"/>
      <c r="JMT131" s="1"/>
      <c r="JMU131" s="1"/>
      <c r="JMV131" s="1"/>
      <c r="JMW131" s="1"/>
      <c r="JMX131" s="1"/>
      <c r="JMY131" s="1"/>
      <c r="JMZ131" s="1"/>
      <c r="JNA131" s="1"/>
      <c r="JNB131" s="1"/>
      <c r="JNC131" s="1"/>
      <c r="JND131" s="1"/>
      <c r="JNE131" s="1"/>
      <c r="JNF131" s="1"/>
      <c r="JNG131" s="1"/>
      <c r="JNH131" s="1"/>
      <c r="JNI131" s="1"/>
      <c r="JNJ131" s="1"/>
      <c r="JNK131" s="1"/>
      <c r="JNL131" s="1"/>
      <c r="JNM131" s="1"/>
      <c r="JNN131" s="1"/>
      <c r="JNO131" s="1"/>
      <c r="JNP131" s="1"/>
      <c r="JNQ131" s="1"/>
      <c r="JNR131" s="1"/>
      <c r="JNS131" s="1"/>
      <c r="JNT131" s="1"/>
      <c r="JNU131" s="1"/>
      <c r="JNV131" s="1"/>
      <c r="JNW131" s="1"/>
      <c r="JNX131" s="1"/>
      <c r="JNY131" s="1"/>
      <c r="JNZ131" s="1"/>
      <c r="JOA131" s="1"/>
      <c r="JOB131" s="1"/>
      <c r="JOC131" s="1"/>
      <c r="JOD131" s="1"/>
      <c r="JOE131" s="1"/>
      <c r="JOF131" s="1"/>
      <c r="JOG131" s="1"/>
      <c r="JOH131" s="1"/>
      <c r="JOI131" s="1"/>
      <c r="JOJ131" s="1"/>
      <c r="JOK131" s="1"/>
      <c r="JOL131" s="1"/>
      <c r="JOM131" s="1"/>
      <c r="JON131" s="1"/>
      <c r="JOO131" s="1"/>
      <c r="JOP131" s="1"/>
      <c r="JOQ131" s="1"/>
      <c r="JOR131" s="1"/>
      <c r="JOS131" s="1"/>
      <c r="JOT131" s="1"/>
      <c r="JOU131" s="1"/>
      <c r="JOV131" s="1"/>
      <c r="JOW131" s="1"/>
      <c r="JOX131" s="1"/>
      <c r="JOY131" s="1"/>
      <c r="JOZ131" s="1"/>
      <c r="JPA131" s="1"/>
      <c r="JPB131" s="1"/>
      <c r="JPC131" s="1"/>
      <c r="JPD131" s="1"/>
      <c r="JPE131" s="1"/>
      <c r="JPF131" s="1"/>
      <c r="JPG131" s="1"/>
      <c r="JPH131" s="1"/>
      <c r="JPI131" s="1"/>
      <c r="JPJ131" s="1"/>
      <c r="JPK131" s="1"/>
      <c r="JPL131" s="1"/>
      <c r="JPM131" s="1"/>
      <c r="JPN131" s="1"/>
      <c r="JPO131" s="1"/>
      <c r="JPP131" s="1"/>
      <c r="JPQ131" s="1"/>
      <c r="JPR131" s="1"/>
      <c r="JPS131" s="1"/>
      <c r="JPT131" s="1"/>
      <c r="JPU131" s="1"/>
      <c r="JPV131" s="1"/>
      <c r="JPW131" s="1"/>
      <c r="JPX131" s="1"/>
      <c r="JPY131" s="1"/>
      <c r="JPZ131" s="1"/>
      <c r="JQA131" s="1"/>
      <c r="JQB131" s="1"/>
      <c r="JQC131" s="1"/>
      <c r="JQD131" s="1"/>
      <c r="JQE131" s="1"/>
      <c r="JQF131" s="1"/>
      <c r="JQG131" s="1"/>
      <c r="JQH131" s="1"/>
      <c r="JQI131" s="1"/>
      <c r="JQJ131" s="1"/>
      <c r="JQK131" s="1"/>
      <c r="JQL131" s="1"/>
      <c r="JQM131" s="1"/>
      <c r="JQN131" s="1"/>
      <c r="JQO131" s="1"/>
      <c r="JQP131" s="1"/>
      <c r="JQQ131" s="1"/>
      <c r="JQR131" s="1"/>
      <c r="JQS131" s="1"/>
      <c r="JQT131" s="1"/>
      <c r="JQU131" s="1"/>
      <c r="JQV131" s="1"/>
      <c r="JQW131" s="1"/>
      <c r="JQX131" s="1"/>
      <c r="JQY131" s="1"/>
      <c r="JQZ131" s="1"/>
      <c r="JRA131" s="1"/>
      <c r="JRB131" s="1"/>
      <c r="JRC131" s="1"/>
      <c r="JRD131" s="1"/>
      <c r="JRE131" s="1"/>
      <c r="JRF131" s="1"/>
      <c r="JRG131" s="1"/>
      <c r="JRH131" s="1"/>
      <c r="JRI131" s="1"/>
      <c r="JRJ131" s="1"/>
      <c r="JRK131" s="1"/>
      <c r="JRL131" s="1"/>
      <c r="JRM131" s="1"/>
      <c r="JRN131" s="1"/>
      <c r="JRO131" s="1"/>
      <c r="JRP131" s="1"/>
      <c r="JRQ131" s="1"/>
      <c r="JRR131" s="1"/>
      <c r="JRS131" s="1"/>
      <c r="JRT131" s="1"/>
      <c r="JRU131" s="1"/>
      <c r="JRV131" s="1"/>
      <c r="JRW131" s="1"/>
      <c r="JRX131" s="1"/>
      <c r="JRY131" s="1"/>
      <c r="JRZ131" s="1"/>
      <c r="JSA131" s="1"/>
      <c r="JSB131" s="1"/>
      <c r="JSC131" s="1"/>
      <c r="JSD131" s="1"/>
      <c r="JSE131" s="1"/>
      <c r="JSF131" s="1"/>
      <c r="JSG131" s="1"/>
      <c r="JSH131" s="1"/>
      <c r="JSI131" s="1"/>
      <c r="JSJ131" s="1"/>
      <c r="JSK131" s="1"/>
      <c r="JSL131" s="1"/>
      <c r="JSM131" s="1"/>
      <c r="JSN131" s="1"/>
      <c r="JSO131" s="1"/>
      <c r="JSP131" s="1"/>
      <c r="JSQ131" s="1"/>
      <c r="JSR131" s="1"/>
      <c r="JSS131" s="1"/>
      <c r="JST131" s="1"/>
      <c r="JSU131" s="1"/>
      <c r="JSV131" s="1"/>
      <c r="JSW131" s="1"/>
      <c r="JSX131" s="1"/>
      <c r="JSY131" s="1"/>
      <c r="JSZ131" s="1"/>
      <c r="JTA131" s="1"/>
      <c r="JTB131" s="1"/>
      <c r="JTC131" s="1"/>
      <c r="JTD131" s="1"/>
      <c r="JTE131" s="1"/>
      <c r="JTF131" s="1"/>
      <c r="JTG131" s="1"/>
      <c r="JTH131" s="1"/>
      <c r="JTI131" s="1"/>
      <c r="JTJ131" s="1"/>
      <c r="JTK131" s="1"/>
      <c r="JTL131" s="1"/>
      <c r="JTM131" s="1"/>
      <c r="JTN131" s="1"/>
      <c r="JTO131" s="1"/>
      <c r="JTP131" s="1"/>
      <c r="JTQ131" s="1"/>
      <c r="JTR131" s="1"/>
      <c r="JTS131" s="1"/>
      <c r="JTT131" s="1"/>
      <c r="JTU131" s="1"/>
      <c r="JTV131" s="1"/>
      <c r="JTW131" s="1"/>
      <c r="JTX131" s="1"/>
      <c r="JTY131" s="1"/>
      <c r="JTZ131" s="1"/>
      <c r="JUA131" s="1"/>
      <c r="JUB131" s="1"/>
      <c r="JUC131" s="1"/>
      <c r="JUD131" s="1"/>
      <c r="JUE131" s="1"/>
      <c r="JUF131" s="1"/>
      <c r="JUG131" s="1"/>
      <c r="JUH131" s="1"/>
      <c r="JUI131" s="1"/>
      <c r="JUJ131" s="1"/>
      <c r="JUK131" s="1"/>
      <c r="JUL131" s="1"/>
      <c r="JUM131" s="1"/>
      <c r="JUN131" s="1"/>
      <c r="JUO131" s="1"/>
      <c r="JUP131" s="1"/>
      <c r="JUQ131" s="1"/>
      <c r="JUR131" s="1"/>
      <c r="JUS131" s="1"/>
      <c r="JUT131" s="1"/>
      <c r="JUU131" s="1"/>
      <c r="JUV131" s="1"/>
      <c r="JUW131" s="1"/>
      <c r="JUX131" s="1"/>
      <c r="JUY131" s="1"/>
      <c r="JUZ131" s="1"/>
      <c r="JVA131" s="1"/>
      <c r="JVB131" s="1"/>
      <c r="JVC131" s="1"/>
      <c r="JVD131" s="1"/>
      <c r="JVE131" s="1"/>
      <c r="JVF131" s="1"/>
      <c r="JVG131" s="1"/>
      <c r="JVH131" s="1"/>
      <c r="JVI131" s="1"/>
      <c r="JVJ131" s="1"/>
      <c r="JVK131" s="1"/>
      <c r="JVL131" s="1"/>
      <c r="JVM131" s="1"/>
      <c r="JVN131" s="1"/>
      <c r="JVO131" s="1"/>
      <c r="JVP131" s="1"/>
      <c r="JVQ131" s="1"/>
      <c r="JVR131" s="1"/>
      <c r="JVS131" s="1"/>
      <c r="JVT131" s="1"/>
      <c r="JVU131" s="1"/>
      <c r="JVV131" s="1"/>
      <c r="JVW131" s="1"/>
      <c r="JVX131" s="1"/>
      <c r="JVY131" s="1"/>
      <c r="JVZ131" s="1"/>
      <c r="JWA131" s="1"/>
      <c r="JWB131" s="1"/>
      <c r="JWC131" s="1"/>
      <c r="JWD131" s="1"/>
      <c r="JWE131" s="1"/>
      <c r="JWF131" s="1"/>
      <c r="JWG131" s="1"/>
      <c r="JWH131" s="1"/>
      <c r="JWI131" s="1"/>
      <c r="JWJ131" s="1"/>
      <c r="JWK131" s="1"/>
      <c r="JWL131" s="1"/>
      <c r="JWM131" s="1"/>
      <c r="JWN131" s="1"/>
      <c r="JWO131" s="1"/>
      <c r="JWP131" s="1"/>
      <c r="JWQ131" s="1"/>
      <c r="JWR131" s="1"/>
      <c r="JWS131" s="1"/>
      <c r="JWT131" s="1"/>
      <c r="JWU131" s="1"/>
      <c r="JWV131" s="1"/>
      <c r="JWW131" s="1"/>
      <c r="JWX131" s="1"/>
      <c r="JWY131" s="1"/>
      <c r="JWZ131" s="1"/>
      <c r="JXA131" s="1"/>
      <c r="JXB131" s="1"/>
      <c r="JXC131" s="1"/>
      <c r="JXD131" s="1"/>
      <c r="JXE131" s="1"/>
      <c r="JXF131" s="1"/>
      <c r="JXG131" s="1"/>
      <c r="JXH131" s="1"/>
      <c r="JXI131" s="1"/>
      <c r="JXJ131" s="1"/>
      <c r="JXK131" s="1"/>
      <c r="JXL131" s="1"/>
      <c r="JXM131" s="1"/>
      <c r="JXN131" s="1"/>
      <c r="JXO131" s="1"/>
      <c r="JXP131" s="1"/>
      <c r="JXQ131" s="1"/>
      <c r="JXR131" s="1"/>
      <c r="JXS131" s="1"/>
      <c r="JXT131" s="1"/>
      <c r="JXU131" s="1"/>
      <c r="JXV131" s="1"/>
      <c r="JXW131" s="1"/>
      <c r="JXX131" s="1"/>
      <c r="JXY131" s="1"/>
      <c r="JXZ131" s="1"/>
      <c r="JYA131" s="1"/>
      <c r="JYB131" s="1"/>
      <c r="JYC131" s="1"/>
      <c r="JYD131" s="1"/>
      <c r="JYE131" s="1"/>
      <c r="JYF131" s="1"/>
      <c r="JYG131" s="1"/>
      <c r="JYH131" s="1"/>
      <c r="JYI131" s="1"/>
      <c r="JYJ131" s="1"/>
      <c r="JYK131" s="1"/>
      <c r="JYL131" s="1"/>
      <c r="JYM131" s="1"/>
      <c r="JYN131" s="1"/>
      <c r="JYO131" s="1"/>
      <c r="JYP131" s="1"/>
      <c r="JYQ131" s="1"/>
      <c r="JYR131" s="1"/>
      <c r="JYS131" s="1"/>
      <c r="JYT131" s="1"/>
      <c r="JYU131" s="1"/>
      <c r="JYV131" s="1"/>
      <c r="JYW131" s="1"/>
      <c r="JYX131" s="1"/>
      <c r="JYY131" s="1"/>
      <c r="JYZ131" s="1"/>
      <c r="JZA131" s="1"/>
      <c r="JZB131" s="1"/>
      <c r="JZC131" s="1"/>
      <c r="JZD131" s="1"/>
      <c r="JZE131" s="1"/>
      <c r="JZF131" s="1"/>
      <c r="JZG131" s="1"/>
      <c r="JZH131" s="1"/>
      <c r="JZI131" s="1"/>
      <c r="JZJ131" s="1"/>
      <c r="JZK131" s="1"/>
      <c r="JZL131" s="1"/>
      <c r="JZM131" s="1"/>
      <c r="JZN131" s="1"/>
      <c r="JZO131" s="1"/>
      <c r="JZP131" s="1"/>
      <c r="JZQ131" s="1"/>
      <c r="JZR131" s="1"/>
      <c r="JZS131" s="1"/>
      <c r="JZT131" s="1"/>
      <c r="JZU131" s="1"/>
      <c r="JZV131" s="1"/>
      <c r="JZW131" s="1"/>
      <c r="JZX131" s="1"/>
      <c r="JZY131" s="1"/>
      <c r="JZZ131" s="1"/>
      <c r="KAA131" s="1"/>
      <c r="KAB131" s="1"/>
      <c r="KAC131" s="1"/>
      <c r="KAD131" s="1"/>
      <c r="KAE131" s="1"/>
      <c r="KAF131" s="1"/>
      <c r="KAG131" s="1"/>
      <c r="KAH131" s="1"/>
      <c r="KAI131" s="1"/>
      <c r="KAJ131" s="1"/>
      <c r="KAK131" s="1"/>
      <c r="KAL131" s="1"/>
      <c r="KAM131" s="1"/>
      <c r="KAN131" s="1"/>
      <c r="KAO131" s="1"/>
      <c r="KAP131" s="1"/>
      <c r="KAQ131" s="1"/>
      <c r="KAR131" s="1"/>
      <c r="KAS131" s="1"/>
      <c r="KAT131" s="1"/>
      <c r="KAU131" s="1"/>
      <c r="KAV131" s="1"/>
      <c r="KAW131" s="1"/>
      <c r="KAX131" s="1"/>
      <c r="KAY131" s="1"/>
      <c r="KAZ131" s="1"/>
      <c r="KBA131" s="1"/>
      <c r="KBB131" s="1"/>
      <c r="KBC131" s="1"/>
      <c r="KBD131" s="1"/>
      <c r="KBE131" s="1"/>
      <c r="KBF131" s="1"/>
      <c r="KBG131" s="1"/>
      <c r="KBH131" s="1"/>
      <c r="KBI131" s="1"/>
      <c r="KBJ131" s="1"/>
      <c r="KBK131" s="1"/>
      <c r="KBL131" s="1"/>
      <c r="KBM131" s="1"/>
      <c r="KBN131" s="1"/>
      <c r="KBO131" s="1"/>
      <c r="KBP131" s="1"/>
      <c r="KBQ131" s="1"/>
      <c r="KBR131" s="1"/>
      <c r="KBS131" s="1"/>
      <c r="KBT131" s="1"/>
      <c r="KBU131" s="1"/>
      <c r="KBV131" s="1"/>
      <c r="KBW131" s="1"/>
      <c r="KBX131" s="1"/>
      <c r="KBY131" s="1"/>
      <c r="KBZ131" s="1"/>
      <c r="KCA131" s="1"/>
      <c r="KCB131" s="1"/>
      <c r="KCC131" s="1"/>
      <c r="KCD131" s="1"/>
      <c r="KCE131" s="1"/>
      <c r="KCF131" s="1"/>
      <c r="KCG131" s="1"/>
      <c r="KCH131" s="1"/>
      <c r="KCI131" s="1"/>
      <c r="KCJ131" s="1"/>
      <c r="KCK131" s="1"/>
      <c r="KCL131" s="1"/>
      <c r="KCM131" s="1"/>
      <c r="KCN131" s="1"/>
      <c r="KCO131" s="1"/>
      <c r="KCP131" s="1"/>
      <c r="KCQ131" s="1"/>
      <c r="KCR131" s="1"/>
      <c r="KCS131" s="1"/>
      <c r="KCT131" s="1"/>
      <c r="KCU131" s="1"/>
      <c r="KCV131" s="1"/>
      <c r="KCW131" s="1"/>
      <c r="KCX131" s="1"/>
      <c r="KCY131" s="1"/>
      <c r="KCZ131" s="1"/>
      <c r="KDA131" s="1"/>
      <c r="KDB131" s="1"/>
      <c r="KDC131" s="1"/>
      <c r="KDD131" s="1"/>
      <c r="KDE131" s="1"/>
      <c r="KDF131" s="1"/>
      <c r="KDG131" s="1"/>
      <c r="KDH131" s="1"/>
      <c r="KDI131" s="1"/>
      <c r="KDJ131" s="1"/>
      <c r="KDK131" s="1"/>
      <c r="KDL131" s="1"/>
      <c r="KDM131" s="1"/>
      <c r="KDN131" s="1"/>
      <c r="KDO131" s="1"/>
      <c r="KDP131" s="1"/>
      <c r="KDQ131" s="1"/>
      <c r="KDR131" s="1"/>
      <c r="KDS131" s="1"/>
      <c r="KDT131" s="1"/>
      <c r="KDU131" s="1"/>
      <c r="KDV131" s="1"/>
      <c r="KDW131" s="1"/>
      <c r="KDX131" s="1"/>
      <c r="KDY131" s="1"/>
      <c r="KDZ131" s="1"/>
      <c r="KEA131" s="1"/>
      <c r="KEB131" s="1"/>
      <c r="KEC131" s="1"/>
      <c r="KED131" s="1"/>
      <c r="KEE131" s="1"/>
      <c r="KEF131" s="1"/>
      <c r="KEG131" s="1"/>
      <c r="KEH131" s="1"/>
      <c r="KEI131" s="1"/>
      <c r="KEJ131" s="1"/>
      <c r="KEK131" s="1"/>
      <c r="KEL131" s="1"/>
      <c r="KEM131" s="1"/>
      <c r="KEN131" s="1"/>
      <c r="KEO131" s="1"/>
      <c r="KEP131" s="1"/>
      <c r="KEQ131" s="1"/>
      <c r="KER131" s="1"/>
      <c r="KES131" s="1"/>
      <c r="KET131" s="1"/>
      <c r="KEU131" s="1"/>
      <c r="KEV131" s="1"/>
      <c r="KEW131" s="1"/>
      <c r="KEX131" s="1"/>
      <c r="KEY131" s="1"/>
      <c r="KEZ131" s="1"/>
      <c r="KFA131" s="1"/>
      <c r="KFB131" s="1"/>
      <c r="KFC131" s="1"/>
      <c r="KFD131" s="1"/>
      <c r="KFE131" s="1"/>
      <c r="KFF131" s="1"/>
      <c r="KFG131" s="1"/>
      <c r="KFH131" s="1"/>
      <c r="KFI131" s="1"/>
      <c r="KFJ131" s="1"/>
      <c r="KFK131" s="1"/>
      <c r="KFL131" s="1"/>
      <c r="KFM131" s="1"/>
      <c r="KFN131" s="1"/>
      <c r="KFO131" s="1"/>
      <c r="KFP131" s="1"/>
      <c r="KFQ131" s="1"/>
      <c r="KFR131" s="1"/>
      <c r="KFS131" s="1"/>
      <c r="KFT131" s="1"/>
      <c r="KFU131" s="1"/>
      <c r="KFV131" s="1"/>
      <c r="KFW131" s="1"/>
      <c r="KFX131" s="1"/>
      <c r="KFY131" s="1"/>
      <c r="KFZ131" s="1"/>
      <c r="KGA131" s="1"/>
      <c r="KGB131" s="1"/>
      <c r="KGC131" s="1"/>
      <c r="KGD131" s="1"/>
      <c r="KGE131" s="1"/>
      <c r="KGF131" s="1"/>
      <c r="KGG131" s="1"/>
      <c r="KGH131" s="1"/>
      <c r="KGI131" s="1"/>
      <c r="KGJ131" s="1"/>
      <c r="KGK131" s="1"/>
      <c r="KGL131" s="1"/>
      <c r="KGM131" s="1"/>
      <c r="KGN131" s="1"/>
      <c r="KGO131" s="1"/>
      <c r="KGP131" s="1"/>
      <c r="KGQ131" s="1"/>
      <c r="KGR131" s="1"/>
      <c r="KGS131" s="1"/>
      <c r="KGT131" s="1"/>
      <c r="KGU131" s="1"/>
      <c r="KGV131" s="1"/>
      <c r="KGW131" s="1"/>
      <c r="KGX131" s="1"/>
      <c r="KGY131" s="1"/>
      <c r="KGZ131" s="1"/>
      <c r="KHA131" s="1"/>
      <c r="KHB131" s="1"/>
      <c r="KHC131" s="1"/>
      <c r="KHD131" s="1"/>
      <c r="KHE131" s="1"/>
      <c r="KHF131" s="1"/>
      <c r="KHG131" s="1"/>
      <c r="KHH131" s="1"/>
      <c r="KHI131" s="1"/>
      <c r="KHJ131" s="1"/>
      <c r="KHK131" s="1"/>
      <c r="KHL131" s="1"/>
      <c r="KHM131" s="1"/>
      <c r="KHN131" s="1"/>
      <c r="KHO131" s="1"/>
      <c r="KHP131" s="1"/>
      <c r="KHQ131" s="1"/>
      <c r="KHR131" s="1"/>
      <c r="KHS131" s="1"/>
      <c r="KHT131" s="1"/>
      <c r="KHU131" s="1"/>
      <c r="KHV131" s="1"/>
      <c r="KHW131" s="1"/>
      <c r="KHX131" s="1"/>
      <c r="KHY131" s="1"/>
      <c r="KHZ131" s="1"/>
      <c r="KIA131" s="1"/>
      <c r="KIB131" s="1"/>
      <c r="KIC131" s="1"/>
      <c r="KID131" s="1"/>
      <c r="KIE131" s="1"/>
      <c r="KIF131" s="1"/>
      <c r="KIG131" s="1"/>
      <c r="KIH131" s="1"/>
      <c r="KII131" s="1"/>
      <c r="KIJ131" s="1"/>
      <c r="KIK131" s="1"/>
      <c r="KIL131" s="1"/>
      <c r="KIM131" s="1"/>
      <c r="KIN131" s="1"/>
      <c r="KIO131" s="1"/>
      <c r="KIP131" s="1"/>
      <c r="KIQ131" s="1"/>
      <c r="KIR131" s="1"/>
      <c r="KIS131" s="1"/>
      <c r="KIT131" s="1"/>
      <c r="KIU131" s="1"/>
      <c r="KIV131" s="1"/>
      <c r="KIW131" s="1"/>
      <c r="KIX131" s="1"/>
      <c r="KIY131" s="1"/>
      <c r="KIZ131" s="1"/>
      <c r="KJA131" s="1"/>
      <c r="KJB131" s="1"/>
      <c r="KJC131" s="1"/>
      <c r="KJD131" s="1"/>
      <c r="KJE131" s="1"/>
      <c r="KJF131" s="1"/>
      <c r="KJG131" s="1"/>
      <c r="KJH131" s="1"/>
      <c r="KJI131" s="1"/>
      <c r="KJJ131" s="1"/>
      <c r="KJK131" s="1"/>
      <c r="KJL131" s="1"/>
      <c r="KJM131" s="1"/>
      <c r="KJN131" s="1"/>
      <c r="KJO131" s="1"/>
      <c r="KJP131" s="1"/>
      <c r="KJQ131" s="1"/>
      <c r="KJR131" s="1"/>
      <c r="KJS131" s="1"/>
      <c r="KJT131" s="1"/>
      <c r="KJU131" s="1"/>
      <c r="KJV131" s="1"/>
      <c r="KJW131" s="1"/>
      <c r="KJX131" s="1"/>
      <c r="KJY131" s="1"/>
      <c r="KJZ131" s="1"/>
      <c r="KKA131" s="1"/>
      <c r="KKB131" s="1"/>
      <c r="KKC131" s="1"/>
      <c r="KKD131" s="1"/>
      <c r="KKE131" s="1"/>
      <c r="KKF131" s="1"/>
      <c r="KKG131" s="1"/>
      <c r="KKH131" s="1"/>
      <c r="KKI131" s="1"/>
      <c r="KKJ131" s="1"/>
      <c r="KKK131" s="1"/>
      <c r="KKL131" s="1"/>
      <c r="KKM131" s="1"/>
      <c r="KKN131" s="1"/>
      <c r="KKO131" s="1"/>
      <c r="KKP131" s="1"/>
      <c r="KKQ131" s="1"/>
      <c r="KKR131" s="1"/>
      <c r="KKS131" s="1"/>
      <c r="KKT131" s="1"/>
      <c r="KKU131" s="1"/>
      <c r="KKV131" s="1"/>
      <c r="KKW131" s="1"/>
      <c r="KKX131" s="1"/>
      <c r="KKY131" s="1"/>
      <c r="KKZ131" s="1"/>
      <c r="KLA131" s="1"/>
      <c r="KLB131" s="1"/>
      <c r="KLC131" s="1"/>
      <c r="KLD131" s="1"/>
      <c r="KLE131" s="1"/>
      <c r="KLF131" s="1"/>
      <c r="KLG131" s="1"/>
      <c r="KLH131" s="1"/>
      <c r="KLI131" s="1"/>
      <c r="KLJ131" s="1"/>
      <c r="KLK131" s="1"/>
      <c r="KLL131" s="1"/>
      <c r="KLM131" s="1"/>
      <c r="KLN131" s="1"/>
      <c r="KLO131" s="1"/>
      <c r="KLP131" s="1"/>
      <c r="KLQ131" s="1"/>
      <c r="KLR131" s="1"/>
      <c r="KLS131" s="1"/>
      <c r="KLT131" s="1"/>
      <c r="KLU131" s="1"/>
      <c r="KLV131" s="1"/>
      <c r="KLW131" s="1"/>
      <c r="KLX131" s="1"/>
      <c r="KLY131" s="1"/>
      <c r="KLZ131" s="1"/>
      <c r="KMA131" s="1"/>
      <c r="KMB131" s="1"/>
      <c r="KMC131" s="1"/>
      <c r="KMD131" s="1"/>
      <c r="KME131" s="1"/>
      <c r="KMF131" s="1"/>
      <c r="KMG131" s="1"/>
      <c r="KMH131" s="1"/>
      <c r="KMI131" s="1"/>
      <c r="KMJ131" s="1"/>
      <c r="KMK131" s="1"/>
      <c r="KML131" s="1"/>
      <c r="KMM131" s="1"/>
      <c r="KMN131" s="1"/>
      <c r="KMO131" s="1"/>
      <c r="KMP131" s="1"/>
      <c r="KMQ131" s="1"/>
      <c r="KMR131" s="1"/>
      <c r="KMS131" s="1"/>
      <c r="KMT131" s="1"/>
      <c r="KMU131" s="1"/>
      <c r="KMV131" s="1"/>
      <c r="KMW131" s="1"/>
      <c r="KMX131" s="1"/>
      <c r="KMY131" s="1"/>
      <c r="KMZ131" s="1"/>
      <c r="KNA131" s="1"/>
      <c r="KNB131" s="1"/>
      <c r="KNC131" s="1"/>
      <c r="KND131" s="1"/>
      <c r="KNE131" s="1"/>
      <c r="KNF131" s="1"/>
      <c r="KNG131" s="1"/>
      <c r="KNH131" s="1"/>
      <c r="KNI131" s="1"/>
      <c r="KNJ131" s="1"/>
      <c r="KNK131" s="1"/>
      <c r="KNL131" s="1"/>
      <c r="KNM131" s="1"/>
      <c r="KNN131" s="1"/>
      <c r="KNO131" s="1"/>
      <c r="KNP131" s="1"/>
      <c r="KNQ131" s="1"/>
      <c r="KNR131" s="1"/>
      <c r="KNS131" s="1"/>
      <c r="KNT131" s="1"/>
      <c r="KNU131" s="1"/>
      <c r="KNV131" s="1"/>
      <c r="KNW131" s="1"/>
      <c r="KNX131" s="1"/>
      <c r="KNY131" s="1"/>
      <c r="KNZ131" s="1"/>
      <c r="KOA131" s="1"/>
      <c r="KOB131" s="1"/>
      <c r="KOC131" s="1"/>
      <c r="KOD131" s="1"/>
      <c r="KOE131" s="1"/>
      <c r="KOF131" s="1"/>
      <c r="KOG131" s="1"/>
      <c r="KOH131" s="1"/>
      <c r="KOI131" s="1"/>
      <c r="KOJ131" s="1"/>
      <c r="KOK131" s="1"/>
      <c r="KOL131" s="1"/>
      <c r="KOM131" s="1"/>
      <c r="KON131" s="1"/>
      <c r="KOO131" s="1"/>
      <c r="KOP131" s="1"/>
      <c r="KOQ131" s="1"/>
      <c r="KOR131" s="1"/>
      <c r="KOS131" s="1"/>
      <c r="KOT131" s="1"/>
      <c r="KOU131" s="1"/>
      <c r="KOV131" s="1"/>
      <c r="KOW131" s="1"/>
      <c r="KOX131" s="1"/>
      <c r="KOY131" s="1"/>
      <c r="KOZ131" s="1"/>
      <c r="KPA131" s="1"/>
      <c r="KPB131" s="1"/>
      <c r="KPC131" s="1"/>
      <c r="KPD131" s="1"/>
      <c r="KPE131" s="1"/>
      <c r="KPF131" s="1"/>
      <c r="KPG131" s="1"/>
      <c r="KPH131" s="1"/>
      <c r="KPI131" s="1"/>
      <c r="KPJ131" s="1"/>
      <c r="KPK131" s="1"/>
      <c r="KPL131" s="1"/>
      <c r="KPM131" s="1"/>
      <c r="KPN131" s="1"/>
      <c r="KPO131" s="1"/>
      <c r="KPP131" s="1"/>
      <c r="KPQ131" s="1"/>
      <c r="KPR131" s="1"/>
      <c r="KPS131" s="1"/>
      <c r="KPT131" s="1"/>
      <c r="KPU131" s="1"/>
      <c r="KPV131" s="1"/>
      <c r="KPW131" s="1"/>
      <c r="KPX131" s="1"/>
      <c r="KPY131" s="1"/>
      <c r="KPZ131" s="1"/>
      <c r="KQA131" s="1"/>
      <c r="KQB131" s="1"/>
      <c r="KQC131" s="1"/>
      <c r="KQD131" s="1"/>
      <c r="KQE131" s="1"/>
      <c r="KQF131" s="1"/>
      <c r="KQG131" s="1"/>
      <c r="KQH131" s="1"/>
      <c r="KQI131" s="1"/>
      <c r="KQJ131" s="1"/>
      <c r="KQK131" s="1"/>
      <c r="KQL131" s="1"/>
      <c r="KQM131" s="1"/>
      <c r="KQN131" s="1"/>
      <c r="KQO131" s="1"/>
      <c r="KQP131" s="1"/>
      <c r="KQQ131" s="1"/>
      <c r="KQR131" s="1"/>
      <c r="KQS131" s="1"/>
      <c r="KQT131" s="1"/>
      <c r="KQU131" s="1"/>
      <c r="KQV131" s="1"/>
      <c r="KQW131" s="1"/>
      <c r="KQX131" s="1"/>
      <c r="KQY131" s="1"/>
      <c r="KQZ131" s="1"/>
      <c r="KRA131" s="1"/>
      <c r="KRB131" s="1"/>
      <c r="KRC131" s="1"/>
      <c r="KRD131" s="1"/>
      <c r="KRE131" s="1"/>
      <c r="KRF131" s="1"/>
      <c r="KRG131" s="1"/>
      <c r="KRH131" s="1"/>
      <c r="KRI131" s="1"/>
      <c r="KRJ131" s="1"/>
      <c r="KRK131" s="1"/>
      <c r="KRL131" s="1"/>
      <c r="KRM131" s="1"/>
      <c r="KRN131" s="1"/>
      <c r="KRO131" s="1"/>
      <c r="KRP131" s="1"/>
      <c r="KRQ131" s="1"/>
      <c r="KRR131" s="1"/>
      <c r="KRS131" s="1"/>
      <c r="KRT131" s="1"/>
      <c r="KRU131" s="1"/>
      <c r="KRV131" s="1"/>
      <c r="KRW131" s="1"/>
      <c r="KRX131" s="1"/>
      <c r="KRY131" s="1"/>
      <c r="KRZ131" s="1"/>
      <c r="KSA131" s="1"/>
      <c r="KSB131" s="1"/>
      <c r="KSC131" s="1"/>
      <c r="KSD131" s="1"/>
      <c r="KSE131" s="1"/>
      <c r="KSF131" s="1"/>
      <c r="KSG131" s="1"/>
      <c r="KSH131" s="1"/>
      <c r="KSI131" s="1"/>
      <c r="KSJ131" s="1"/>
      <c r="KSK131" s="1"/>
      <c r="KSL131" s="1"/>
      <c r="KSM131" s="1"/>
      <c r="KSN131" s="1"/>
      <c r="KSO131" s="1"/>
      <c r="KSP131" s="1"/>
      <c r="KSQ131" s="1"/>
      <c r="KSR131" s="1"/>
      <c r="KSS131" s="1"/>
      <c r="KST131" s="1"/>
      <c r="KSU131" s="1"/>
      <c r="KSV131" s="1"/>
      <c r="KSW131" s="1"/>
      <c r="KSX131" s="1"/>
      <c r="KSY131" s="1"/>
      <c r="KSZ131" s="1"/>
      <c r="KTA131" s="1"/>
      <c r="KTB131" s="1"/>
      <c r="KTC131" s="1"/>
      <c r="KTD131" s="1"/>
      <c r="KTE131" s="1"/>
      <c r="KTF131" s="1"/>
      <c r="KTG131" s="1"/>
      <c r="KTH131" s="1"/>
      <c r="KTI131" s="1"/>
      <c r="KTJ131" s="1"/>
      <c r="KTK131" s="1"/>
      <c r="KTL131" s="1"/>
      <c r="KTM131" s="1"/>
      <c r="KTN131" s="1"/>
      <c r="KTO131" s="1"/>
      <c r="KTP131" s="1"/>
      <c r="KTQ131" s="1"/>
      <c r="KTR131" s="1"/>
      <c r="KTS131" s="1"/>
      <c r="KTT131" s="1"/>
      <c r="KTU131" s="1"/>
      <c r="KTV131" s="1"/>
      <c r="KTW131" s="1"/>
      <c r="KTX131" s="1"/>
      <c r="KTY131" s="1"/>
      <c r="KTZ131" s="1"/>
      <c r="KUA131" s="1"/>
      <c r="KUB131" s="1"/>
      <c r="KUC131" s="1"/>
      <c r="KUD131" s="1"/>
      <c r="KUE131" s="1"/>
      <c r="KUF131" s="1"/>
      <c r="KUG131" s="1"/>
      <c r="KUH131" s="1"/>
      <c r="KUI131" s="1"/>
      <c r="KUJ131" s="1"/>
      <c r="KUK131" s="1"/>
      <c r="KUL131" s="1"/>
      <c r="KUM131" s="1"/>
      <c r="KUN131" s="1"/>
      <c r="KUO131" s="1"/>
      <c r="KUP131" s="1"/>
      <c r="KUQ131" s="1"/>
      <c r="KUR131" s="1"/>
      <c r="KUS131" s="1"/>
      <c r="KUT131" s="1"/>
      <c r="KUU131" s="1"/>
      <c r="KUV131" s="1"/>
      <c r="KUW131" s="1"/>
      <c r="KUX131" s="1"/>
      <c r="KUY131" s="1"/>
      <c r="KUZ131" s="1"/>
      <c r="KVA131" s="1"/>
      <c r="KVB131" s="1"/>
      <c r="KVC131" s="1"/>
      <c r="KVD131" s="1"/>
      <c r="KVE131" s="1"/>
      <c r="KVF131" s="1"/>
      <c r="KVG131" s="1"/>
      <c r="KVH131" s="1"/>
      <c r="KVI131" s="1"/>
      <c r="KVJ131" s="1"/>
      <c r="KVK131" s="1"/>
      <c r="KVL131" s="1"/>
      <c r="KVM131" s="1"/>
      <c r="KVN131" s="1"/>
      <c r="KVO131" s="1"/>
      <c r="KVP131" s="1"/>
      <c r="KVQ131" s="1"/>
      <c r="KVR131" s="1"/>
      <c r="KVS131" s="1"/>
      <c r="KVT131" s="1"/>
      <c r="KVU131" s="1"/>
      <c r="KVV131" s="1"/>
      <c r="KVW131" s="1"/>
      <c r="KVX131" s="1"/>
      <c r="KVY131" s="1"/>
      <c r="KVZ131" s="1"/>
      <c r="KWA131" s="1"/>
      <c r="KWB131" s="1"/>
      <c r="KWC131" s="1"/>
      <c r="KWD131" s="1"/>
      <c r="KWE131" s="1"/>
      <c r="KWF131" s="1"/>
      <c r="KWG131" s="1"/>
      <c r="KWH131" s="1"/>
      <c r="KWI131" s="1"/>
      <c r="KWJ131" s="1"/>
      <c r="KWK131" s="1"/>
      <c r="KWL131" s="1"/>
      <c r="KWM131" s="1"/>
      <c r="KWN131" s="1"/>
      <c r="KWO131" s="1"/>
      <c r="KWP131" s="1"/>
      <c r="KWQ131" s="1"/>
      <c r="KWR131" s="1"/>
      <c r="KWS131" s="1"/>
      <c r="KWT131" s="1"/>
      <c r="KWU131" s="1"/>
      <c r="KWV131" s="1"/>
      <c r="KWW131" s="1"/>
      <c r="KWX131" s="1"/>
      <c r="KWY131" s="1"/>
      <c r="KWZ131" s="1"/>
      <c r="KXA131" s="1"/>
      <c r="KXB131" s="1"/>
      <c r="KXC131" s="1"/>
      <c r="KXD131" s="1"/>
      <c r="KXE131" s="1"/>
      <c r="KXF131" s="1"/>
      <c r="KXG131" s="1"/>
      <c r="KXH131" s="1"/>
      <c r="KXI131" s="1"/>
      <c r="KXJ131" s="1"/>
      <c r="KXK131" s="1"/>
      <c r="KXL131" s="1"/>
      <c r="KXM131" s="1"/>
      <c r="KXN131" s="1"/>
      <c r="KXO131" s="1"/>
      <c r="KXP131" s="1"/>
      <c r="KXQ131" s="1"/>
      <c r="KXR131" s="1"/>
      <c r="KXS131" s="1"/>
      <c r="KXT131" s="1"/>
      <c r="KXU131" s="1"/>
      <c r="KXV131" s="1"/>
      <c r="KXW131" s="1"/>
      <c r="KXX131" s="1"/>
      <c r="KXY131" s="1"/>
      <c r="KXZ131" s="1"/>
      <c r="KYA131" s="1"/>
      <c r="KYB131" s="1"/>
      <c r="KYC131" s="1"/>
      <c r="KYD131" s="1"/>
      <c r="KYE131" s="1"/>
      <c r="KYF131" s="1"/>
      <c r="KYG131" s="1"/>
      <c r="KYH131" s="1"/>
      <c r="KYI131" s="1"/>
      <c r="KYJ131" s="1"/>
      <c r="KYK131" s="1"/>
      <c r="KYL131" s="1"/>
      <c r="KYM131" s="1"/>
      <c r="KYN131" s="1"/>
      <c r="KYO131" s="1"/>
      <c r="KYP131" s="1"/>
      <c r="KYQ131" s="1"/>
      <c r="KYR131" s="1"/>
      <c r="KYS131" s="1"/>
      <c r="KYT131" s="1"/>
      <c r="KYU131" s="1"/>
      <c r="KYV131" s="1"/>
      <c r="KYW131" s="1"/>
      <c r="KYX131" s="1"/>
      <c r="KYY131" s="1"/>
      <c r="KYZ131" s="1"/>
      <c r="KZA131" s="1"/>
      <c r="KZB131" s="1"/>
      <c r="KZC131" s="1"/>
      <c r="KZD131" s="1"/>
      <c r="KZE131" s="1"/>
      <c r="KZF131" s="1"/>
      <c r="KZG131" s="1"/>
      <c r="KZH131" s="1"/>
      <c r="KZI131" s="1"/>
      <c r="KZJ131" s="1"/>
      <c r="KZK131" s="1"/>
      <c r="KZL131" s="1"/>
      <c r="KZM131" s="1"/>
      <c r="KZN131" s="1"/>
      <c r="KZO131" s="1"/>
      <c r="KZP131" s="1"/>
      <c r="KZQ131" s="1"/>
      <c r="KZR131" s="1"/>
      <c r="KZS131" s="1"/>
      <c r="KZT131" s="1"/>
      <c r="KZU131" s="1"/>
      <c r="KZV131" s="1"/>
      <c r="KZW131" s="1"/>
      <c r="KZX131" s="1"/>
      <c r="KZY131" s="1"/>
      <c r="KZZ131" s="1"/>
      <c r="LAA131" s="1"/>
      <c r="LAB131" s="1"/>
      <c r="LAC131" s="1"/>
      <c r="LAD131" s="1"/>
      <c r="LAE131" s="1"/>
      <c r="LAF131" s="1"/>
      <c r="LAG131" s="1"/>
      <c r="LAH131" s="1"/>
      <c r="LAI131" s="1"/>
      <c r="LAJ131" s="1"/>
      <c r="LAK131" s="1"/>
      <c r="LAL131" s="1"/>
      <c r="LAM131" s="1"/>
      <c r="LAN131" s="1"/>
      <c r="LAO131" s="1"/>
      <c r="LAP131" s="1"/>
      <c r="LAQ131" s="1"/>
      <c r="LAR131" s="1"/>
      <c r="LAS131" s="1"/>
      <c r="LAT131" s="1"/>
      <c r="LAU131" s="1"/>
      <c r="LAV131" s="1"/>
      <c r="LAW131" s="1"/>
      <c r="LAX131" s="1"/>
      <c r="LAY131" s="1"/>
      <c r="LAZ131" s="1"/>
      <c r="LBA131" s="1"/>
      <c r="LBB131" s="1"/>
      <c r="LBC131" s="1"/>
      <c r="LBD131" s="1"/>
      <c r="LBE131" s="1"/>
      <c r="LBF131" s="1"/>
      <c r="LBG131" s="1"/>
      <c r="LBH131" s="1"/>
      <c r="LBI131" s="1"/>
      <c r="LBJ131" s="1"/>
      <c r="LBK131" s="1"/>
      <c r="LBL131" s="1"/>
      <c r="LBM131" s="1"/>
      <c r="LBN131" s="1"/>
      <c r="LBO131" s="1"/>
      <c r="LBP131" s="1"/>
      <c r="LBQ131" s="1"/>
      <c r="LBR131" s="1"/>
      <c r="LBS131" s="1"/>
      <c r="LBT131" s="1"/>
      <c r="LBU131" s="1"/>
      <c r="LBV131" s="1"/>
      <c r="LBW131" s="1"/>
      <c r="LBX131" s="1"/>
      <c r="LBY131" s="1"/>
      <c r="LBZ131" s="1"/>
      <c r="LCA131" s="1"/>
      <c r="LCB131" s="1"/>
      <c r="LCC131" s="1"/>
      <c r="LCD131" s="1"/>
      <c r="LCE131" s="1"/>
      <c r="LCF131" s="1"/>
      <c r="LCG131" s="1"/>
      <c r="LCH131" s="1"/>
      <c r="LCI131" s="1"/>
      <c r="LCJ131" s="1"/>
      <c r="LCK131" s="1"/>
      <c r="LCL131" s="1"/>
      <c r="LCM131" s="1"/>
      <c r="LCN131" s="1"/>
      <c r="LCO131" s="1"/>
      <c r="LCP131" s="1"/>
      <c r="LCQ131" s="1"/>
      <c r="LCR131" s="1"/>
      <c r="LCS131" s="1"/>
      <c r="LCT131" s="1"/>
      <c r="LCU131" s="1"/>
      <c r="LCV131" s="1"/>
      <c r="LCW131" s="1"/>
      <c r="LCX131" s="1"/>
      <c r="LCY131" s="1"/>
      <c r="LCZ131" s="1"/>
      <c r="LDA131" s="1"/>
      <c r="LDB131" s="1"/>
      <c r="LDC131" s="1"/>
      <c r="LDD131" s="1"/>
      <c r="LDE131" s="1"/>
      <c r="LDF131" s="1"/>
      <c r="LDG131" s="1"/>
      <c r="LDH131" s="1"/>
      <c r="LDI131" s="1"/>
      <c r="LDJ131" s="1"/>
      <c r="LDK131" s="1"/>
      <c r="LDL131" s="1"/>
      <c r="LDM131" s="1"/>
      <c r="LDN131" s="1"/>
      <c r="LDO131" s="1"/>
      <c r="LDP131" s="1"/>
      <c r="LDQ131" s="1"/>
      <c r="LDR131" s="1"/>
      <c r="LDS131" s="1"/>
      <c r="LDT131" s="1"/>
      <c r="LDU131" s="1"/>
      <c r="LDV131" s="1"/>
      <c r="LDW131" s="1"/>
      <c r="LDX131" s="1"/>
      <c r="LDY131" s="1"/>
      <c r="LDZ131" s="1"/>
      <c r="LEA131" s="1"/>
      <c r="LEB131" s="1"/>
      <c r="LEC131" s="1"/>
      <c r="LED131" s="1"/>
      <c r="LEE131" s="1"/>
      <c r="LEF131" s="1"/>
      <c r="LEG131" s="1"/>
      <c r="LEH131" s="1"/>
      <c r="LEI131" s="1"/>
      <c r="LEJ131" s="1"/>
      <c r="LEK131" s="1"/>
      <c r="LEL131" s="1"/>
      <c r="LEM131" s="1"/>
      <c r="LEN131" s="1"/>
      <c r="LEO131" s="1"/>
      <c r="LEP131" s="1"/>
      <c r="LEQ131" s="1"/>
      <c r="LER131" s="1"/>
      <c r="LES131" s="1"/>
      <c r="LET131" s="1"/>
      <c r="LEU131" s="1"/>
      <c r="LEV131" s="1"/>
      <c r="LEW131" s="1"/>
      <c r="LEX131" s="1"/>
      <c r="LEY131" s="1"/>
      <c r="LEZ131" s="1"/>
      <c r="LFA131" s="1"/>
      <c r="LFB131" s="1"/>
      <c r="LFC131" s="1"/>
      <c r="LFD131" s="1"/>
      <c r="LFE131" s="1"/>
      <c r="LFF131" s="1"/>
      <c r="LFG131" s="1"/>
      <c r="LFH131" s="1"/>
      <c r="LFI131" s="1"/>
      <c r="LFJ131" s="1"/>
      <c r="LFK131" s="1"/>
      <c r="LFL131" s="1"/>
      <c r="LFM131" s="1"/>
      <c r="LFN131" s="1"/>
      <c r="LFO131" s="1"/>
      <c r="LFP131" s="1"/>
      <c r="LFQ131" s="1"/>
      <c r="LFR131" s="1"/>
      <c r="LFS131" s="1"/>
      <c r="LFT131" s="1"/>
      <c r="LFU131" s="1"/>
      <c r="LFV131" s="1"/>
      <c r="LFW131" s="1"/>
      <c r="LFX131" s="1"/>
      <c r="LFY131" s="1"/>
      <c r="LFZ131" s="1"/>
      <c r="LGA131" s="1"/>
      <c r="LGB131" s="1"/>
      <c r="LGC131" s="1"/>
      <c r="LGD131" s="1"/>
      <c r="LGE131" s="1"/>
      <c r="LGF131" s="1"/>
      <c r="LGG131" s="1"/>
      <c r="LGH131" s="1"/>
      <c r="LGI131" s="1"/>
      <c r="LGJ131" s="1"/>
      <c r="LGK131" s="1"/>
      <c r="LGL131" s="1"/>
      <c r="LGM131" s="1"/>
      <c r="LGN131" s="1"/>
      <c r="LGO131" s="1"/>
      <c r="LGP131" s="1"/>
      <c r="LGQ131" s="1"/>
      <c r="LGR131" s="1"/>
      <c r="LGS131" s="1"/>
      <c r="LGT131" s="1"/>
      <c r="LGU131" s="1"/>
      <c r="LGV131" s="1"/>
      <c r="LGW131" s="1"/>
      <c r="LGX131" s="1"/>
      <c r="LGY131" s="1"/>
      <c r="LGZ131" s="1"/>
      <c r="LHA131" s="1"/>
      <c r="LHB131" s="1"/>
      <c r="LHC131" s="1"/>
      <c r="LHD131" s="1"/>
      <c r="LHE131" s="1"/>
      <c r="LHF131" s="1"/>
      <c r="LHG131" s="1"/>
      <c r="LHH131" s="1"/>
      <c r="LHI131" s="1"/>
      <c r="LHJ131" s="1"/>
      <c r="LHK131" s="1"/>
      <c r="LHL131" s="1"/>
      <c r="LHM131" s="1"/>
      <c r="LHN131" s="1"/>
      <c r="LHO131" s="1"/>
      <c r="LHP131" s="1"/>
      <c r="LHQ131" s="1"/>
      <c r="LHR131" s="1"/>
      <c r="LHS131" s="1"/>
      <c r="LHT131" s="1"/>
      <c r="LHU131" s="1"/>
      <c r="LHV131" s="1"/>
      <c r="LHW131" s="1"/>
      <c r="LHX131" s="1"/>
      <c r="LHY131" s="1"/>
      <c r="LHZ131" s="1"/>
      <c r="LIA131" s="1"/>
      <c r="LIB131" s="1"/>
      <c r="LIC131" s="1"/>
      <c r="LID131" s="1"/>
      <c r="LIE131" s="1"/>
      <c r="LIF131" s="1"/>
      <c r="LIG131" s="1"/>
      <c r="LIH131" s="1"/>
      <c r="LII131" s="1"/>
      <c r="LIJ131" s="1"/>
      <c r="LIK131" s="1"/>
      <c r="LIL131" s="1"/>
      <c r="LIM131" s="1"/>
      <c r="LIN131" s="1"/>
      <c r="LIO131" s="1"/>
      <c r="LIP131" s="1"/>
      <c r="LIQ131" s="1"/>
      <c r="LIR131" s="1"/>
      <c r="LIS131" s="1"/>
      <c r="LIT131" s="1"/>
      <c r="LIU131" s="1"/>
      <c r="LIV131" s="1"/>
      <c r="LIW131" s="1"/>
      <c r="LIX131" s="1"/>
      <c r="LIY131" s="1"/>
      <c r="LIZ131" s="1"/>
      <c r="LJA131" s="1"/>
      <c r="LJB131" s="1"/>
      <c r="LJC131" s="1"/>
      <c r="LJD131" s="1"/>
      <c r="LJE131" s="1"/>
      <c r="LJF131" s="1"/>
      <c r="LJG131" s="1"/>
      <c r="LJH131" s="1"/>
      <c r="LJI131" s="1"/>
      <c r="LJJ131" s="1"/>
      <c r="LJK131" s="1"/>
      <c r="LJL131" s="1"/>
      <c r="LJM131" s="1"/>
      <c r="LJN131" s="1"/>
      <c r="LJO131" s="1"/>
      <c r="LJP131" s="1"/>
      <c r="LJQ131" s="1"/>
      <c r="LJR131" s="1"/>
      <c r="LJS131" s="1"/>
      <c r="LJT131" s="1"/>
      <c r="LJU131" s="1"/>
      <c r="LJV131" s="1"/>
      <c r="LJW131" s="1"/>
      <c r="LJX131" s="1"/>
      <c r="LJY131" s="1"/>
      <c r="LJZ131" s="1"/>
      <c r="LKA131" s="1"/>
      <c r="LKB131" s="1"/>
      <c r="LKC131" s="1"/>
      <c r="LKD131" s="1"/>
      <c r="LKE131" s="1"/>
      <c r="LKF131" s="1"/>
      <c r="LKG131" s="1"/>
      <c r="LKH131" s="1"/>
      <c r="LKI131" s="1"/>
      <c r="LKJ131" s="1"/>
      <c r="LKK131" s="1"/>
      <c r="LKL131" s="1"/>
      <c r="LKM131" s="1"/>
      <c r="LKN131" s="1"/>
      <c r="LKO131" s="1"/>
      <c r="LKP131" s="1"/>
      <c r="LKQ131" s="1"/>
      <c r="LKR131" s="1"/>
      <c r="LKS131" s="1"/>
      <c r="LKT131" s="1"/>
      <c r="LKU131" s="1"/>
      <c r="LKV131" s="1"/>
      <c r="LKW131" s="1"/>
      <c r="LKX131" s="1"/>
      <c r="LKY131" s="1"/>
      <c r="LKZ131" s="1"/>
      <c r="LLA131" s="1"/>
      <c r="LLB131" s="1"/>
      <c r="LLC131" s="1"/>
      <c r="LLD131" s="1"/>
      <c r="LLE131" s="1"/>
      <c r="LLF131" s="1"/>
      <c r="LLG131" s="1"/>
      <c r="LLH131" s="1"/>
      <c r="LLI131" s="1"/>
      <c r="LLJ131" s="1"/>
      <c r="LLK131" s="1"/>
      <c r="LLL131" s="1"/>
      <c r="LLM131" s="1"/>
      <c r="LLN131" s="1"/>
      <c r="LLO131" s="1"/>
      <c r="LLP131" s="1"/>
      <c r="LLQ131" s="1"/>
      <c r="LLR131" s="1"/>
      <c r="LLS131" s="1"/>
      <c r="LLT131" s="1"/>
      <c r="LLU131" s="1"/>
      <c r="LLV131" s="1"/>
      <c r="LLW131" s="1"/>
      <c r="LLX131" s="1"/>
      <c r="LLY131" s="1"/>
      <c r="LLZ131" s="1"/>
      <c r="LMA131" s="1"/>
      <c r="LMB131" s="1"/>
      <c r="LMC131" s="1"/>
      <c r="LMD131" s="1"/>
      <c r="LME131" s="1"/>
      <c r="LMF131" s="1"/>
      <c r="LMG131" s="1"/>
      <c r="LMH131" s="1"/>
      <c r="LMI131" s="1"/>
      <c r="LMJ131" s="1"/>
      <c r="LMK131" s="1"/>
      <c r="LML131" s="1"/>
      <c r="LMM131" s="1"/>
      <c r="LMN131" s="1"/>
      <c r="LMO131" s="1"/>
      <c r="LMP131" s="1"/>
      <c r="LMQ131" s="1"/>
      <c r="LMR131" s="1"/>
      <c r="LMS131" s="1"/>
      <c r="LMT131" s="1"/>
      <c r="LMU131" s="1"/>
      <c r="LMV131" s="1"/>
      <c r="LMW131" s="1"/>
      <c r="LMX131" s="1"/>
      <c r="LMY131" s="1"/>
      <c r="LMZ131" s="1"/>
      <c r="LNA131" s="1"/>
      <c r="LNB131" s="1"/>
      <c r="LNC131" s="1"/>
      <c r="LND131" s="1"/>
      <c r="LNE131" s="1"/>
      <c r="LNF131" s="1"/>
      <c r="LNG131" s="1"/>
      <c r="LNH131" s="1"/>
      <c r="LNI131" s="1"/>
      <c r="LNJ131" s="1"/>
      <c r="LNK131" s="1"/>
      <c r="LNL131" s="1"/>
      <c r="LNM131" s="1"/>
      <c r="LNN131" s="1"/>
      <c r="LNO131" s="1"/>
      <c r="LNP131" s="1"/>
      <c r="LNQ131" s="1"/>
      <c r="LNR131" s="1"/>
      <c r="LNS131" s="1"/>
      <c r="LNT131" s="1"/>
      <c r="LNU131" s="1"/>
      <c r="LNV131" s="1"/>
      <c r="LNW131" s="1"/>
      <c r="LNX131" s="1"/>
      <c r="LNY131" s="1"/>
      <c r="LNZ131" s="1"/>
      <c r="LOA131" s="1"/>
      <c r="LOB131" s="1"/>
      <c r="LOC131" s="1"/>
      <c r="LOD131" s="1"/>
      <c r="LOE131" s="1"/>
      <c r="LOF131" s="1"/>
      <c r="LOG131" s="1"/>
      <c r="LOH131" s="1"/>
      <c r="LOI131" s="1"/>
      <c r="LOJ131" s="1"/>
      <c r="LOK131" s="1"/>
      <c r="LOL131" s="1"/>
      <c r="LOM131" s="1"/>
      <c r="LON131" s="1"/>
      <c r="LOO131" s="1"/>
      <c r="LOP131" s="1"/>
      <c r="LOQ131" s="1"/>
      <c r="LOR131" s="1"/>
      <c r="LOS131" s="1"/>
      <c r="LOT131" s="1"/>
      <c r="LOU131" s="1"/>
      <c r="LOV131" s="1"/>
      <c r="LOW131" s="1"/>
      <c r="LOX131" s="1"/>
      <c r="LOY131" s="1"/>
      <c r="LOZ131" s="1"/>
      <c r="LPA131" s="1"/>
      <c r="LPB131" s="1"/>
      <c r="LPC131" s="1"/>
      <c r="LPD131" s="1"/>
      <c r="LPE131" s="1"/>
      <c r="LPF131" s="1"/>
      <c r="LPG131" s="1"/>
      <c r="LPH131" s="1"/>
      <c r="LPI131" s="1"/>
      <c r="LPJ131" s="1"/>
      <c r="LPK131" s="1"/>
      <c r="LPL131" s="1"/>
      <c r="LPM131" s="1"/>
      <c r="LPN131" s="1"/>
      <c r="LPO131" s="1"/>
      <c r="LPP131" s="1"/>
      <c r="LPQ131" s="1"/>
      <c r="LPR131" s="1"/>
      <c r="LPS131" s="1"/>
      <c r="LPT131" s="1"/>
      <c r="LPU131" s="1"/>
      <c r="LPV131" s="1"/>
      <c r="LPW131" s="1"/>
      <c r="LPX131" s="1"/>
      <c r="LPY131" s="1"/>
      <c r="LPZ131" s="1"/>
      <c r="LQA131" s="1"/>
      <c r="LQB131" s="1"/>
      <c r="LQC131" s="1"/>
      <c r="LQD131" s="1"/>
      <c r="LQE131" s="1"/>
      <c r="LQF131" s="1"/>
      <c r="LQG131" s="1"/>
      <c r="LQH131" s="1"/>
      <c r="LQI131" s="1"/>
      <c r="LQJ131" s="1"/>
      <c r="LQK131" s="1"/>
      <c r="LQL131" s="1"/>
      <c r="LQM131" s="1"/>
      <c r="LQN131" s="1"/>
      <c r="LQO131" s="1"/>
      <c r="LQP131" s="1"/>
      <c r="LQQ131" s="1"/>
      <c r="LQR131" s="1"/>
      <c r="LQS131" s="1"/>
      <c r="LQT131" s="1"/>
      <c r="LQU131" s="1"/>
      <c r="LQV131" s="1"/>
      <c r="LQW131" s="1"/>
      <c r="LQX131" s="1"/>
      <c r="LQY131" s="1"/>
      <c r="LQZ131" s="1"/>
      <c r="LRA131" s="1"/>
      <c r="LRB131" s="1"/>
      <c r="LRC131" s="1"/>
      <c r="LRD131" s="1"/>
      <c r="LRE131" s="1"/>
      <c r="LRF131" s="1"/>
      <c r="LRG131" s="1"/>
      <c r="LRH131" s="1"/>
      <c r="LRI131" s="1"/>
      <c r="LRJ131" s="1"/>
      <c r="LRK131" s="1"/>
      <c r="LRL131" s="1"/>
      <c r="LRM131" s="1"/>
      <c r="LRN131" s="1"/>
      <c r="LRO131" s="1"/>
      <c r="LRP131" s="1"/>
      <c r="LRQ131" s="1"/>
      <c r="LRR131" s="1"/>
      <c r="LRS131" s="1"/>
      <c r="LRT131" s="1"/>
      <c r="LRU131" s="1"/>
      <c r="LRV131" s="1"/>
      <c r="LRW131" s="1"/>
      <c r="LRX131" s="1"/>
      <c r="LRY131" s="1"/>
      <c r="LRZ131" s="1"/>
      <c r="LSA131" s="1"/>
      <c r="LSB131" s="1"/>
      <c r="LSC131" s="1"/>
      <c r="LSD131" s="1"/>
      <c r="LSE131" s="1"/>
      <c r="LSF131" s="1"/>
      <c r="LSG131" s="1"/>
      <c r="LSH131" s="1"/>
      <c r="LSI131" s="1"/>
      <c r="LSJ131" s="1"/>
      <c r="LSK131" s="1"/>
      <c r="LSL131" s="1"/>
      <c r="LSM131" s="1"/>
      <c r="LSN131" s="1"/>
      <c r="LSO131" s="1"/>
      <c r="LSP131" s="1"/>
      <c r="LSQ131" s="1"/>
      <c r="LSR131" s="1"/>
      <c r="LSS131" s="1"/>
      <c r="LST131" s="1"/>
      <c r="LSU131" s="1"/>
      <c r="LSV131" s="1"/>
      <c r="LSW131" s="1"/>
      <c r="LSX131" s="1"/>
      <c r="LSY131" s="1"/>
      <c r="LSZ131" s="1"/>
      <c r="LTA131" s="1"/>
      <c r="LTB131" s="1"/>
      <c r="LTC131" s="1"/>
      <c r="LTD131" s="1"/>
      <c r="LTE131" s="1"/>
      <c r="LTF131" s="1"/>
      <c r="LTG131" s="1"/>
      <c r="LTH131" s="1"/>
      <c r="LTI131" s="1"/>
      <c r="LTJ131" s="1"/>
      <c r="LTK131" s="1"/>
      <c r="LTL131" s="1"/>
      <c r="LTM131" s="1"/>
      <c r="LTN131" s="1"/>
      <c r="LTO131" s="1"/>
      <c r="LTP131" s="1"/>
      <c r="LTQ131" s="1"/>
      <c r="LTR131" s="1"/>
      <c r="LTS131" s="1"/>
      <c r="LTT131" s="1"/>
      <c r="LTU131" s="1"/>
      <c r="LTV131" s="1"/>
      <c r="LTW131" s="1"/>
      <c r="LTX131" s="1"/>
      <c r="LTY131" s="1"/>
      <c r="LTZ131" s="1"/>
      <c r="LUA131" s="1"/>
      <c r="LUB131" s="1"/>
      <c r="LUC131" s="1"/>
      <c r="LUD131" s="1"/>
      <c r="LUE131" s="1"/>
      <c r="LUF131" s="1"/>
      <c r="LUG131" s="1"/>
      <c r="LUH131" s="1"/>
      <c r="LUI131" s="1"/>
      <c r="LUJ131" s="1"/>
      <c r="LUK131" s="1"/>
      <c r="LUL131" s="1"/>
      <c r="LUM131" s="1"/>
      <c r="LUN131" s="1"/>
      <c r="LUO131" s="1"/>
      <c r="LUP131" s="1"/>
      <c r="LUQ131" s="1"/>
      <c r="LUR131" s="1"/>
      <c r="LUS131" s="1"/>
      <c r="LUT131" s="1"/>
      <c r="LUU131" s="1"/>
      <c r="LUV131" s="1"/>
      <c r="LUW131" s="1"/>
      <c r="LUX131" s="1"/>
      <c r="LUY131" s="1"/>
      <c r="LUZ131" s="1"/>
      <c r="LVA131" s="1"/>
      <c r="LVB131" s="1"/>
      <c r="LVC131" s="1"/>
      <c r="LVD131" s="1"/>
      <c r="LVE131" s="1"/>
      <c r="LVF131" s="1"/>
      <c r="LVG131" s="1"/>
      <c r="LVH131" s="1"/>
      <c r="LVI131" s="1"/>
      <c r="LVJ131" s="1"/>
      <c r="LVK131" s="1"/>
      <c r="LVL131" s="1"/>
      <c r="LVM131" s="1"/>
      <c r="LVN131" s="1"/>
      <c r="LVO131" s="1"/>
      <c r="LVP131" s="1"/>
      <c r="LVQ131" s="1"/>
      <c r="LVR131" s="1"/>
      <c r="LVS131" s="1"/>
      <c r="LVT131" s="1"/>
      <c r="LVU131" s="1"/>
      <c r="LVV131" s="1"/>
      <c r="LVW131" s="1"/>
      <c r="LVX131" s="1"/>
      <c r="LVY131" s="1"/>
      <c r="LVZ131" s="1"/>
      <c r="LWA131" s="1"/>
      <c r="LWB131" s="1"/>
      <c r="LWC131" s="1"/>
      <c r="LWD131" s="1"/>
      <c r="LWE131" s="1"/>
      <c r="LWF131" s="1"/>
      <c r="LWG131" s="1"/>
      <c r="LWH131" s="1"/>
      <c r="LWI131" s="1"/>
      <c r="LWJ131" s="1"/>
      <c r="LWK131" s="1"/>
      <c r="LWL131" s="1"/>
      <c r="LWM131" s="1"/>
      <c r="LWN131" s="1"/>
      <c r="LWO131" s="1"/>
      <c r="LWP131" s="1"/>
      <c r="LWQ131" s="1"/>
      <c r="LWR131" s="1"/>
      <c r="LWS131" s="1"/>
      <c r="LWT131" s="1"/>
      <c r="LWU131" s="1"/>
      <c r="LWV131" s="1"/>
      <c r="LWW131" s="1"/>
      <c r="LWX131" s="1"/>
      <c r="LWY131" s="1"/>
      <c r="LWZ131" s="1"/>
      <c r="LXA131" s="1"/>
      <c r="LXB131" s="1"/>
      <c r="LXC131" s="1"/>
      <c r="LXD131" s="1"/>
      <c r="LXE131" s="1"/>
      <c r="LXF131" s="1"/>
      <c r="LXG131" s="1"/>
      <c r="LXH131" s="1"/>
      <c r="LXI131" s="1"/>
      <c r="LXJ131" s="1"/>
      <c r="LXK131" s="1"/>
      <c r="LXL131" s="1"/>
      <c r="LXM131" s="1"/>
      <c r="LXN131" s="1"/>
      <c r="LXO131" s="1"/>
      <c r="LXP131" s="1"/>
      <c r="LXQ131" s="1"/>
      <c r="LXR131" s="1"/>
      <c r="LXS131" s="1"/>
      <c r="LXT131" s="1"/>
      <c r="LXU131" s="1"/>
      <c r="LXV131" s="1"/>
      <c r="LXW131" s="1"/>
      <c r="LXX131" s="1"/>
      <c r="LXY131" s="1"/>
      <c r="LXZ131" s="1"/>
      <c r="LYA131" s="1"/>
      <c r="LYB131" s="1"/>
      <c r="LYC131" s="1"/>
      <c r="LYD131" s="1"/>
      <c r="LYE131" s="1"/>
      <c r="LYF131" s="1"/>
      <c r="LYG131" s="1"/>
      <c r="LYH131" s="1"/>
      <c r="LYI131" s="1"/>
      <c r="LYJ131" s="1"/>
      <c r="LYK131" s="1"/>
      <c r="LYL131" s="1"/>
      <c r="LYM131" s="1"/>
      <c r="LYN131" s="1"/>
      <c r="LYO131" s="1"/>
      <c r="LYP131" s="1"/>
      <c r="LYQ131" s="1"/>
      <c r="LYR131" s="1"/>
      <c r="LYS131" s="1"/>
      <c r="LYT131" s="1"/>
      <c r="LYU131" s="1"/>
      <c r="LYV131" s="1"/>
      <c r="LYW131" s="1"/>
      <c r="LYX131" s="1"/>
      <c r="LYY131" s="1"/>
      <c r="LYZ131" s="1"/>
      <c r="LZA131" s="1"/>
      <c r="LZB131" s="1"/>
      <c r="LZC131" s="1"/>
      <c r="LZD131" s="1"/>
      <c r="LZE131" s="1"/>
      <c r="LZF131" s="1"/>
      <c r="LZG131" s="1"/>
      <c r="LZH131" s="1"/>
      <c r="LZI131" s="1"/>
      <c r="LZJ131" s="1"/>
      <c r="LZK131" s="1"/>
      <c r="LZL131" s="1"/>
      <c r="LZM131" s="1"/>
      <c r="LZN131" s="1"/>
      <c r="LZO131" s="1"/>
      <c r="LZP131" s="1"/>
      <c r="LZQ131" s="1"/>
      <c r="LZR131" s="1"/>
      <c r="LZS131" s="1"/>
      <c r="LZT131" s="1"/>
      <c r="LZU131" s="1"/>
      <c r="LZV131" s="1"/>
      <c r="LZW131" s="1"/>
      <c r="LZX131" s="1"/>
      <c r="LZY131" s="1"/>
      <c r="LZZ131" s="1"/>
      <c r="MAA131" s="1"/>
      <c r="MAB131" s="1"/>
      <c r="MAC131" s="1"/>
      <c r="MAD131" s="1"/>
      <c r="MAE131" s="1"/>
      <c r="MAF131" s="1"/>
      <c r="MAG131" s="1"/>
      <c r="MAH131" s="1"/>
      <c r="MAI131" s="1"/>
      <c r="MAJ131" s="1"/>
      <c r="MAK131" s="1"/>
      <c r="MAL131" s="1"/>
      <c r="MAM131" s="1"/>
      <c r="MAN131" s="1"/>
      <c r="MAO131" s="1"/>
      <c r="MAP131" s="1"/>
      <c r="MAQ131" s="1"/>
      <c r="MAR131" s="1"/>
      <c r="MAS131" s="1"/>
      <c r="MAT131" s="1"/>
      <c r="MAU131" s="1"/>
      <c r="MAV131" s="1"/>
      <c r="MAW131" s="1"/>
      <c r="MAX131" s="1"/>
      <c r="MAY131" s="1"/>
      <c r="MAZ131" s="1"/>
      <c r="MBA131" s="1"/>
      <c r="MBB131" s="1"/>
      <c r="MBC131" s="1"/>
      <c r="MBD131" s="1"/>
      <c r="MBE131" s="1"/>
      <c r="MBF131" s="1"/>
      <c r="MBG131" s="1"/>
      <c r="MBH131" s="1"/>
      <c r="MBI131" s="1"/>
      <c r="MBJ131" s="1"/>
      <c r="MBK131" s="1"/>
      <c r="MBL131" s="1"/>
      <c r="MBM131" s="1"/>
      <c r="MBN131" s="1"/>
      <c r="MBO131" s="1"/>
      <c r="MBP131" s="1"/>
      <c r="MBQ131" s="1"/>
      <c r="MBR131" s="1"/>
      <c r="MBS131" s="1"/>
      <c r="MBT131" s="1"/>
      <c r="MBU131" s="1"/>
      <c r="MBV131" s="1"/>
      <c r="MBW131" s="1"/>
      <c r="MBX131" s="1"/>
      <c r="MBY131" s="1"/>
      <c r="MBZ131" s="1"/>
      <c r="MCA131" s="1"/>
      <c r="MCB131" s="1"/>
      <c r="MCC131" s="1"/>
      <c r="MCD131" s="1"/>
      <c r="MCE131" s="1"/>
      <c r="MCF131" s="1"/>
      <c r="MCG131" s="1"/>
      <c r="MCH131" s="1"/>
      <c r="MCI131" s="1"/>
      <c r="MCJ131" s="1"/>
      <c r="MCK131" s="1"/>
      <c r="MCL131" s="1"/>
      <c r="MCM131" s="1"/>
      <c r="MCN131" s="1"/>
      <c r="MCO131" s="1"/>
      <c r="MCP131" s="1"/>
      <c r="MCQ131" s="1"/>
      <c r="MCR131" s="1"/>
      <c r="MCS131" s="1"/>
      <c r="MCT131" s="1"/>
      <c r="MCU131" s="1"/>
      <c r="MCV131" s="1"/>
      <c r="MCW131" s="1"/>
      <c r="MCX131" s="1"/>
      <c r="MCY131" s="1"/>
      <c r="MCZ131" s="1"/>
      <c r="MDA131" s="1"/>
      <c r="MDB131" s="1"/>
      <c r="MDC131" s="1"/>
      <c r="MDD131" s="1"/>
      <c r="MDE131" s="1"/>
      <c r="MDF131" s="1"/>
      <c r="MDG131" s="1"/>
      <c r="MDH131" s="1"/>
      <c r="MDI131" s="1"/>
      <c r="MDJ131" s="1"/>
      <c r="MDK131" s="1"/>
      <c r="MDL131" s="1"/>
      <c r="MDM131" s="1"/>
      <c r="MDN131" s="1"/>
      <c r="MDO131" s="1"/>
      <c r="MDP131" s="1"/>
      <c r="MDQ131" s="1"/>
      <c r="MDR131" s="1"/>
      <c r="MDS131" s="1"/>
      <c r="MDT131" s="1"/>
      <c r="MDU131" s="1"/>
      <c r="MDV131" s="1"/>
      <c r="MDW131" s="1"/>
      <c r="MDX131" s="1"/>
      <c r="MDY131" s="1"/>
      <c r="MDZ131" s="1"/>
      <c r="MEA131" s="1"/>
      <c r="MEB131" s="1"/>
      <c r="MEC131" s="1"/>
      <c r="MED131" s="1"/>
      <c r="MEE131" s="1"/>
      <c r="MEF131" s="1"/>
      <c r="MEG131" s="1"/>
      <c r="MEH131" s="1"/>
      <c r="MEI131" s="1"/>
      <c r="MEJ131" s="1"/>
      <c r="MEK131" s="1"/>
      <c r="MEL131" s="1"/>
      <c r="MEM131" s="1"/>
      <c r="MEN131" s="1"/>
      <c r="MEO131" s="1"/>
      <c r="MEP131" s="1"/>
      <c r="MEQ131" s="1"/>
      <c r="MER131" s="1"/>
      <c r="MES131" s="1"/>
      <c r="MET131" s="1"/>
      <c r="MEU131" s="1"/>
      <c r="MEV131" s="1"/>
      <c r="MEW131" s="1"/>
      <c r="MEX131" s="1"/>
      <c r="MEY131" s="1"/>
      <c r="MEZ131" s="1"/>
      <c r="MFA131" s="1"/>
      <c r="MFB131" s="1"/>
      <c r="MFC131" s="1"/>
      <c r="MFD131" s="1"/>
      <c r="MFE131" s="1"/>
      <c r="MFF131" s="1"/>
      <c r="MFG131" s="1"/>
      <c r="MFH131" s="1"/>
      <c r="MFI131" s="1"/>
      <c r="MFJ131" s="1"/>
      <c r="MFK131" s="1"/>
      <c r="MFL131" s="1"/>
      <c r="MFM131" s="1"/>
      <c r="MFN131" s="1"/>
      <c r="MFO131" s="1"/>
      <c r="MFP131" s="1"/>
      <c r="MFQ131" s="1"/>
      <c r="MFR131" s="1"/>
      <c r="MFS131" s="1"/>
      <c r="MFT131" s="1"/>
      <c r="MFU131" s="1"/>
      <c r="MFV131" s="1"/>
      <c r="MFW131" s="1"/>
      <c r="MFX131" s="1"/>
      <c r="MFY131" s="1"/>
      <c r="MFZ131" s="1"/>
      <c r="MGA131" s="1"/>
      <c r="MGB131" s="1"/>
      <c r="MGC131" s="1"/>
      <c r="MGD131" s="1"/>
      <c r="MGE131" s="1"/>
      <c r="MGF131" s="1"/>
      <c r="MGG131" s="1"/>
      <c r="MGH131" s="1"/>
      <c r="MGI131" s="1"/>
      <c r="MGJ131" s="1"/>
      <c r="MGK131" s="1"/>
      <c r="MGL131" s="1"/>
      <c r="MGM131" s="1"/>
      <c r="MGN131" s="1"/>
      <c r="MGO131" s="1"/>
      <c r="MGP131" s="1"/>
      <c r="MGQ131" s="1"/>
      <c r="MGR131" s="1"/>
      <c r="MGS131" s="1"/>
      <c r="MGT131" s="1"/>
      <c r="MGU131" s="1"/>
      <c r="MGV131" s="1"/>
      <c r="MGW131" s="1"/>
      <c r="MGX131" s="1"/>
      <c r="MGY131" s="1"/>
      <c r="MGZ131" s="1"/>
      <c r="MHA131" s="1"/>
      <c r="MHB131" s="1"/>
      <c r="MHC131" s="1"/>
      <c r="MHD131" s="1"/>
      <c r="MHE131" s="1"/>
      <c r="MHF131" s="1"/>
      <c r="MHG131" s="1"/>
      <c r="MHH131" s="1"/>
      <c r="MHI131" s="1"/>
      <c r="MHJ131" s="1"/>
      <c r="MHK131" s="1"/>
      <c r="MHL131" s="1"/>
      <c r="MHM131" s="1"/>
      <c r="MHN131" s="1"/>
      <c r="MHO131" s="1"/>
      <c r="MHP131" s="1"/>
      <c r="MHQ131" s="1"/>
      <c r="MHR131" s="1"/>
      <c r="MHS131" s="1"/>
      <c r="MHT131" s="1"/>
      <c r="MHU131" s="1"/>
      <c r="MHV131" s="1"/>
      <c r="MHW131" s="1"/>
      <c r="MHX131" s="1"/>
      <c r="MHY131" s="1"/>
      <c r="MHZ131" s="1"/>
      <c r="MIA131" s="1"/>
      <c r="MIB131" s="1"/>
      <c r="MIC131" s="1"/>
      <c r="MID131" s="1"/>
      <c r="MIE131" s="1"/>
      <c r="MIF131" s="1"/>
      <c r="MIG131" s="1"/>
      <c r="MIH131" s="1"/>
      <c r="MII131" s="1"/>
      <c r="MIJ131" s="1"/>
      <c r="MIK131" s="1"/>
      <c r="MIL131" s="1"/>
      <c r="MIM131" s="1"/>
      <c r="MIN131" s="1"/>
      <c r="MIO131" s="1"/>
      <c r="MIP131" s="1"/>
      <c r="MIQ131" s="1"/>
      <c r="MIR131" s="1"/>
      <c r="MIS131" s="1"/>
      <c r="MIT131" s="1"/>
      <c r="MIU131" s="1"/>
      <c r="MIV131" s="1"/>
      <c r="MIW131" s="1"/>
      <c r="MIX131" s="1"/>
      <c r="MIY131" s="1"/>
      <c r="MIZ131" s="1"/>
      <c r="MJA131" s="1"/>
      <c r="MJB131" s="1"/>
      <c r="MJC131" s="1"/>
      <c r="MJD131" s="1"/>
      <c r="MJE131" s="1"/>
      <c r="MJF131" s="1"/>
      <c r="MJG131" s="1"/>
      <c r="MJH131" s="1"/>
      <c r="MJI131" s="1"/>
      <c r="MJJ131" s="1"/>
      <c r="MJK131" s="1"/>
      <c r="MJL131" s="1"/>
      <c r="MJM131" s="1"/>
      <c r="MJN131" s="1"/>
      <c r="MJO131" s="1"/>
      <c r="MJP131" s="1"/>
      <c r="MJQ131" s="1"/>
      <c r="MJR131" s="1"/>
      <c r="MJS131" s="1"/>
      <c r="MJT131" s="1"/>
      <c r="MJU131" s="1"/>
      <c r="MJV131" s="1"/>
      <c r="MJW131" s="1"/>
      <c r="MJX131" s="1"/>
      <c r="MJY131" s="1"/>
      <c r="MJZ131" s="1"/>
      <c r="MKA131" s="1"/>
      <c r="MKB131" s="1"/>
      <c r="MKC131" s="1"/>
      <c r="MKD131" s="1"/>
      <c r="MKE131" s="1"/>
      <c r="MKF131" s="1"/>
      <c r="MKG131" s="1"/>
      <c r="MKH131" s="1"/>
      <c r="MKI131" s="1"/>
      <c r="MKJ131" s="1"/>
      <c r="MKK131" s="1"/>
      <c r="MKL131" s="1"/>
      <c r="MKM131" s="1"/>
      <c r="MKN131" s="1"/>
      <c r="MKO131" s="1"/>
      <c r="MKP131" s="1"/>
      <c r="MKQ131" s="1"/>
      <c r="MKR131" s="1"/>
      <c r="MKS131" s="1"/>
      <c r="MKT131" s="1"/>
      <c r="MKU131" s="1"/>
      <c r="MKV131" s="1"/>
      <c r="MKW131" s="1"/>
      <c r="MKX131" s="1"/>
      <c r="MKY131" s="1"/>
      <c r="MKZ131" s="1"/>
      <c r="MLA131" s="1"/>
      <c r="MLB131" s="1"/>
      <c r="MLC131" s="1"/>
      <c r="MLD131" s="1"/>
      <c r="MLE131" s="1"/>
      <c r="MLF131" s="1"/>
      <c r="MLG131" s="1"/>
      <c r="MLH131" s="1"/>
      <c r="MLI131" s="1"/>
      <c r="MLJ131" s="1"/>
      <c r="MLK131" s="1"/>
      <c r="MLL131" s="1"/>
      <c r="MLM131" s="1"/>
      <c r="MLN131" s="1"/>
      <c r="MLO131" s="1"/>
      <c r="MLP131" s="1"/>
      <c r="MLQ131" s="1"/>
      <c r="MLR131" s="1"/>
      <c r="MLS131" s="1"/>
      <c r="MLT131" s="1"/>
      <c r="MLU131" s="1"/>
      <c r="MLV131" s="1"/>
      <c r="MLW131" s="1"/>
      <c r="MLX131" s="1"/>
      <c r="MLY131" s="1"/>
      <c r="MLZ131" s="1"/>
      <c r="MMA131" s="1"/>
      <c r="MMB131" s="1"/>
      <c r="MMC131" s="1"/>
      <c r="MMD131" s="1"/>
      <c r="MME131" s="1"/>
      <c r="MMF131" s="1"/>
      <c r="MMG131" s="1"/>
      <c r="MMH131" s="1"/>
      <c r="MMI131" s="1"/>
      <c r="MMJ131" s="1"/>
      <c r="MMK131" s="1"/>
      <c r="MML131" s="1"/>
      <c r="MMM131" s="1"/>
      <c r="MMN131" s="1"/>
      <c r="MMO131" s="1"/>
      <c r="MMP131" s="1"/>
      <c r="MMQ131" s="1"/>
      <c r="MMR131" s="1"/>
      <c r="MMS131" s="1"/>
      <c r="MMT131" s="1"/>
      <c r="MMU131" s="1"/>
      <c r="MMV131" s="1"/>
      <c r="MMW131" s="1"/>
      <c r="MMX131" s="1"/>
      <c r="MMY131" s="1"/>
      <c r="MMZ131" s="1"/>
      <c r="MNA131" s="1"/>
      <c r="MNB131" s="1"/>
      <c r="MNC131" s="1"/>
      <c r="MND131" s="1"/>
      <c r="MNE131" s="1"/>
      <c r="MNF131" s="1"/>
      <c r="MNG131" s="1"/>
      <c r="MNH131" s="1"/>
      <c r="MNI131" s="1"/>
      <c r="MNJ131" s="1"/>
      <c r="MNK131" s="1"/>
      <c r="MNL131" s="1"/>
      <c r="MNM131" s="1"/>
      <c r="MNN131" s="1"/>
      <c r="MNO131" s="1"/>
      <c r="MNP131" s="1"/>
      <c r="MNQ131" s="1"/>
      <c r="MNR131" s="1"/>
      <c r="MNS131" s="1"/>
      <c r="MNT131" s="1"/>
      <c r="MNU131" s="1"/>
      <c r="MNV131" s="1"/>
      <c r="MNW131" s="1"/>
      <c r="MNX131" s="1"/>
      <c r="MNY131" s="1"/>
      <c r="MNZ131" s="1"/>
      <c r="MOA131" s="1"/>
      <c r="MOB131" s="1"/>
      <c r="MOC131" s="1"/>
      <c r="MOD131" s="1"/>
      <c r="MOE131" s="1"/>
      <c r="MOF131" s="1"/>
      <c r="MOG131" s="1"/>
      <c r="MOH131" s="1"/>
      <c r="MOI131" s="1"/>
      <c r="MOJ131" s="1"/>
      <c r="MOK131" s="1"/>
      <c r="MOL131" s="1"/>
      <c r="MOM131" s="1"/>
      <c r="MON131" s="1"/>
      <c r="MOO131" s="1"/>
      <c r="MOP131" s="1"/>
      <c r="MOQ131" s="1"/>
      <c r="MOR131" s="1"/>
      <c r="MOS131" s="1"/>
      <c r="MOT131" s="1"/>
      <c r="MOU131" s="1"/>
      <c r="MOV131" s="1"/>
      <c r="MOW131" s="1"/>
      <c r="MOX131" s="1"/>
      <c r="MOY131" s="1"/>
      <c r="MOZ131" s="1"/>
      <c r="MPA131" s="1"/>
      <c r="MPB131" s="1"/>
      <c r="MPC131" s="1"/>
      <c r="MPD131" s="1"/>
      <c r="MPE131" s="1"/>
      <c r="MPF131" s="1"/>
      <c r="MPG131" s="1"/>
      <c r="MPH131" s="1"/>
      <c r="MPI131" s="1"/>
      <c r="MPJ131" s="1"/>
      <c r="MPK131" s="1"/>
      <c r="MPL131" s="1"/>
      <c r="MPM131" s="1"/>
      <c r="MPN131" s="1"/>
      <c r="MPO131" s="1"/>
      <c r="MPP131" s="1"/>
      <c r="MPQ131" s="1"/>
      <c r="MPR131" s="1"/>
      <c r="MPS131" s="1"/>
      <c r="MPT131" s="1"/>
      <c r="MPU131" s="1"/>
      <c r="MPV131" s="1"/>
      <c r="MPW131" s="1"/>
      <c r="MPX131" s="1"/>
      <c r="MPY131" s="1"/>
      <c r="MPZ131" s="1"/>
      <c r="MQA131" s="1"/>
      <c r="MQB131" s="1"/>
      <c r="MQC131" s="1"/>
      <c r="MQD131" s="1"/>
      <c r="MQE131" s="1"/>
      <c r="MQF131" s="1"/>
      <c r="MQG131" s="1"/>
      <c r="MQH131" s="1"/>
      <c r="MQI131" s="1"/>
      <c r="MQJ131" s="1"/>
      <c r="MQK131" s="1"/>
      <c r="MQL131" s="1"/>
      <c r="MQM131" s="1"/>
      <c r="MQN131" s="1"/>
      <c r="MQO131" s="1"/>
      <c r="MQP131" s="1"/>
      <c r="MQQ131" s="1"/>
      <c r="MQR131" s="1"/>
      <c r="MQS131" s="1"/>
      <c r="MQT131" s="1"/>
      <c r="MQU131" s="1"/>
      <c r="MQV131" s="1"/>
      <c r="MQW131" s="1"/>
      <c r="MQX131" s="1"/>
      <c r="MQY131" s="1"/>
      <c r="MQZ131" s="1"/>
      <c r="MRA131" s="1"/>
      <c r="MRB131" s="1"/>
      <c r="MRC131" s="1"/>
      <c r="MRD131" s="1"/>
      <c r="MRE131" s="1"/>
      <c r="MRF131" s="1"/>
      <c r="MRG131" s="1"/>
      <c r="MRH131" s="1"/>
      <c r="MRI131" s="1"/>
      <c r="MRJ131" s="1"/>
      <c r="MRK131" s="1"/>
      <c r="MRL131" s="1"/>
      <c r="MRM131" s="1"/>
      <c r="MRN131" s="1"/>
      <c r="MRO131" s="1"/>
      <c r="MRP131" s="1"/>
      <c r="MRQ131" s="1"/>
      <c r="MRR131" s="1"/>
      <c r="MRS131" s="1"/>
      <c r="MRT131" s="1"/>
      <c r="MRU131" s="1"/>
      <c r="MRV131" s="1"/>
      <c r="MRW131" s="1"/>
      <c r="MRX131" s="1"/>
      <c r="MRY131" s="1"/>
      <c r="MRZ131" s="1"/>
      <c r="MSA131" s="1"/>
      <c r="MSB131" s="1"/>
      <c r="MSC131" s="1"/>
      <c r="MSD131" s="1"/>
      <c r="MSE131" s="1"/>
      <c r="MSF131" s="1"/>
      <c r="MSG131" s="1"/>
      <c r="MSH131" s="1"/>
      <c r="MSI131" s="1"/>
      <c r="MSJ131" s="1"/>
      <c r="MSK131" s="1"/>
      <c r="MSL131" s="1"/>
      <c r="MSM131" s="1"/>
      <c r="MSN131" s="1"/>
      <c r="MSO131" s="1"/>
      <c r="MSP131" s="1"/>
      <c r="MSQ131" s="1"/>
      <c r="MSR131" s="1"/>
      <c r="MSS131" s="1"/>
      <c r="MST131" s="1"/>
      <c r="MSU131" s="1"/>
      <c r="MSV131" s="1"/>
      <c r="MSW131" s="1"/>
      <c r="MSX131" s="1"/>
      <c r="MSY131" s="1"/>
      <c r="MSZ131" s="1"/>
      <c r="MTA131" s="1"/>
      <c r="MTB131" s="1"/>
      <c r="MTC131" s="1"/>
      <c r="MTD131" s="1"/>
      <c r="MTE131" s="1"/>
      <c r="MTF131" s="1"/>
      <c r="MTG131" s="1"/>
      <c r="MTH131" s="1"/>
      <c r="MTI131" s="1"/>
      <c r="MTJ131" s="1"/>
      <c r="MTK131" s="1"/>
      <c r="MTL131" s="1"/>
      <c r="MTM131" s="1"/>
      <c r="MTN131" s="1"/>
      <c r="MTO131" s="1"/>
      <c r="MTP131" s="1"/>
      <c r="MTQ131" s="1"/>
      <c r="MTR131" s="1"/>
      <c r="MTS131" s="1"/>
      <c r="MTT131" s="1"/>
      <c r="MTU131" s="1"/>
      <c r="MTV131" s="1"/>
      <c r="MTW131" s="1"/>
      <c r="MTX131" s="1"/>
      <c r="MTY131" s="1"/>
      <c r="MTZ131" s="1"/>
      <c r="MUA131" s="1"/>
      <c r="MUB131" s="1"/>
      <c r="MUC131" s="1"/>
      <c r="MUD131" s="1"/>
      <c r="MUE131" s="1"/>
      <c r="MUF131" s="1"/>
      <c r="MUG131" s="1"/>
      <c r="MUH131" s="1"/>
      <c r="MUI131" s="1"/>
      <c r="MUJ131" s="1"/>
      <c r="MUK131" s="1"/>
      <c r="MUL131" s="1"/>
      <c r="MUM131" s="1"/>
      <c r="MUN131" s="1"/>
      <c r="MUO131" s="1"/>
      <c r="MUP131" s="1"/>
      <c r="MUQ131" s="1"/>
      <c r="MUR131" s="1"/>
      <c r="MUS131" s="1"/>
      <c r="MUT131" s="1"/>
      <c r="MUU131" s="1"/>
      <c r="MUV131" s="1"/>
      <c r="MUW131" s="1"/>
      <c r="MUX131" s="1"/>
      <c r="MUY131" s="1"/>
      <c r="MUZ131" s="1"/>
      <c r="MVA131" s="1"/>
      <c r="MVB131" s="1"/>
      <c r="MVC131" s="1"/>
      <c r="MVD131" s="1"/>
      <c r="MVE131" s="1"/>
      <c r="MVF131" s="1"/>
      <c r="MVG131" s="1"/>
      <c r="MVH131" s="1"/>
      <c r="MVI131" s="1"/>
      <c r="MVJ131" s="1"/>
      <c r="MVK131" s="1"/>
      <c r="MVL131" s="1"/>
      <c r="MVM131" s="1"/>
      <c r="MVN131" s="1"/>
      <c r="MVO131" s="1"/>
      <c r="MVP131" s="1"/>
      <c r="MVQ131" s="1"/>
      <c r="MVR131" s="1"/>
      <c r="MVS131" s="1"/>
      <c r="MVT131" s="1"/>
      <c r="MVU131" s="1"/>
      <c r="MVV131" s="1"/>
      <c r="MVW131" s="1"/>
      <c r="MVX131" s="1"/>
      <c r="MVY131" s="1"/>
      <c r="MVZ131" s="1"/>
      <c r="MWA131" s="1"/>
      <c r="MWB131" s="1"/>
      <c r="MWC131" s="1"/>
      <c r="MWD131" s="1"/>
      <c r="MWE131" s="1"/>
      <c r="MWF131" s="1"/>
      <c r="MWG131" s="1"/>
      <c r="MWH131" s="1"/>
      <c r="MWI131" s="1"/>
      <c r="MWJ131" s="1"/>
      <c r="MWK131" s="1"/>
      <c r="MWL131" s="1"/>
      <c r="MWM131" s="1"/>
      <c r="MWN131" s="1"/>
      <c r="MWO131" s="1"/>
      <c r="MWP131" s="1"/>
      <c r="MWQ131" s="1"/>
      <c r="MWR131" s="1"/>
      <c r="MWS131" s="1"/>
      <c r="MWT131" s="1"/>
      <c r="MWU131" s="1"/>
      <c r="MWV131" s="1"/>
      <c r="MWW131" s="1"/>
      <c r="MWX131" s="1"/>
      <c r="MWY131" s="1"/>
      <c r="MWZ131" s="1"/>
      <c r="MXA131" s="1"/>
      <c r="MXB131" s="1"/>
      <c r="MXC131" s="1"/>
      <c r="MXD131" s="1"/>
      <c r="MXE131" s="1"/>
      <c r="MXF131" s="1"/>
      <c r="MXG131" s="1"/>
      <c r="MXH131" s="1"/>
      <c r="MXI131" s="1"/>
      <c r="MXJ131" s="1"/>
      <c r="MXK131" s="1"/>
      <c r="MXL131" s="1"/>
      <c r="MXM131" s="1"/>
      <c r="MXN131" s="1"/>
      <c r="MXO131" s="1"/>
      <c r="MXP131" s="1"/>
      <c r="MXQ131" s="1"/>
      <c r="MXR131" s="1"/>
      <c r="MXS131" s="1"/>
      <c r="MXT131" s="1"/>
      <c r="MXU131" s="1"/>
      <c r="MXV131" s="1"/>
      <c r="MXW131" s="1"/>
      <c r="MXX131" s="1"/>
      <c r="MXY131" s="1"/>
      <c r="MXZ131" s="1"/>
      <c r="MYA131" s="1"/>
      <c r="MYB131" s="1"/>
      <c r="MYC131" s="1"/>
      <c r="MYD131" s="1"/>
      <c r="MYE131" s="1"/>
      <c r="MYF131" s="1"/>
      <c r="MYG131" s="1"/>
      <c r="MYH131" s="1"/>
      <c r="MYI131" s="1"/>
      <c r="MYJ131" s="1"/>
      <c r="MYK131" s="1"/>
      <c r="MYL131" s="1"/>
      <c r="MYM131" s="1"/>
      <c r="MYN131" s="1"/>
      <c r="MYO131" s="1"/>
      <c r="MYP131" s="1"/>
      <c r="MYQ131" s="1"/>
      <c r="MYR131" s="1"/>
      <c r="MYS131" s="1"/>
      <c r="MYT131" s="1"/>
      <c r="MYU131" s="1"/>
      <c r="MYV131" s="1"/>
      <c r="MYW131" s="1"/>
      <c r="MYX131" s="1"/>
      <c r="MYY131" s="1"/>
      <c r="MYZ131" s="1"/>
      <c r="MZA131" s="1"/>
      <c r="MZB131" s="1"/>
      <c r="MZC131" s="1"/>
      <c r="MZD131" s="1"/>
      <c r="MZE131" s="1"/>
      <c r="MZF131" s="1"/>
      <c r="MZG131" s="1"/>
      <c r="MZH131" s="1"/>
      <c r="MZI131" s="1"/>
      <c r="MZJ131" s="1"/>
      <c r="MZK131" s="1"/>
      <c r="MZL131" s="1"/>
      <c r="MZM131" s="1"/>
      <c r="MZN131" s="1"/>
      <c r="MZO131" s="1"/>
      <c r="MZP131" s="1"/>
      <c r="MZQ131" s="1"/>
      <c r="MZR131" s="1"/>
      <c r="MZS131" s="1"/>
      <c r="MZT131" s="1"/>
      <c r="MZU131" s="1"/>
      <c r="MZV131" s="1"/>
      <c r="MZW131" s="1"/>
      <c r="MZX131" s="1"/>
      <c r="MZY131" s="1"/>
      <c r="MZZ131" s="1"/>
      <c r="NAA131" s="1"/>
      <c r="NAB131" s="1"/>
      <c r="NAC131" s="1"/>
      <c r="NAD131" s="1"/>
      <c r="NAE131" s="1"/>
      <c r="NAF131" s="1"/>
      <c r="NAG131" s="1"/>
      <c r="NAH131" s="1"/>
      <c r="NAI131" s="1"/>
      <c r="NAJ131" s="1"/>
      <c r="NAK131" s="1"/>
      <c r="NAL131" s="1"/>
      <c r="NAM131" s="1"/>
      <c r="NAN131" s="1"/>
      <c r="NAO131" s="1"/>
      <c r="NAP131" s="1"/>
      <c r="NAQ131" s="1"/>
      <c r="NAR131" s="1"/>
      <c r="NAS131" s="1"/>
      <c r="NAT131" s="1"/>
      <c r="NAU131" s="1"/>
      <c r="NAV131" s="1"/>
      <c r="NAW131" s="1"/>
      <c r="NAX131" s="1"/>
      <c r="NAY131" s="1"/>
      <c r="NAZ131" s="1"/>
      <c r="NBA131" s="1"/>
      <c r="NBB131" s="1"/>
      <c r="NBC131" s="1"/>
      <c r="NBD131" s="1"/>
      <c r="NBE131" s="1"/>
      <c r="NBF131" s="1"/>
      <c r="NBG131" s="1"/>
      <c r="NBH131" s="1"/>
      <c r="NBI131" s="1"/>
      <c r="NBJ131" s="1"/>
      <c r="NBK131" s="1"/>
      <c r="NBL131" s="1"/>
      <c r="NBM131" s="1"/>
      <c r="NBN131" s="1"/>
      <c r="NBO131" s="1"/>
      <c r="NBP131" s="1"/>
      <c r="NBQ131" s="1"/>
      <c r="NBR131" s="1"/>
      <c r="NBS131" s="1"/>
      <c r="NBT131" s="1"/>
      <c r="NBU131" s="1"/>
      <c r="NBV131" s="1"/>
      <c r="NBW131" s="1"/>
      <c r="NBX131" s="1"/>
      <c r="NBY131" s="1"/>
      <c r="NBZ131" s="1"/>
      <c r="NCA131" s="1"/>
      <c r="NCB131" s="1"/>
      <c r="NCC131" s="1"/>
      <c r="NCD131" s="1"/>
      <c r="NCE131" s="1"/>
      <c r="NCF131" s="1"/>
      <c r="NCG131" s="1"/>
      <c r="NCH131" s="1"/>
      <c r="NCI131" s="1"/>
      <c r="NCJ131" s="1"/>
      <c r="NCK131" s="1"/>
      <c r="NCL131" s="1"/>
      <c r="NCM131" s="1"/>
      <c r="NCN131" s="1"/>
      <c r="NCO131" s="1"/>
      <c r="NCP131" s="1"/>
      <c r="NCQ131" s="1"/>
      <c r="NCR131" s="1"/>
      <c r="NCS131" s="1"/>
      <c r="NCT131" s="1"/>
      <c r="NCU131" s="1"/>
      <c r="NCV131" s="1"/>
      <c r="NCW131" s="1"/>
      <c r="NCX131" s="1"/>
      <c r="NCY131" s="1"/>
      <c r="NCZ131" s="1"/>
      <c r="NDA131" s="1"/>
      <c r="NDB131" s="1"/>
      <c r="NDC131" s="1"/>
      <c r="NDD131" s="1"/>
      <c r="NDE131" s="1"/>
      <c r="NDF131" s="1"/>
      <c r="NDG131" s="1"/>
      <c r="NDH131" s="1"/>
      <c r="NDI131" s="1"/>
      <c r="NDJ131" s="1"/>
      <c r="NDK131" s="1"/>
      <c r="NDL131" s="1"/>
      <c r="NDM131" s="1"/>
      <c r="NDN131" s="1"/>
      <c r="NDO131" s="1"/>
      <c r="NDP131" s="1"/>
      <c r="NDQ131" s="1"/>
      <c r="NDR131" s="1"/>
      <c r="NDS131" s="1"/>
      <c r="NDT131" s="1"/>
      <c r="NDU131" s="1"/>
      <c r="NDV131" s="1"/>
      <c r="NDW131" s="1"/>
      <c r="NDX131" s="1"/>
      <c r="NDY131" s="1"/>
      <c r="NDZ131" s="1"/>
      <c r="NEA131" s="1"/>
      <c r="NEB131" s="1"/>
      <c r="NEC131" s="1"/>
      <c r="NED131" s="1"/>
      <c r="NEE131" s="1"/>
      <c r="NEF131" s="1"/>
      <c r="NEG131" s="1"/>
      <c r="NEH131" s="1"/>
      <c r="NEI131" s="1"/>
      <c r="NEJ131" s="1"/>
      <c r="NEK131" s="1"/>
      <c r="NEL131" s="1"/>
      <c r="NEM131" s="1"/>
      <c r="NEN131" s="1"/>
      <c r="NEO131" s="1"/>
      <c r="NEP131" s="1"/>
      <c r="NEQ131" s="1"/>
      <c r="NER131" s="1"/>
      <c r="NES131" s="1"/>
      <c r="NET131" s="1"/>
      <c r="NEU131" s="1"/>
      <c r="NEV131" s="1"/>
      <c r="NEW131" s="1"/>
      <c r="NEX131" s="1"/>
      <c r="NEY131" s="1"/>
      <c r="NEZ131" s="1"/>
      <c r="NFA131" s="1"/>
      <c r="NFB131" s="1"/>
      <c r="NFC131" s="1"/>
      <c r="NFD131" s="1"/>
      <c r="NFE131" s="1"/>
      <c r="NFF131" s="1"/>
      <c r="NFG131" s="1"/>
      <c r="NFH131" s="1"/>
      <c r="NFI131" s="1"/>
      <c r="NFJ131" s="1"/>
      <c r="NFK131" s="1"/>
      <c r="NFL131" s="1"/>
      <c r="NFM131" s="1"/>
      <c r="NFN131" s="1"/>
      <c r="NFO131" s="1"/>
      <c r="NFP131" s="1"/>
      <c r="NFQ131" s="1"/>
      <c r="NFR131" s="1"/>
      <c r="NFS131" s="1"/>
      <c r="NFT131" s="1"/>
      <c r="NFU131" s="1"/>
      <c r="NFV131" s="1"/>
      <c r="NFW131" s="1"/>
      <c r="NFX131" s="1"/>
      <c r="NFY131" s="1"/>
      <c r="NFZ131" s="1"/>
      <c r="NGA131" s="1"/>
      <c r="NGB131" s="1"/>
      <c r="NGC131" s="1"/>
      <c r="NGD131" s="1"/>
      <c r="NGE131" s="1"/>
      <c r="NGF131" s="1"/>
      <c r="NGG131" s="1"/>
      <c r="NGH131" s="1"/>
      <c r="NGI131" s="1"/>
      <c r="NGJ131" s="1"/>
      <c r="NGK131" s="1"/>
      <c r="NGL131" s="1"/>
      <c r="NGM131" s="1"/>
      <c r="NGN131" s="1"/>
      <c r="NGO131" s="1"/>
      <c r="NGP131" s="1"/>
      <c r="NGQ131" s="1"/>
      <c r="NGR131" s="1"/>
      <c r="NGS131" s="1"/>
      <c r="NGT131" s="1"/>
      <c r="NGU131" s="1"/>
      <c r="NGV131" s="1"/>
      <c r="NGW131" s="1"/>
      <c r="NGX131" s="1"/>
      <c r="NGY131" s="1"/>
      <c r="NGZ131" s="1"/>
      <c r="NHA131" s="1"/>
      <c r="NHB131" s="1"/>
      <c r="NHC131" s="1"/>
      <c r="NHD131" s="1"/>
      <c r="NHE131" s="1"/>
      <c r="NHF131" s="1"/>
      <c r="NHG131" s="1"/>
      <c r="NHH131" s="1"/>
      <c r="NHI131" s="1"/>
      <c r="NHJ131" s="1"/>
      <c r="NHK131" s="1"/>
      <c r="NHL131" s="1"/>
      <c r="NHM131" s="1"/>
      <c r="NHN131" s="1"/>
      <c r="NHO131" s="1"/>
      <c r="NHP131" s="1"/>
      <c r="NHQ131" s="1"/>
      <c r="NHR131" s="1"/>
      <c r="NHS131" s="1"/>
      <c r="NHT131" s="1"/>
      <c r="NHU131" s="1"/>
      <c r="NHV131" s="1"/>
      <c r="NHW131" s="1"/>
      <c r="NHX131" s="1"/>
      <c r="NHY131" s="1"/>
      <c r="NHZ131" s="1"/>
      <c r="NIA131" s="1"/>
      <c r="NIB131" s="1"/>
      <c r="NIC131" s="1"/>
      <c r="NID131" s="1"/>
      <c r="NIE131" s="1"/>
      <c r="NIF131" s="1"/>
      <c r="NIG131" s="1"/>
      <c r="NIH131" s="1"/>
      <c r="NII131" s="1"/>
      <c r="NIJ131" s="1"/>
      <c r="NIK131" s="1"/>
      <c r="NIL131" s="1"/>
      <c r="NIM131" s="1"/>
      <c r="NIN131" s="1"/>
      <c r="NIO131" s="1"/>
      <c r="NIP131" s="1"/>
      <c r="NIQ131" s="1"/>
      <c r="NIR131" s="1"/>
      <c r="NIS131" s="1"/>
      <c r="NIT131" s="1"/>
      <c r="NIU131" s="1"/>
      <c r="NIV131" s="1"/>
      <c r="NIW131" s="1"/>
      <c r="NIX131" s="1"/>
      <c r="NIY131" s="1"/>
      <c r="NIZ131" s="1"/>
      <c r="NJA131" s="1"/>
      <c r="NJB131" s="1"/>
      <c r="NJC131" s="1"/>
      <c r="NJD131" s="1"/>
      <c r="NJE131" s="1"/>
      <c r="NJF131" s="1"/>
      <c r="NJG131" s="1"/>
      <c r="NJH131" s="1"/>
      <c r="NJI131" s="1"/>
      <c r="NJJ131" s="1"/>
      <c r="NJK131" s="1"/>
      <c r="NJL131" s="1"/>
      <c r="NJM131" s="1"/>
      <c r="NJN131" s="1"/>
      <c r="NJO131" s="1"/>
      <c r="NJP131" s="1"/>
      <c r="NJQ131" s="1"/>
      <c r="NJR131" s="1"/>
      <c r="NJS131" s="1"/>
      <c r="NJT131" s="1"/>
      <c r="NJU131" s="1"/>
      <c r="NJV131" s="1"/>
      <c r="NJW131" s="1"/>
      <c r="NJX131" s="1"/>
      <c r="NJY131" s="1"/>
      <c r="NJZ131" s="1"/>
      <c r="NKA131" s="1"/>
      <c r="NKB131" s="1"/>
      <c r="NKC131" s="1"/>
      <c r="NKD131" s="1"/>
      <c r="NKE131" s="1"/>
      <c r="NKF131" s="1"/>
      <c r="NKG131" s="1"/>
      <c r="NKH131" s="1"/>
      <c r="NKI131" s="1"/>
      <c r="NKJ131" s="1"/>
      <c r="NKK131" s="1"/>
      <c r="NKL131" s="1"/>
      <c r="NKM131" s="1"/>
      <c r="NKN131" s="1"/>
      <c r="NKO131" s="1"/>
      <c r="NKP131" s="1"/>
      <c r="NKQ131" s="1"/>
      <c r="NKR131" s="1"/>
      <c r="NKS131" s="1"/>
      <c r="NKT131" s="1"/>
      <c r="NKU131" s="1"/>
      <c r="NKV131" s="1"/>
      <c r="NKW131" s="1"/>
      <c r="NKX131" s="1"/>
      <c r="NKY131" s="1"/>
      <c r="NKZ131" s="1"/>
      <c r="NLA131" s="1"/>
      <c r="NLB131" s="1"/>
      <c r="NLC131" s="1"/>
      <c r="NLD131" s="1"/>
      <c r="NLE131" s="1"/>
      <c r="NLF131" s="1"/>
      <c r="NLG131" s="1"/>
      <c r="NLH131" s="1"/>
      <c r="NLI131" s="1"/>
      <c r="NLJ131" s="1"/>
      <c r="NLK131" s="1"/>
      <c r="NLL131" s="1"/>
      <c r="NLM131" s="1"/>
      <c r="NLN131" s="1"/>
      <c r="NLO131" s="1"/>
      <c r="NLP131" s="1"/>
      <c r="NLQ131" s="1"/>
      <c r="NLR131" s="1"/>
      <c r="NLS131" s="1"/>
      <c r="NLT131" s="1"/>
      <c r="NLU131" s="1"/>
      <c r="NLV131" s="1"/>
      <c r="NLW131" s="1"/>
      <c r="NLX131" s="1"/>
      <c r="NLY131" s="1"/>
      <c r="NLZ131" s="1"/>
      <c r="NMA131" s="1"/>
      <c r="NMB131" s="1"/>
      <c r="NMC131" s="1"/>
      <c r="NMD131" s="1"/>
      <c r="NME131" s="1"/>
      <c r="NMF131" s="1"/>
      <c r="NMG131" s="1"/>
      <c r="NMH131" s="1"/>
      <c r="NMI131" s="1"/>
      <c r="NMJ131" s="1"/>
      <c r="NMK131" s="1"/>
      <c r="NML131" s="1"/>
      <c r="NMM131" s="1"/>
      <c r="NMN131" s="1"/>
      <c r="NMO131" s="1"/>
      <c r="NMP131" s="1"/>
      <c r="NMQ131" s="1"/>
      <c r="NMR131" s="1"/>
      <c r="NMS131" s="1"/>
      <c r="NMT131" s="1"/>
      <c r="NMU131" s="1"/>
      <c r="NMV131" s="1"/>
      <c r="NMW131" s="1"/>
      <c r="NMX131" s="1"/>
      <c r="NMY131" s="1"/>
      <c r="NMZ131" s="1"/>
      <c r="NNA131" s="1"/>
      <c r="NNB131" s="1"/>
      <c r="NNC131" s="1"/>
      <c r="NND131" s="1"/>
      <c r="NNE131" s="1"/>
      <c r="NNF131" s="1"/>
      <c r="NNG131" s="1"/>
      <c r="NNH131" s="1"/>
      <c r="NNI131" s="1"/>
      <c r="NNJ131" s="1"/>
      <c r="NNK131" s="1"/>
      <c r="NNL131" s="1"/>
      <c r="NNM131" s="1"/>
      <c r="NNN131" s="1"/>
      <c r="NNO131" s="1"/>
      <c r="NNP131" s="1"/>
      <c r="NNQ131" s="1"/>
      <c r="NNR131" s="1"/>
      <c r="NNS131" s="1"/>
      <c r="NNT131" s="1"/>
      <c r="NNU131" s="1"/>
      <c r="NNV131" s="1"/>
      <c r="NNW131" s="1"/>
      <c r="NNX131" s="1"/>
      <c r="NNY131" s="1"/>
      <c r="NNZ131" s="1"/>
      <c r="NOA131" s="1"/>
      <c r="NOB131" s="1"/>
      <c r="NOC131" s="1"/>
      <c r="NOD131" s="1"/>
      <c r="NOE131" s="1"/>
      <c r="NOF131" s="1"/>
      <c r="NOG131" s="1"/>
      <c r="NOH131" s="1"/>
      <c r="NOI131" s="1"/>
      <c r="NOJ131" s="1"/>
      <c r="NOK131" s="1"/>
      <c r="NOL131" s="1"/>
      <c r="NOM131" s="1"/>
      <c r="NON131" s="1"/>
      <c r="NOO131" s="1"/>
      <c r="NOP131" s="1"/>
      <c r="NOQ131" s="1"/>
      <c r="NOR131" s="1"/>
      <c r="NOS131" s="1"/>
      <c r="NOT131" s="1"/>
      <c r="NOU131" s="1"/>
      <c r="NOV131" s="1"/>
      <c r="NOW131" s="1"/>
      <c r="NOX131" s="1"/>
      <c r="NOY131" s="1"/>
      <c r="NOZ131" s="1"/>
      <c r="NPA131" s="1"/>
      <c r="NPB131" s="1"/>
      <c r="NPC131" s="1"/>
      <c r="NPD131" s="1"/>
      <c r="NPE131" s="1"/>
      <c r="NPF131" s="1"/>
      <c r="NPG131" s="1"/>
      <c r="NPH131" s="1"/>
      <c r="NPI131" s="1"/>
      <c r="NPJ131" s="1"/>
      <c r="NPK131" s="1"/>
      <c r="NPL131" s="1"/>
      <c r="NPM131" s="1"/>
      <c r="NPN131" s="1"/>
      <c r="NPO131" s="1"/>
      <c r="NPP131" s="1"/>
      <c r="NPQ131" s="1"/>
      <c r="NPR131" s="1"/>
      <c r="NPS131" s="1"/>
      <c r="NPT131" s="1"/>
      <c r="NPU131" s="1"/>
      <c r="NPV131" s="1"/>
      <c r="NPW131" s="1"/>
      <c r="NPX131" s="1"/>
      <c r="NPY131" s="1"/>
      <c r="NPZ131" s="1"/>
      <c r="NQA131" s="1"/>
      <c r="NQB131" s="1"/>
      <c r="NQC131" s="1"/>
      <c r="NQD131" s="1"/>
      <c r="NQE131" s="1"/>
      <c r="NQF131" s="1"/>
      <c r="NQG131" s="1"/>
      <c r="NQH131" s="1"/>
      <c r="NQI131" s="1"/>
      <c r="NQJ131" s="1"/>
      <c r="NQK131" s="1"/>
      <c r="NQL131" s="1"/>
      <c r="NQM131" s="1"/>
      <c r="NQN131" s="1"/>
      <c r="NQO131" s="1"/>
      <c r="NQP131" s="1"/>
      <c r="NQQ131" s="1"/>
      <c r="NQR131" s="1"/>
      <c r="NQS131" s="1"/>
      <c r="NQT131" s="1"/>
      <c r="NQU131" s="1"/>
      <c r="NQV131" s="1"/>
      <c r="NQW131" s="1"/>
      <c r="NQX131" s="1"/>
      <c r="NQY131" s="1"/>
      <c r="NQZ131" s="1"/>
      <c r="NRA131" s="1"/>
      <c r="NRB131" s="1"/>
      <c r="NRC131" s="1"/>
      <c r="NRD131" s="1"/>
      <c r="NRE131" s="1"/>
      <c r="NRF131" s="1"/>
      <c r="NRG131" s="1"/>
      <c r="NRH131" s="1"/>
      <c r="NRI131" s="1"/>
      <c r="NRJ131" s="1"/>
      <c r="NRK131" s="1"/>
      <c r="NRL131" s="1"/>
      <c r="NRM131" s="1"/>
      <c r="NRN131" s="1"/>
      <c r="NRO131" s="1"/>
      <c r="NRP131" s="1"/>
      <c r="NRQ131" s="1"/>
      <c r="NRR131" s="1"/>
      <c r="NRS131" s="1"/>
      <c r="NRT131" s="1"/>
      <c r="NRU131" s="1"/>
      <c r="NRV131" s="1"/>
      <c r="NRW131" s="1"/>
      <c r="NRX131" s="1"/>
      <c r="NRY131" s="1"/>
      <c r="NRZ131" s="1"/>
      <c r="NSA131" s="1"/>
      <c r="NSB131" s="1"/>
      <c r="NSC131" s="1"/>
      <c r="NSD131" s="1"/>
      <c r="NSE131" s="1"/>
      <c r="NSF131" s="1"/>
      <c r="NSG131" s="1"/>
      <c r="NSH131" s="1"/>
      <c r="NSI131" s="1"/>
      <c r="NSJ131" s="1"/>
      <c r="NSK131" s="1"/>
      <c r="NSL131" s="1"/>
      <c r="NSM131" s="1"/>
      <c r="NSN131" s="1"/>
      <c r="NSO131" s="1"/>
      <c r="NSP131" s="1"/>
      <c r="NSQ131" s="1"/>
      <c r="NSR131" s="1"/>
      <c r="NSS131" s="1"/>
      <c r="NST131" s="1"/>
      <c r="NSU131" s="1"/>
      <c r="NSV131" s="1"/>
      <c r="NSW131" s="1"/>
      <c r="NSX131" s="1"/>
      <c r="NSY131" s="1"/>
      <c r="NSZ131" s="1"/>
      <c r="NTA131" s="1"/>
      <c r="NTB131" s="1"/>
      <c r="NTC131" s="1"/>
      <c r="NTD131" s="1"/>
      <c r="NTE131" s="1"/>
      <c r="NTF131" s="1"/>
      <c r="NTG131" s="1"/>
      <c r="NTH131" s="1"/>
      <c r="NTI131" s="1"/>
      <c r="NTJ131" s="1"/>
      <c r="NTK131" s="1"/>
      <c r="NTL131" s="1"/>
      <c r="NTM131" s="1"/>
      <c r="NTN131" s="1"/>
      <c r="NTO131" s="1"/>
      <c r="NTP131" s="1"/>
      <c r="NTQ131" s="1"/>
      <c r="NTR131" s="1"/>
      <c r="NTS131" s="1"/>
      <c r="NTT131" s="1"/>
      <c r="NTU131" s="1"/>
      <c r="NTV131" s="1"/>
      <c r="NTW131" s="1"/>
      <c r="NTX131" s="1"/>
      <c r="NTY131" s="1"/>
      <c r="NTZ131" s="1"/>
      <c r="NUA131" s="1"/>
      <c r="NUB131" s="1"/>
      <c r="NUC131" s="1"/>
      <c r="NUD131" s="1"/>
      <c r="NUE131" s="1"/>
      <c r="NUF131" s="1"/>
      <c r="NUG131" s="1"/>
      <c r="NUH131" s="1"/>
      <c r="NUI131" s="1"/>
      <c r="NUJ131" s="1"/>
      <c r="NUK131" s="1"/>
      <c r="NUL131" s="1"/>
      <c r="NUM131" s="1"/>
      <c r="NUN131" s="1"/>
      <c r="NUO131" s="1"/>
      <c r="NUP131" s="1"/>
      <c r="NUQ131" s="1"/>
      <c r="NUR131" s="1"/>
      <c r="NUS131" s="1"/>
      <c r="NUT131" s="1"/>
      <c r="NUU131" s="1"/>
      <c r="NUV131" s="1"/>
      <c r="NUW131" s="1"/>
      <c r="NUX131" s="1"/>
      <c r="NUY131" s="1"/>
      <c r="NUZ131" s="1"/>
      <c r="NVA131" s="1"/>
      <c r="NVB131" s="1"/>
      <c r="NVC131" s="1"/>
      <c r="NVD131" s="1"/>
      <c r="NVE131" s="1"/>
      <c r="NVF131" s="1"/>
      <c r="NVG131" s="1"/>
      <c r="NVH131" s="1"/>
      <c r="NVI131" s="1"/>
      <c r="NVJ131" s="1"/>
      <c r="NVK131" s="1"/>
      <c r="NVL131" s="1"/>
      <c r="NVM131" s="1"/>
      <c r="NVN131" s="1"/>
      <c r="NVO131" s="1"/>
      <c r="NVP131" s="1"/>
      <c r="NVQ131" s="1"/>
      <c r="NVR131" s="1"/>
      <c r="NVS131" s="1"/>
      <c r="NVT131" s="1"/>
      <c r="NVU131" s="1"/>
      <c r="NVV131" s="1"/>
      <c r="NVW131" s="1"/>
      <c r="NVX131" s="1"/>
      <c r="NVY131" s="1"/>
      <c r="NVZ131" s="1"/>
      <c r="NWA131" s="1"/>
      <c r="NWB131" s="1"/>
      <c r="NWC131" s="1"/>
      <c r="NWD131" s="1"/>
      <c r="NWE131" s="1"/>
      <c r="NWF131" s="1"/>
      <c r="NWG131" s="1"/>
      <c r="NWH131" s="1"/>
      <c r="NWI131" s="1"/>
      <c r="NWJ131" s="1"/>
      <c r="NWK131" s="1"/>
      <c r="NWL131" s="1"/>
      <c r="NWM131" s="1"/>
      <c r="NWN131" s="1"/>
      <c r="NWO131" s="1"/>
      <c r="NWP131" s="1"/>
      <c r="NWQ131" s="1"/>
      <c r="NWR131" s="1"/>
      <c r="NWS131" s="1"/>
      <c r="NWT131" s="1"/>
      <c r="NWU131" s="1"/>
      <c r="NWV131" s="1"/>
      <c r="NWW131" s="1"/>
      <c r="NWX131" s="1"/>
      <c r="NWY131" s="1"/>
      <c r="NWZ131" s="1"/>
      <c r="NXA131" s="1"/>
      <c r="NXB131" s="1"/>
      <c r="NXC131" s="1"/>
      <c r="NXD131" s="1"/>
      <c r="NXE131" s="1"/>
      <c r="NXF131" s="1"/>
      <c r="NXG131" s="1"/>
      <c r="NXH131" s="1"/>
      <c r="NXI131" s="1"/>
      <c r="NXJ131" s="1"/>
      <c r="NXK131" s="1"/>
      <c r="NXL131" s="1"/>
      <c r="NXM131" s="1"/>
      <c r="NXN131" s="1"/>
      <c r="NXO131" s="1"/>
      <c r="NXP131" s="1"/>
      <c r="NXQ131" s="1"/>
      <c r="NXR131" s="1"/>
      <c r="NXS131" s="1"/>
      <c r="NXT131" s="1"/>
      <c r="NXU131" s="1"/>
      <c r="NXV131" s="1"/>
      <c r="NXW131" s="1"/>
      <c r="NXX131" s="1"/>
      <c r="NXY131" s="1"/>
      <c r="NXZ131" s="1"/>
      <c r="NYA131" s="1"/>
      <c r="NYB131" s="1"/>
      <c r="NYC131" s="1"/>
      <c r="NYD131" s="1"/>
      <c r="NYE131" s="1"/>
      <c r="NYF131" s="1"/>
      <c r="NYG131" s="1"/>
      <c r="NYH131" s="1"/>
      <c r="NYI131" s="1"/>
      <c r="NYJ131" s="1"/>
      <c r="NYK131" s="1"/>
      <c r="NYL131" s="1"/>
      <c r="NYM131" s="1"/>
      <c r="NYN131" s="1"/>
      <c r="NYO131" s="1"/>
      <c r="NYP131" s="1"/>
      <c r="NYQ131" s="1"/>
      <c r="NYR131" s="1"/>
      <c r="NYS131" s="1"/>
      <c r="NYT131" s="1"/>
      <c r="NYU131" s="1"/>
      <c r="NYV131" s="1"/>
      <c r="NYW131" s="1"/>
      <c r="NYX131" s="1"/>
      <c r="NYY131" s="1"/>
      <c r="NYZ131" s="1"/>
      <c r="NZA131" s="1"/>
      <c r="NZB131" s="1"/>
      <c r="NZC131" s="1"/>
      <c r="NZD131" s="1"/>
      <c r="NZE131" s="1"/>
      <c r="NZF131" s="1"/>
      <c r="NZG131" s="1"/>
      <c r="NZH131" s="1"/>
      <c r="NZI131" s="1"/>
      <c r="NZJ131" s="1"/>
      <c r="NZK131" s="1"/>
      <c r="NZL131" s="1"/>
      <c r="NZM131" s="1"/>
      <c r="NZN131" s="1"/>
      <c r="NZO131" s="1"/>
      <c r="NZP131" s="1"/>
      <c r="NZQ131" s="1"/>
      <c r="NZR131" s="1"/>
      <c r="NZS131" s="1"/>
      <c r="NZT131" s="1"/>
      <c r="NZU131" s="1"/>
      <c r="NZV131" s="1"/>
      <c r="NZW131" s="1"/>
      <c r="NZX131" s="1"/>
      <c r="NZY131" s="1"/>
      <c r="NZZ131" s="1"/>
      <c r="OAA131" s="1"/>
      <c r="OAB131" s="1"/>
      <c r="OAC131" s="1"/>
      <c r="OAD131" s="1"/>
      <c r="OAE131" s="1"/>
      <c r="OAF131" s="1"/>
      <c r="OAG131" s="1"/>
      <c r="OAH131" s="1"/>
      <c r="OAI131" s="1"/>
      <c r="OAJ131" s="1"/>
      <c r="OAK131" s="1"/>
      <c r="OAL131" s="1"/>
      <c r="OAM131" s="1"/>
      <c r="OAN131" s="1"/>
      <c r="OAO131" s="1"/>
      <c r="OAP131" s="1"/>
      <c r="OAQ131" s="1"/>
      <c r="OAR131" s="1"/>
      <c r="OAS131" s="1"/>
      <c r="OAT131" s="1"/>
      <c r="OAU131" s="1"/>
      <c r="OAV131" s="1"/>
      <c r="OAW131" s="1"/>
      <c r="OAX131" s="1"/>
      <c r="OAY131" s="1"/>
      <c r="OAZ131" s="1"/>
      <c r="OBA131" s="1"/>
      <c r="OBB131" s="1"/>
      <c r="OBC131" s="1"/>
      <c r="OBD131" s="1"/>
      <c r="OBE131" s="1"/>
      <c r="OBF131" s="1"/>
      <c r="OBG131" s="1"/>
      <c r="OBH131" s="1"/>
      <c r="OBI131" s="1"/>
      <c r="OBJ131" s="1"/>
      <c r="OBK131" s="1"/>
      <c r="OBL131" s="1"/>
      <c r="OBM131" s="1"/>
      <c r="OBN131" s="1"/>
      <c r="OBO131" s="1"/>
      <c r="OBP131" s="1"/>
      <c r="OBQ131" s="1"/>
      <c r="OBR131" s="1"/>
      <c r="OBS131" s="1"/>
      <c r="OBT131" s="1"/>
      <c r="OBU131" s="1"/>
      <c r="OBV131" s="1"/>
      <c r="OBW131" s="1"/>
      <c r="OBX131" s="1"/>
      <c r="OBY131" s="1"/>
      <c r="OBZ131" s="1"/>
      <c r="OCA131" s="1"/>
      <c r="OCB131" s="1"/>
      <c r="OCC131" s="1"/>
      <c r="OCD131" s="1"/>
      <c r="OCE131" s="1"/>
      <c r="OCF131" s="1"/>
      <c r="OCG131" s="1"/>
      <c r="OCH131" s="1"/>
      <c r="OCI131" s="1"/>
      <c r="OCJ131" s="1"/>
      <c r="OCK131" s="1"/>
      <c r="OCL131" s="1"/>
      <c r="OCM131" s="1"/>
      <c r="OCN131" s="1"/>
      <c r="OCO131" s="1"/>
      <c r="OCP131" s="1"/>
      <c r="OCQ131" s="1"/>
      <c r="OCR131" s="1"/>
      <c r="OCS131" s="1"/>
      <c r="OCT131" s="1"/>
      <c r="OCU131" s="1"/>
      <c r="OCV131" s="1"/>
      <c r="OCW131" s="1"/>
      <c r="OCX131" s="1"/>
      <c r="OCY131" s="1"/>
      <c r="OCZ131" s="1"/>
      <c r="ODA131" s="1"/>
      <c r="ODB131" s="1"/>
      <c r="ODC131" s="1"/>
      <c r="ODD131" s="1"/>
      <c r="ODE131" s="1"/>
      <c r="ODF131" s="1"/>
      <c r="ODG131" s="1"/>
      <c r="ODH131" s="1"/>
      <c r="ODI131" s="1"/>
      <c r="ODJ131" s="1"/>
      <c r="ODK131" s="1"/>
      <c r="ODL131" s="1"/>
      <c r="ODM131" s="1"/>
      <c r="ODN131" s="1"/>
      <c r="ODO131" s="1"/>
      <c r="ODP131" s="1"/>
      <c r="ODQ131" s="1"/>
      <c r="ODR131" s="1"/>
      <c r="ODS131" s="1"/>
      <c r="ODT131" s="1"/>
      <c r="ODU131" s="1"/>
      <c r="ODV131" s="1"/>
      <c r="ODW131" s="1"/>
      <c r="ODX131" s="1"/>
      <c r="ODY131" s="1"/>
      <c r="ODZ131" s="1"/>
      <c r="OEA131" s="1"/>
      <c r="OEB131" s="1"/>
      <c r="OEC131" s="1"/>
      <c r="OED131" s="1"/>
      <c r="OEE131" s="1"/>
      <c r="OEF131" s="1"/>
      <c r="OEG131" s="1"/>
      <c r="OEH131" s="1"/>
      <c r="OEI131" s="1"/>
      <c r="OEJ131" s="1"/>
      <c r="OEK131" s="1"/>
      <c r="OEL131" s="1"/>
      <c r="OEM131" s="1"/>
      <c r="OEN131" s="1"/>
      <c r="OEO131" s="1"/>
      <c r="OEP131" s="1"/>
      <c r="OEQ131" s="1"/>
      <c r="OER131" s="1"/>
      <c r="OES131" s="1"/>
      <c r="OET131" s="1"/>
      <c r="OEU131" s="1"/>
      <c r="OEV131" s="1"/>
      <c r="OEW131" s="1"/>
      <c r="OEX131" s="1"/>
      <c r="OEY131" s="1"/>
      <c r="OEZ131" s="1"/>
      <c r="OFA131" s="1"/>
      <c r="OFB131" s="1"/>
      <c r="OFC131" s="1"/>
      <c r="OFD131" s="1"/>
      <c r="OFE131" s="1"/>
      <c r="OFF131" s="1"/>
      <c r="OFG131" s="1"/>
      <c r="OFH131" s="1"/>
      <c r="OFI131" s="1"/>
      <c r="OFJ131" s="1"/>
      <c r="OFK131" s="1"/>
      <c r="OFL131" s="1"/>
      <c r="OFM131" s="1"/>
      <c r="OFN131" s="1"/>
      <c r="OFO131" s="1"/>
      <c r="OFP131" s="1"/>
      <c r="OFQ131" s="1"/>
      <c r="OFR131" s="1"/>
      <c r="OFS131" s="1"/>
      <c r="OFT131" s="1"/>
      <c r="OFU131" s="1"/>
      <c r="OFV131" s="1"/>
      <c r="OFW131" s="1"/>
      <c r="OFX131" s="1"/>
      <c r="OFY131" s="1"/>
      <c r="OFZ131" s="1"/>
      <c r="OGA131" s="1"/>
      <c r="OGB131" s="1"/>
      <c r="OGC131" s="1"/>
      <c r="OGD131" s="1"/>
      <c r="OGE131" s="1"/>
      <c r="OGF131" s="1"/>
      <c r="OGG131" s="1"/>
      <c r="OGH131" s="1"/>
      <c r="OGI131" s="1"/>
      <c r="OGJ131" s="1"/>
      <c r="OGK131" s="1"/>
      <c r="OGL131" s="1"/>
      <c r="OGM131" s="1"/>
      <c r="OGN131" s="1"/>
      <c r="OGO131" s="1"/>
      <c r="OGP131" s="1"/>
      <c r="OGQ131" s="1"/>
      <c r="OGR131" s="1"/>
      <c r="OGS131" s="1"/>
      <c r="OGT131" s="1"/>
      <c r="OGU131" s="1"/>
      <c r="OGV131" s="1"/>
      <c r="OGW131" s="1"/>
      <c r="OGX131" s="1"/>
      <c r="OGY131" s="1"/>
      <c r="OGZ131" s="1"/>
      <c r="OHA131" s="1"/>
      <c r="OHB131" s="1"/>
      <c r="OHC131" s="1"/>
      <c r="OHD131" s="1"/>
      <c r="OHE131" s="1"/>
      <c r="OHF131" s="1"/>
      <c r="OHG131" s="1"/>
      <c r="OHH131" s="1"/>
      <c r="OHI131" s="1"/>
      <c r="OHJ131" s="1"/>
      <c r="OHK131" s="1"/>
      <c r="OHL131" s="1"/>
      <c r="OHM131" s="1"/>
      <c r="OHN131" s="1"/>
      <c r="OHO131" s="1"/>
      <c r="OHP131" s="1"/>
      <c r="OHQ131" s="1"/>
      <c r="OHR131" s="1"/>
      <c r="OHS131" s="1"/>
      <c r="OHT131" s="1"/>
      <c r="OHU131" s="1"/>
      <c r="OHV131" s="1"/>
      <c r="OHW131" s="1"/>
      <c r="OHX131" s="1"/>
      <c r="OHY131" s="1"/>
      <c r="OHZ131" s="1"/>
      <c r="OIA131" s="1"/>
      <c r="OIB131" s="1"/>
      <c r="OIC131" s="1"/>
      <c r="OID131" s="1"/>
      <c r="OIE131" s="1"/>
      <c r="OIF131" s="1"/>
      <c r="OIG131" s="1"/>
      <c r="OIH131" s="1"/>
      <c r="OII131" s="1"/>
      <c r="OIJ131" s="1"/>
      <c r="OIK131" s="1"/>
      <c r="OIL131" s="1"/>
      <c r="OIM131" s="1"/>
      <c r="OIN131" s="1"/>
      <c r="OIO131" s="1"/>
      <c r="OIP131" s="1"/>
      <c r="OIQ131" s="1"/>
      <c r="OIR131" s="1"/>
      <c r="OIS131" s="1"/>
      <c r="OIT131" s="1"/>
      <c r="OIU131" s="1"/>
      <c r="OIV131" s="1"/>
      <c r="OIW131" s="1"/>
      <c r="OIX131" s="1"/>
      <c r="OIY131" s="1"/>
      <c r="OIZ131" s="1"/>
      <c r="OJA131" s="1"/>
      <c r="OJB131" s="1"/>
      <c r="OJC131" s="1"/>
      <c r="OJD131" s="1"/>
      <c r="OJE131" s="1"/>
      <c r="OJF131" s="1"/>
      <c r="OJG131" s="1"/>
      <c r="OJH131" s="1"/>
      <c r="OJI131" s="1"/>
      <c r="OJJ131" s="1"/>
      <c r="OJK131" s="1"/>
      <c r="OJL131" s="1"/>
      <c r="OJM131" s="1"/>
      <c r="OJN131" s="1"/>
      <c r="OJO131" s="1"/>
      <c r="OJP131" s="1"/>
      <c r="OJQ131" s="1"/>
      <c r="OJR131" s="1"/>
      <c r="OJS131" s="1"/>
      <c r="OJT131" s="1"/>
      <c r="OJU131" s="1"/>
      <c r="OJV131" s="1"/>
      <c r="OJW131" s="1"/>
      <c r="OJX131" s="1"/>
      <c r="OJY131" s="1"/>
      <c r="OJZ131" s="1"/>
      <c r="OKA131" s="1"/>
      <c r="OKB131" s="1"/>
      <c r="OKC131" s="1"/>
      <c r="OKD131" s="1"/>
      <c r="OKE131" s="1"/>
      <c r="OKF131" s="1"/>
      <c r="OKG131" s="1"/>
      <c r="OKH131" s="1"/>
      <c r="OKI131" s="1"/>
      <c r="OKJ131" s="1"/>
      <c r="OKK131" s="1"/>
      <c r="OKL131" s="1"/>
      <c r="OKM131" s="1"/>
      <c r="OKN131" s="1"/>
      <c r="OKO131" s="1"/>
      <c r="OKP131" s="1"/>
      <c r="OKQ131" s="1"/>
      <c r="OKR131" s="1"/>
      <c r="OKS131" s="1"/>
      <c r="OKT131" s="1"/>
      <c r="OKU131" s="1"/>
      <c r="OKV131" s="1"/>
      <c r="OKW131" s="1"/>
      <c r="OKX131" s="1"/>
      <c r="OKY131" s="1"/>
      <c r="OKZ131" s="1"/>
      <c r="OLA131" s="1"/>
      <c r="OLB131" s="1"/>
      <c r="OLC131" s="1"/>
      <c r="OLD131" s="1"/>
      <c r="OLE131" s="1"/>
      <c r="OLF131" s="1"/>
      <c r="OLG131" s="1"/>
      <c r="OLH131" s="1"/>
      <c r="OLI131" s="1"/>
      <c r="OLJ131" s="1"/>
      <c r="OLK131" s="1"/>
      <c r="OLL131" s="1"/>
      <c r="OLM131" s="1"/>
      <c r="OLN131" s="1"/>
      <c r="OLO131" s="1"/>
      <c r="OLP131" s="1"/>
      <c r="OLQ131" s="1"/>
      <c r="OLR131" s="1"/>
      <c r="OLS131" s="1"/>
      <c r="OLT131" s="1"/>
      <c r="OLU131" s="1"/>
      <c r="OLV131" s="1"/>
      <c r="OLW131" s="1"/>
      <c r="OLX131" s="1"/>
      <c r="OLY131" s="1"/>
      <c r="OLZ131" s="1"/>
      <c r="OMA131" s="1"/>
      <c r="OMB131" s="1"/>
      <c r="OMC131" s="1"/>
      <c r="OMD131" s="1"/>
      <c r="OME131" s="1"/>
      <c r="OMF131" s="1"/>
      <c r="OMG131" s="1"/>
      <c r="OMH131" s="1"/>
      <c r="OMI131" s="1"/>
      <c r="OMJ131" s="1"/>
      <c r="OMK131" s="1"/>
      <c r="OML131" s="1"/>
      <c r="OMM131" s="1"/>
      <c r="OMN131" s="1"/>
      <c r="OMO131" s="1"/>
      <c r="OMP131" s="1"/>
      <c r="OMQ131" s="1"/>
      <c r="OMR131" s="1"/>
      <c r="OMS131" s="1"/>
      <c r="OMT131" s="1"/>
      <c r="OMU131" s="1"/>
      <c r="OMV131" s="1"/>
      <c r="OMW131" s="1"/>
      <c r="OMX131" s="1"/>
      <c r="OMY131" s="1"/>
      <c r="OMZ131" s="1"/>
      <c r="ONA131" s="1"/>
      <c r="ONB131" s="1"/>
      <c r="ONC131" s="1"/>
      <c r="OND131" s="1"/>
      <c r="ONE131" s="1"/>
      <c r="ONF131" s="1"/>
      <c r="ONG131" s="1"/>
      <c r="ONH131" s="1"/>
      <c r="ONI131" s="1"/>
      <c r="ONJ131" s="1"/>
      <c r="ONK131" s="1"/>
      <c r="ONL131" s="1"/>
      <c r="ONM131" s="1"/>
      <c r="ONN131" s="1"/>
      <c r="ONO131" s="1"/>
      <c r="ONP131" s="1"/>
      <c r="ONQ131" s="1"/>
      <c r="ONR131" s="1"/>
      <c r="ONS131" s="1"/>
      <c r="ONT131" s="1"/>
      <c r="ONU131" s="1"/>
      <c r="ONV131" s="1"/>
      <c r="ONW131" s="1"/>
      <c r="ONX131" s="1"/>
      <c r="ONY131" s="1"/>
      <c r="ONZ131" s="1"/>
      <c r="OOA131" s="1"/>
      <c r="OOB131" s="1"/>
      <c r="OOC131" s="1"/>
      <c r="OOD131" s="1"/>
      <c r="OOE131" s="1"/>
      <c r="OOF131" s="1"/>
      <c r="OOG131" s="1"/>
      <c r="OOH131" s="1"/>
      <c r="OOI131" s="1"/>
      <c r="OOJ131" s="1"/>
      <c r="OOK131" s="1"/>
      <c r="OOL131" s="1"/>
      <c r="OOM131" s="1"/>
      <c r="OON131" s="1"/>
      <c r="OOO131" s="1"/>
      <c r="OOP131" s="1"/>
      <c r="OOQ131" s="1"/>
      <c r="OOR131" s="1"/>
      <c r="OOS131" s="1"/>
      <c r="OOT131" s="1"/>
      <c r="OOU131" s="1"/>
      <c r="OOV131" s="1"/>
      <c r="OOW131" s="1"/>
      <c r="OOX131" s="1"/>
      <c r="OOY131" s="1"/>
      <c r="OOZ131" s="1"/>
      <c r="OPA131" s="1"/>
      <c r="OPB131" s="1"/>
      <c r="OPC131" s="1"/>
      <c r="OPD131" s="1"/>
      <c r="OPE131" s="1"/>
      <c r="OPF131" s="1"/>
      <c r="OPG131" s="1"/>
      <c r="OPH131" s="1"/>
      <c r="OPI131" s="1"/>
      <c r="OPJ131" s="1"/>
      <c r="OPK131" s="1"/>
      <c r="OPL131" s="1"/>
      <c r="OPM131" s="1"/>
      <c r="OPN131" s="1"/>
      <c r="OPO131" s="1"/>
      <c r="OPP131" s="1"/>
      <c r="OPQ131" s="1"/>
      <c r="OPR131" s="1"/>
      <c r="OPS131" s="1"/>
      <c r="OPT131" s="1"/>
      <c r="OPU131" s="1"/>
      <c r="OPV131" s="1"/>
      <c r="OPW131" s="1"/>
      <c r="OPX131" s="1"/>
      <c r="OPY131" s="1"/>
      <c r="OPZ131" s="1"/>
      <c r="OQA131" s="1"/>
      <c r="OQB131" s="1"/>
      <c r="OQC131" s="1"/>
      <c r="OQD131" s="1"/>
      <c r="OQE131" s="1"/>
      <c r="OQF131" s="1"/>
      <c r="OQG131" s="1"/>
      <c r="OQH131" s="1"/>
      <c r="OQI131" s="1"/>
      <c r="OQJ131" s="1"/>
      <c r="OQK131" s="1"/>
      <c r="OQL131" s="1"/>
      <c r="OQM131" s="1"/>
      <c r="OQN131" s="1"/>
      <c r="OQO131" s="1"/>
      <c r="OQP131" s="1"/>
      <c r="OQQ131" s="1"/>
      <c r="OQR131" s="1"/>
      <c r="OQS131" s="1"/>
      <c r="OQT131" s="1"/>
      <c r="OQU131" s="1"/>
      <c r="OQV131" s="1"/>
      <c r="OQW131" s="1"/>
      <c r="OQX131" s="1"/>
      <c r="OQY131" s="1"/>
      <c r="OQZ131" s="1"/>
      <c r="ORA131" s="1"/>
      <c r="ORB131" s="1"/>
      <c r="ORC131" s="1"/>
      <c r="ORD131" s="1"/>
      <c r="ORE131" s="1"/>
      <c r="ORF131" s="1"/>
      <c r="ORG131" s="1"/>
      <c r="ORH131" s="1"/>
      <c r="ORI131" s="1"/>
      <c r="ORJ131" s="1"/>
      <c r="ORK131" s="1"/>
      <c r="ORL131" s="1"/>
      <c r="ORM131" s="1"/>
      <c r="ORN131" s="1"/>
      <c r="ORO131" s="1"/>
      <c r="ORP131" s="1"/>
      <c r="ORQ131" s="1"/>
      <c r="ORR131" s="1"/>
      <c r="ORS131" s="1"/>
      <c r="ORT131" s="1"/>
      <c r="ORU131" s="1"/>
      <c r="ORV131" s="1"/>
      <c r="ORW131" s="1"/>
      <c r="ORX131" s="1"/>
      <c r="ORY131" s="1"/>
      <c r="ORZ131" s="1"/>
      <c r="OSA131" s="1"/>
      <c r="OSB131" s="1"/>
      <c r="OSC131" s="1"/>
      <c r="OSD131" s="1"/>
      <c r="OSE131" s="1"/>
      <c r="OSF131" s="1"/>
      <c r="OSG131" s="1"/>
      <c r="OSH131" s="1"/>
      <c r="OSI131" s="1"/>
      <c r="OSJ131" s="1"/>
      <c r="OSK131" s="1"/>
      <c r="OSL131" s="1"/>
      <c r="OSM131" s="1"/>
      <c r="OSN131" s="1"/>
      <c r="OSO131" s="1"/>
      <c r="OSP131" s="1"/>
      <c r="OSQ131" s="1"/>
      <c r="OSR131" s="1"/>
      <c r="OSS131" s="1"/>
      <c r="OST131" s="1"/>
      <c r="OSU131" s="1"/>
      <c r="OSV131" s="1"/>
      <c r="OSW131" s="1"/>
      <c r="OSX131" s="1"/>
      <c r="OSY131" s="1"/>
      <c r="OSZ131" s="1"/>
      <c r="OTA131" s="1"/>
      <c r="OTB131" s="1"/>
      <c r="OTC131" s="1"/>
      <c r="OTD131" s="1"/>
      <c r="OTE131" s="1"/>
      <c r="OTF131" s="1"/>
      <c r="OTG131" s="1"/>
      <c r="OTH131" s="1"/>
      <c r="OTI131" s="1"/>
      <c r="OTJ131" s="1"/>
      <c r="OTK131" s="1"/>
      <c r="OTL131" s="1"/>
      <c r="OTM131" s="1"/>
      <c r="OTN131" s="1"/>
      <c r="OTO131" s="1"/>
      <c r="OTP131" s="1"/>
      <c r="OTQ131" s="1"/>
      <c r="OTR131" s="1"/>
      <c r="OTS131" s="1"/>
      <c r="OTT131" s="1"/>
      <c r="OTU131" s="1"/>
      <c r="OTV131" s="1"/>
      <c r="OTW131" s="1"/>
      <c r="OTX131" s="1"/>
      <c r="OTY131" s="1"/>
      <c r="OTZ131" s="1"/>
      <c r="OUA131" s="1"/>
      <c r="OUB131" s="1"/>
      <c r="OUC131" s="1"/>
      <c r="OUD131" s="1"/>
      <c r="OUE131" s="1"/>
      <c r="OUF131" s="1"/>
      <c r="OUG131" s="1"/>
      <c r="OUH131" s="1"/>
      <c r="OUI131" s="1"/>
      <c r="OUJ131" s="1"/>
      <c r="OUK131" s="1"/>
      <c r="OUL131" s="1"/>
      <c r="OUM131" s="1"/>
      <c r="OUN131" s="1"/>
      <c r="OUO131" s="1"/>
      <c r="OUP131" s="1"/>
      <c r="OUQ131" s="1"/>
      <c r="OUR131" s="1"/>
      <c r="OUS131" s="1"/>
      <c r="OUT131" s="1"/>
      <c r="OUU131" s="1"/>
      <c r="OUV131" s="1"/>
      <c r="OUW131" s="1"/>
      <c r="OUX131" s="1"/>
      <c r="OUY131" s="1"/>
      <c r="OUZ131" s="1"/>
      <c r="OVA131" s="1"/>
      <c r="OVB131" s="1"/>
      <c r="OVC131" s="1"/>
      <c r="OVD131" s="1"/>
      <c r="OVE131" s="1"/>
      <c r="OVF131" s="1"/>
      <c r="OVG131" s="1"/>
      <c r="OVH131" s="1"/>
      <c r="OVI131" s="1"/>
      <c r="OVJ131" s="1"/>
      <c r="OVK131" s="1"/>
      <c r="OVL131" s="1"/>
      <c r="OVM131" s="1"/>
      <c r="OVN131" s="1"/>
      <c r="OVO131" s="1"/>
      <c r="OVP131" s="1"/>
      <c r="OVQ131" s="1"/>
      <c r="OVR131" s="1"/>
      <c r="OVS131" s="1"/>
      <c r="OVT131" s="1"/>
      <c r="OVU131" s="1"/>
      <c r="OVV131" s="1"/>
      <c r="OVW131" s="1"/>
      <c r="OVX131" s="1"/>
      <c r="OVY131" s="1"/>
      <c r="OVZ131" s="1"/>
      <c r="OWA131" s="1"/>
      <c r="OWB131" s="1"/>
      <c r="OWC131" s="1"/>
      <c r="OWD131" s="1"/>
      <c r="OWE131" s="1"/>
      <c r="OWF131" s="1"/>
      <c r="OWG131" s="1"/>
      <c r="OWH131" s="1"/>
      <c r="OWI131" s="1"/>
      <c r="OWJ131" s="1"/>
      <c r="OWK131" s="1"/>
      <c r="OWL131" s="1"/>
      <c r="OWM131" s="1"/>
      <c r="OWN131" s="1"/>
      <c r="OWO131" s="1"/>
      <c r="OWP131" s="1"/>
      <c r="OWQ131" s="1"/>
      <c r="OWR131" s="1"/>
      <c r="OWS131" s="1"/>
      <c r="OWT131" s="1"/>
      <c r="OWU131" s="1"/>
      <c r="OWV131" s="1"/>
      <c r="OWW131" s="1"/>
      <c r="OWX131" s="1"/>
      <c r="OWY131" s="1"/>
      <c r="OWZ131" s="1"/>
      <c r="OXA131" s="1"/>
      <c r="OXB131" s="1"/>
      <c r="OXC131" s="1"/>
      <c r="OXD131" s="1"/>
      <c r="OXE131" s="1"/>
      <c r="OXF131" s="1"/>
      <c r="OXG131" s="1"/>
      <c r="OXH131" s="1"/>
      <c r="OXI131" s="1"/>
      <c r="OXJ131" s="1"/>
      <c r="OXK131" s="1"/>
      <c r="OXL131" s="1"/>
      <c r="OXM131" s="1"/>
      <c r="OXN131" s="1"/>
      <c r="OXO131" s="1"/>
      <c r="OXP131" s="1"/>
      <c r="OXQ131" s="1"/>
      <c r="OXR131" s="1"/>
      <c r="OXS131" s="1"/>
      <c r="OXT131" s="1"/>
      <c r="OXU131" s="1"/>
      <c r="OXV131" s="1"/>
      <c r="OXW131" s="1"/>
      <c r="OXX131" s="1"/>
      <c r="OXY131" s="1"/>
      <c r="OXZ131" s="1"/>
      <c r="OYA131" s="1"/>
      <c r="OYB131" s="1"/>
      <c r="OYC131" s="1"/>
      <c r="OYD131" s="1"/>
      <c r="OYE131" s="1"/>
      <c r="OYF131" s="1"/>
      <c r="OYG131" s="1"/>
      <c r="OYH131" s="1"/>
      <c r="OYI131" s="1"/>
      <c r="OYJ131" s="1"/>
      <c r="OYK131" s="1"/>
      <c r="OYL131" s="1"/>
      <c r="OYM131" s="1"/>
      <c r="OYN131" s="1"/>
      <c r="OYO131" s="1"/>
      <c r="OYP131" s="1"/>
      <c r="OYQ131" s="1"/>
      <c r="OYR131" s="1"/>
      <c r="OYS131" s="1"/>
      <c r="OYT131" s="1"/>
      <c r="OYU131" s="1"/>
      <c r="OYV131" s="1"/>
      <c r="OYW131" s="1"/>
      <c r="OYX131" s="1"/>
      <c r="OYY131" s="1"/>
      <c r="OYZ131" s="1"/>
      <c r="OZA131" s="1"/>
      <c r="OZB131" s="1"/>
      <c r="OZC131" s="1"/>
      <c r="OZD131" s="1"/>
      <c r="OZE131" s="1"/>
      <c r="OZF131" s="1"/>
      <c r="OZG131" s="1"/>
      <c r="OZH131" s="1"/>
      <c r="OZI131" s="1"/>
      <c r="OZJ131" s="1"/>
      <c r="OZK131" s="1"/>
      <c r="OZL131" s="1"/>
      <c r="OZM131" s="1"/>
      <c r="OZN131" s="1"/>
      <c r="OZO131" s="1"/>
      <c r="OZP131" s="1"/>
      <c r="OZQ131" s="1"/>
      <c r="OZR131" s="1"/>
      <c r="OZS131" s="1"/>
      <c r="OZT131" s="1"/>
      <c r="OZU131" s="1"/>
      <c r="OZV131" s="1"/>
      <c r="OZW131" s="1"/>
      <c r="OZX131" s="1"/>
      <c r="OZY131" s="1"/>
      <c r="OZZ131" s="1"/>
      <c r="PAA131" s="1"/>
      <c r="PAB131" s="1"/>
      <c r="PAC131" s="1"/>
      <c r="PAD131" s="1"/>
      <c r="PAE131" s="1"/>
      <c r="PAF131" s="1"/>
      <c r="PAG131" s="1"/>
      <c r="PAH131" s="1"/>
      <c r="PAI131" s="1"/>
      <c r="PAJ131" s="1"/>
      <c r="PAK131" s="1"/>
      <c r="PAL131" s="1"/>
      <c r="PAM131" s="1"/>
      <c r="PAN131" s="1"/>
      <c r="PAO131" s="1"/>
      <c r="PAP131" s="1"/>
      <c r="PAQ131" s="1"/>
      <c r="PAR131" s="1"/>
      <c r="PAS131" s="1"/>
      <c r="PAT131" s="1"/>
      <c r="PAU131" s="1"/>
      <c r="PAV131" s="1"/>
      <c r="PAW131" s="1"/>
      <c r="PAX131" s="1"/>
      <c r="PAY131" s="1"/>
      <c r="PAZ131" s="1"/>
      <c r="PBA131" s="1"/>
      <c r="PBB131" s="1"/>
      <c r="PBC131" s="1"/>
      <c r="PBD131" s="1"/>
      <c r="PBE131" s="1"/>
      <c r="PBF131" s="1"/>
      <c r="PBG131" s="1"/>
      <c r="PBH131" s="1"/>
      <c r="PBI131" s="1"/>
      <c r="PBJ131" s="1"/>
      <c r="PBK131" s="1"/>
      <c r="PBL131" s="1"/>
      <c r="PBM131" s="1"/>
      <c r="PBN131" s="1"/>
      <c r="PBO131" s="1"/>
      <c r="PBP131" s="1"/>
      <c r="PBQ131" s="1"/>
      <c r="PBR131" s="1"/>
      <c r="PBS131" s="1"/>
      <c r="PBT131" s="1"/>
      <c r="PBU131" s="1"/>
      <c r="PBV131" s="1"/>
      <c r="PBW131" s="1"/>
      <c r="PBX131" s="1"/>
      <c r="PBY131" s="1"/>
      <c r="PBZ131" s="1"/>
      <c r="PCA131" s="1"/>
      <c r="PCB131" s="1"/>
      <c r="PCC131" s="1"/>
      <c r="PCD131" s="1"/>
      <c r="PCE131" s="1"/>
      <c r="PCF131" s="1"/>
      <c r="PCG131" s="1"/>
      <c r="PCH131" s="1"/>
      <c r="PCI131" s="1"/>
      <c r="PCJ131" s="1"/>
      <c r="PCK131" s="1"/>
      <c r="PCL131" s="1"/>
      <c r="PCM131" s="1"/>
      <c r="PCN131" s="1"/>
      <c r="PCO131" s="1"/>
      <c r="PCP131" s="1"/>
      <c r="PCQ131" s="1"/>
      <c r="PCR131" s="1"/>
      <c r="PCS131" s="1"/>
      <c r="PCT131" s="1"/>
      <c r="PCU131" s="1"/>
      <c r="PCV131" s="1"/>
      <c r="PCW131" s="1"/>
      <c r="PCX131" s="1"/>
      <c r="PCY131" s="1"/>
      <c r="PCZ131" s="1"/>
      <c r="PDA131" s="1"/>
      <c r="PDB131" s="1"/>
      <c r="PDC131" s="1"/>
      <c r="PDD131" s="1"/>
      <c r="PDE131" s="1"/>
      <c r="PDF131" s="1"/>
      <c r="PDG131" s="1"/>
      <c r="PDH131" s="1"/>
      <c r="PDI131" s="1"/>
      <c r="PDJ131" s="1"/>
      <c r="PDK131" s="1"/>
      <c r="PDL131" s="1"/>
      <c r="PDM131" s="1"/>
      <c r="PDN131" s="1"/>
      <c r="PDO131" s="1"/>
      <c r="PDP131" s="1"/>
      <c r="PDQ131" s="1"/>
      <c r="PDR131" s="1"/>
      <c r="PDS131" s="1"/>
      <c r="PDT131" s="1"/>
      <c r="PDU131" s="1"/>
      <c r="PDV131" s="1"/>
      <c r="PDW131" s="1"/>
      <c r="PDX131" s="1"/>
      <c r="PDY131" s="1"/>
      <c r="PDZ131" s="1"/>
      <c r="PEA131" s="1"/>
      <c r="PEB131" s="1"/>
      <c r="PEC131" s="1"/>
      <c r="PED131" s="1"/>
      <c r="PEE131" s="1"/>
      <c r="PEF131" s="1"/>
      <c r="PEG131" s="1"/>
      <c r="PEH131" s="1"/>
      <c r="PEI131" s="1"/>
      <c r="PEJ131" s="1"/>
      <c r="PEK131" s="1"/>
      <c r="PEL131" s="1"/>
      <c r="PEM131" s="1"/>
      <c r="PEN131" s="1"/>
      <c r="PEO131" s="1"/>
      <c r="PEP131" s="1"/>
      <c r="PEQ131" s="1"/>
      <c r="PER131" s="1"/>
      <c r="PES131" s="1"/>
      <c r="PET131" s="1"/>
      <c r="PEU131" s="1"/>
      <c r="PEV131" s="1"/>
      <c r="PEW131" s="1"/>
      <c r="PEX131" s="1"/>
      <c r="PEY131" s="1"/>
      <c r="PEZ131" s="1"/>
      <c r="PFA131" s="1"/>
      <c r="PFB131" s="1"/>
      <c r="PFC131" s="1"/>
      <c r="PFD131" s="1"/>
      <c r="PFE131" s="1"/>
      <c r="PFF131" s="1"/>
      <c r="PFG131" s="1"/>
      <c r="PFH131" s="1"/>
      <c r="PFI131" s="1"/>
      <c r="PFJ131" s="1"/>
      <c r="PFK131" s="1"/>
      <c r="PFL131" s="1"/>
      <c r="PFM131" s="1"/>
      <c r="PFN131" s="1"/>
      <c r="PFO131" s="1"/>
      <c r="PFP131" s="1"/>
      <c r="PFQ131" s="1"/>
      <c r="PFR131" s="1"/>
      <c r="PFS131" s="1"/>
      <c r="PFT131" s="1"/>
      <c r="PFU131" s="1"/>
      <c r="PFV131" s="1"/>
      <c r="PFW131" s="1"/>
      <c r="PFX131" s="1"/>
      <c r="PFY131" s="1"/>
      <c r="PFZ131" s="1"/>
      <c r="PGA131" s="1"/>
      <c r="PGB131" s="1"/>
      <c r="PGC131" s="1"/>
      <c r="PGD131" s="1"/>
      <c r="PGE131" s="1"/>
      <c r="PGF131" s="1"/>
      <c r="PGG131" s="1"/>
      <c r="PGH131" s="1"/>
      <c r="PGI131" s="1"/>
      <c r="PGJ131" s="1"/>
      <c r="PGK131" s="1"/>
      <c r="PGL131" s="1"/>
      <c r="PGM131" s="1"/>
      <c r="PGN131" s="1"/>
      <c r="PGO131" s="1"/>
      <c r="PGP131" s="1"/>
      <c r="PGQ131" s="1"/>
      <c r="PGR131" s="1"/>
      <c r="PGS131" s="1"/>
      <c r="PGT131" s="1"/>
      <c r="PGU131" s="1"/>
      <c r="PGV131" s="1"/>
      <c r="PGW131" s="1"/>
      <c r="PGX131" s="1"/>
      <c r="PGY131" s="1"/>
      <c r="PGZ131" s="1"/>
      <c r="PHA131" s="1"/>
      <c r="PHB131" s="1"/>
      <c r="PHC131" s="1"/>
      <c r="PHD131" s="1"/>
      <c r="PHE131" s="1"/>
      <c r="PHF131" s="1"/>
      <c r="PHG131" s="1"/>
      <c r="PHH131" s="1"/>
      <c r="PHI131" s="1"/>
      <c r="PHJ131" s="1"/>
      <c r="PHK131" s="1"/>
      <c r="PHL131" s="1"/>
      <c r="PHM131" s="1"/>
      <c r="PHN131" s="1"/>
      <c r="PHO131" s="1"/>
      <c r="PHP131" s="1"/>
      <c r="PHQ131" s="1"/>
      <c r="PHR131" s="1"/>
      <c r="PHS131" s="1"/>
      <c r="PHT131" s="1"/>
      <c r="PHU131" s="1"/>
      <c r="PHV131" s="1"/>
      <c r="PHW131" s="1"/>
      <c r="PHX131" s="1"/>
      <c r="PHY131" s="1"/>
      <c r="PHZ131" s="1"/>
      <c r="PIA131" s="1"/>
      <c r="PIB131" s="1"/>
      <c r="PIC131" s="1"/>
      <c r="PID131" s="1"/>
      <c r="PIE131" s="1"/>
      <c r="PIF131" s="1"/>
      <c r="PIG131" s="1"/>
      <c r="PIH131" s="1"/>
      <c r="PII131" s="1"/>
      <c r="PIJ131" s="1"/>
      <c r="PIK131" s="1"/>
      <c r="PIL131" s="1"/>
      <c r="PIM131" s="1"/>
      <c r="PIN131" s="1"/>
      <c r="PIO131" s="1"/>
      <c r="PIP131" s="1"/>
      <c r="PIQ131" s="1"/>
      <c r="PIR131" s="1"/>
      <c r="PIS131" s="1"/>
      <c r="PIT131" s="1"/>
      <c r="PIU131" s="1"/>
      <c r="PIV131" s="1"/>
      <c r="PIW131" s="1"/>
      <c r="PIX131" s="1"/>
      <c r="PIY131" s="1"/>
      <c r="PIZ131" s="1"/>
      <c r="PJA131" s="1"/>
      <c r="PJB131" s="1"/>
      <c r="PJC131" s="1"/>
      <c r="PJD131" s="1"/>
      <c r="PJE131" s="1"/>
      <c r="PJF131" s="1"/>
      <c r="PJG131" s="1"/>
      <c r="PJH131" s="1"/>
      <c r="PJI131" s="1"/>
      <c r="PJJ131" s="1"/>
      <c r="PJK131" s="1"/>
      <c r="PJL131" s="1"/>
      <c r="PJM131" s="1"/>
      <c r="PJN131" s="1"/>
      <c r="PJO131" s="1"/>
      <c r="PJP131" s="1"/>
      <c r="PJQ131" s="1"/>
      <c r="PJR131" s="1"/>
      <c r="PJS131" s="1"/>
      <c r="PJT131" s="1"/>
      <c r="PJU131" s="1"/>
      <c r="PJV131" s="1"/>
      <c r="PJW131" s="1"/>
      <c r="PJX131" s="1"/>
      <c r="PJY131" s="1"/>
      <c r="PJZ131" s="1"/>
      <c r="PKA131" s="1"/>
      <c r="PKB131" s="1"/>
      <c r="PKC131" s="1"/>
      <c r="PKD131" s="1"/>
      <c r="PKE131" s="1"/>
      <c r="PKF131" s="1"/>
      <c r="PKG131" s="1"/>
      <c r="PKH131" s="1"/>
      <c r="PKI131" s="1"/>
      <c r="PKJ131" s="1"/>
      <c r="PKK131" s="1"/>
      <c r="PKL131" s="1"/>
      <c r="PKM131" s="1"/>
      <c r="PKN131" s="1"/>
      <c r="PKO131" s="1"/>
      <c r="PKP131" s="1"/>
      <c r="PKQ131" s="1"/>
      <c r="PKR131" s="1"/>
      <c r="PKS131" s="1"/>
      <c r="PKT131" s="1"/>
      <c r="PKU131" s="1"/>
      <c r="PKV131" s="1"/>
      <c r="PKW131" s="1"/>
      <c r="PKX131" s="1"/>
      <c r="PKY131" s="1"/>
      <c r="PKZ131" s="1"/>
      <c r="PLA131" s="1"/>
      <c r="PLB131" s="1"/>
      <c r="PLC131" s="1"/>
      <c r="PLD131" s="1"/>
      <c r="PLE131" s="1"/>
      <c r="PLF131" s="1"/>
      <c r="PLG131" s="1"/>
      <c r="PLH131" s="1"/>
      <c r="PLI131" s="1"/>
      <c r="PLJ131" s="1"/>
      <c r="PLK131" s="1"/>
      <c r="PLL131" s="1"/>
      <c r="PLM131" s="1"/>
      <c r="PLN131" s="1"/>
      <c r="PLO131" s="1"/>
      <c r="PLP131" s="1"/>
      <c r="PLQ131" s="1"/>
      <c r="PLR131" s="1"/>
      <c r="PLS131" s="1"/>
      <c r="PLT131" s="1"/>
      <c r="PLU131" s="1"/>
      <c r="PLV131" s="1"/>
      <c r="PLW131" s="1"/>
      <c r="PLX131" s="1"/>
      <c r="PLY131" s="1"/>
      <c r="PLZ131" s="1"/>
      <c r="PMA131" s="1"/>
      <c r="PMB131" s="1"/>
      <c r="PMC131" s="1"/>
      <c r="PMD131" s="1"/>
      <c r="PME131" s="1"/>
      <c r="PMF131" s="1"/>
      <c r="PMG131" s="1"/>
      <c r="PMH131" s="1"/>
      <c r="PMI131" s="1"/>
      <c r="PMJ131" s="1"/>
      <c r="PMK131" s="1"/>
      <c r="PML131" s="1"/>
      <c r="PMM131" s="1"/>
      <c r="PMN131" s="1"/>
      <c r="PMO131" s="1"/>
      <c r="PMP131" s="1"/>
      <c r="PMQ131" s="1"/>
      <c r="PMR131" s="1"/>
      <c r="PMS131" s="1"/>
      <c r="PMT131" s="1"/>
      <c r="PMU131" s="1"/>
      <c r="PMV131" s="1"/>
      <c r="PMW131" s="1"/>
      <c r="PMX131" s="1"/>
      <c r="PMY131" s="1"/>
      <c r="PMZ131" s="1"/>
      <c r="PNA131" s="1"/>
      <c r="PNB131" s="1"/>
      <c r="PNC131" s="1"/>
      <c r="PND131" s="1"/>
      <c r="PNE131" s="1"/>
      <c r="PNF131" s="1"/>
      <c r="PNG131" s="1"/>
      <c r="PNH131" s="1"/>
      <c r="PNI131" s="1"/>
      <c r="PNJ131" s="1"/>
      <c r="PNK131" s="1"/>
      <c r="PNL131" s="1"/>
      <c r="PNM131" s="1"/>
      <c r="PNN131" s="1"/>
      <c r="PNO131" s="1"/>
      <c r="PNP131" s="1"/>
      <c r="PNQ131" s="1"/>
      <c r="PNR131" s="1"/>
      <c r="PNS131" s="1"/>
      <c r="PNT131" s="1"/>
      <c r="PNU131" s="1"/>
      <c r="PNV131" s="1"/>
      <c r="PNW131" s="1"/>
      <c r="PNX131" s="1"/>
      <c r="PNY131" s="1"/>
      <c r="PNZ131" s="1"/>
      <c r="POA131" s="1"/>
      <c r="POB131" s="1"/>
      <c r="POC131" s="1"/>
      <c r="POD131" s="1"/>
      <c r="POE131" s="1"/>
      <c r="POF131" s="1"/>
      <c r="POG131" s="1"/>
      <c r="POH131" s="1"/>
      <c r="POI131" s="1"/>
      <c r="POJ131" s="1"/>
      <c r="POK131" s="1"/>
      <c r="POL131" s="1"/>
      <c r="POM131" s="1"/>
      <c r="PON131" s="1"/>
      <c r="POO131" s="1"/>
      <c r="POP131" s="1"/>
      <c r="POQ131" s="1"/>
      <c r="POR131" s="1"/>
      <c r="POS131" s="1"/>
      <c r="POT131" s="1"/>
      <c r="POU131" s="1"/>
      <c r="POV131" s="1"/>
      <c r="POW131" s="1"/>
      <c r="POX131" s="1"/>
      <c r="POY131" s="1"/>
      <c r="POZ131" s="1"/>
      <c r="PPA131" s="1"/>
      <c r="PPB131" s="1"/>
      <c r="PPC131" s="1"/>
      <c r="PPD131" s="1"/>
      <c r="PPE131" s="1"/>
      <c r="PPF131" s="1"/>
      <c r="PPG131" s="1"/>
      <c r="PPH131" s="1"/>
      <c r="PPI131" s="1"/>
      <c r="PPJ131" s="1"/>
      <c r="PPK131" s="1"/>
      <c r="PPL131" s="1"/>
      <c r="PPM131" s="1"/>
      <c r="PPN131" s="1"/>
      <c r="PPO131" s="1"/>
      <c r="PPP131" s="1"/>
      <c r="PPQ131" s="1"/>
      <c r="PPR131" s="1"/>
      <c r="PPS131" s="1"/>
      <c r="PPT131" s="1"/>
      <c r="PPU131" s="1"/>
      <c r="PPV131" s="1"/>
      <c r="PPW131" s="1"/>
      <c r="PPX131" s="1"/>
      <c r="PPY131" s="1"/>
      <c r="PPZ131" s="1"/>
      <c r="PQA131" s="1"/>
      <c r="PQB131" s="1"/>
      <c r="PQC131" s="1"/>
      <c r="PQD131" s="1"/>
      <c r="PQE131" s="1"/>
      <c r="PQF131" s="1"/>
      <c r="PQG131" s="1"/>
      <c r="PQH131" s="1"/>
      <c r="PQI131" s="1"/>
      <c r="PQJ131" s="1"/>
      <c r="PQK131" s="1"/>
      <c r="PQL131" s="1"/>
      <c r="PQM131" s="1"/>
      <c r="PQN131" s="1"/>
      <c r="PQO131" s="1"/>
      <c r="PQP131" s="1"/>
      <c r="PQQ131" s="1"/>
      <c r="PQR131" s="1"/>
      <c r="PQS131" s="1"/>
      <c r="PQT131" s="1"/>
      <c r="PQU131" s="1"/>
      <c r="PQV131" s="1"/>
      <c r="PQW131" s="1"/>
      <c r="PQX131" s="1"/>
      <c r="PQY131" s="1"/>
      <c r="PQZ131" s="1"/>
      <c r="PRA131" s="1"/>
      <c r="PRB131" s="1"/>
      <c r="PRC131" s="1"/>
      <c r="PRD131" s="1"/>
      <c r="PRE131" s="1"/>
      <c r="PRF131" s="1"/>
      <c r="PRG131" s="1"/>
      <c r="PRH131" s="1"/>
      <c r="PRI131" s="1"/>
      <c r="PRJ131" s="1"/>
      <c r="PRK131" s="1"/>
      <c r="PRL131" s="1"/>
      <c r="PRM131" s="1"/>
      <c r="PRN131" s="1"/>
      <c r="PRO131" s="1"/>
      <c r="PRP131" s="1"/>
      <c r="PRQ131" s="1"/>
      <c r="PRR131" s="1"/>
      <c r="PRS131" s="1"/>
      <c r="PRT131" s="1"/>
      <c r="PRU131" s="1"/>
      <c r="PRV131" s="1"/>
      <c r="PRW131" s="1"/>
      <c r="PRX131" s="1"/>
      <c r="PRY131" s="1"/>
      <c r="PRZ131" s="1"/>
      <c r="PSA131" s="1"/>
      <c r="PSB131" s="1"/>
      <c r="PSC131" s="1"/>
      <c r="PSD131" s="1"/>
      <c r="PSE131" s="1"/>
      <c r="PSF131" s="1"/>
      <c r="PSG131" s="1"/>
      <c r="PSH131" s="1"/>
      <c r="PSI131" s="1"/>
      <c r="PSJ131" s="1"/>
      <c r="PSK131" s="1"/>
      <c r="PSL131" s="1"/>
      <c r="PSM131" s="1"/>
      <c r="PSN131" s="1"/>
      <c r="PSO131" s="1"/>
      <c r="PSP131" s="1"/>
      <c r="PSQ131" s="1"/>
      <c r="PSR131" s="1"/>
      <c r="PSS131" s="1"/>
      <c r="PST131" s="1"/>
      <c r="PSU131" s="1"/>
      <c r="PSV131" s="1"/>
      <c r="PSW131" s="1"/>
      <c r="PSX131" s="1"/>
      <c r="PSY131" s="1"/>
      <c r="PSZ131" s="1"/>
      <c r="PTA131" s="1"/>
      <c r="PTB131" s="1"/>
      <c r="PTC131" s="1"/>
      <c r="PTD131" s="1"/>
      <c r="PTE131" s="1"/>
      <c r="PTF131" s="1"/>
      <c r="PTG131" s="1"/>
      <c r="PTH131" s="1"/>
      <c r="PTI131" s="1"/>
      <c r="PTJ131" s="1"/>
      <c r="PTK131" s="1"/>
      <c r="PTL131" s="1"/>
      <c r="PTM131" s="1"/>
      <c r="PTN131" s="1"/>
      <c r="PTO131" s="1"/>
      <c r="PTP131" s="1"/>
      <c r="PTQ131" s="1"/>
      <c r="PTR131" s="1"/>
      <c r="PTS131" s="1"/>
      <c r="PTT131" s="1"/>
      <c r="PTU131" s="1"/>
      <c r="PTV131" s="1"/>
      <c r="PTW131" s="1"/>
      <c r="PTX131" s="1"/>
      <c r="PTY131" s="1"/>
      <c r="PTZ131" s="1"/>
      <c r="PUA131" s="1"/>
      <c r="PUB131" s="1"/>
      <c r="PUC131" s="1"/>
      <c r="PUD131" s="1"/>
      <c r="PUE131" s="1"/>
      <c r="PUF131" s="1"/>
      <c r="PUG131" s="1"/>
      <c r="PUH131" s="1"/>
      <c r="PUI131" s="1"/>
      <c r="PUJ131" s="1"/>
      <c r="PUK131" s="1"/>
      <c r="PUL131" s="1"/>
      <c r="PUM131" s="1"/>
      <c r="PUN131" s="1"/>
      <c r="PUO131" s="1"/>
      <c r="PUP131" s="1"/>
      <c r="PUQ131" s="1"/>
      <c r="PUR131" s="1"/>
      <c r="PUS131" s="1"/>
      <c r="PUT131" s="1"/>
      <c r="PUU131" s="1"/>
      <c r="PUV131" s="1"/>
      <c r="PUW131" s="1"/>
      <c r="PUX131" s="1"/>
      <c r="PUY131" s="1"/>
      <c r="PUZ131" s="1"/>
      <c r="PVA131" s="1"/>
      <c r="PVB131" s="1"/>
      <c r="PVC131" s="1"/>
      <c r="PVD131" s="1"/>
      <c r="PVE131" s="1"/>
      <c r="PVF131" s="1"/>
      <c r="PVG131" s="1"/>
      <c r="PVH131" s="1"/>
      <c r="PVI131" s="1"/>
      <c r="PVJ131" s="1"/>
      <c r="PVK131" s="1"/>
      <c r="PVL131" s="1"/>
      <c r="PVM131" s="1"/>
      <c r="PVN131" s="1"/>
      <c r="PVO131" s="1"/>
      <c r="PVP131" s="1"/>
      <c r="PVQ131" s="1"/>
      <c r="PVR131" s="1"/>
      <c r="PVS131" s="1"/>
      <c r="PVT131" s="1"/>
      <c r="PVU131" s="1"/>
      <c r="PVV131" s="1"/>
      <c r="PVW131" s="1"/>
      <c r="PVX131" s="1"/>
      <c r="PVY131" s="1"/>
      <c r="PVZ131" s="1"/>
      <c r="PWA131" s="1"/>
      <c r="PWB131" s="1"/>
      <c r="PWC131" s="1"/>
      <c r="PWD131" s="1"/>
      <c r="PWE131" s="1"/>
      <c r="PWF131" s="1"/>
      <c r="PWG131" s="1"/>
      <c r="PWH131" s="1"/>
      <c r="PWI131" s="1"/>
      <c r="PWJ131" s="1"/>
      <c r="PWK131" s="1"/>
      <c r="PWL131" s="1"/>
      <c r="PWM131" s="1"/>
      <c r="PWN131" s="1"/>
      <c r="PWO131" s="1"/>
      <c r="PWP131" s="1"/>
      <c r="PWQ131" s="1"/>
      <c r="PWR131" s="1"/>
      <c r="PWS131" s="1"/>
      <c r="PWT131" s="1"/>
      <c r="PWU131" s="1"/>
      <c r="PWV131" s="1"/>
      <c r="PWW131" s="1"/>
      <c r="PWX131" s="1"/>
      <c r="PWY131" s="1"/>
      <c r="PWZ131" s="1"/>
      <c r="PXA131" s="1"/>
      <c r="PXB131" s="1"/>
      <c r="PXC131" s="1"/>
      <c r="PXD131" s="1"/>
      <c r="PXE131" s="1"/>
      <c r="PXF131" s="1"/>
      <c r="PXG131" s="1"/>
      <c r="PXH131" s="1"/>
      <c r="PXI131" s="1"/>
      <c r="PXJ131" s="1"/>
      <c r="PXK131" s="1"/>
      <c r="PXL131" s="1"/>
      <c r="PXM131" s="1"/>
      <c r="PXN131" s="1"/>
      <c r="PXO131" s="1"/>
      <c r="PXP131" s="1"/>
      <c r="PXQ131" s="1"/>
      <c r="PXR131" s="1"/>
      <c r="PXS131" s="1"/>
      <c r="PXT131" s="1"/>
      <c r="PXU131" s="1"/>
      <c r="PXV131" s="1"/>
      <c r="PXW131" s="1"/>
      <c r="PXX131" s="1"/>
      <c r="PXY131" s="1"/>
      <c r="PXZ131" s="1"/>
      <c r="PYA131" s="1"/>
      <c r="PYB131" s="1"/>
      <c r="PYC131" s="1"/>
      <c r="PYD131" s="1"/>
      <c r="PYE131" s="1"/>
      <c r="PYF131" s="1"/>
      <c r="PYG131" s="1"/>
      <c r="PYH131" s="1"/>
      <c r="PYI131" s="1"/>
      <c r="PYJ131" s="1"/>
      <c r="PYK131" s="1"/>
      <c r="PYL131" s="1"/>
      <c r="PYM131" s="1"/>
      <c r="PYN131" s="1"/>
      <c r="PYO131" s="1"/>
      <c r="PYP131" s="1"/>
      <c r="PYQ131" s="1"/>
      <c r="PYR131" s="1"/>
      <c r="PYS131" s="1"/>
      <c r="PYT131" s="1"/>
      <c r="PYU131" s="1"/>
      <c r="PYV131" s="1"/>
      <c r="PYW131" s="1"/>
      <c r="PYX131" s="1"/>
      <c r="PYY131" s="1"/>
      <c r="PYZ131" s="1"/>
      <c r="PZA131" s="1"/>
      <c r="PZB131" s="1"/>
      <c r="PZC131" s="1"/>
      <c r="PZD131" s="1"/>
      <c r="PZE131" s="1"/>
      <c r="PZF131" s="1"/>
      <c r="PZG131" s="1"/>
      <c r="PZH131" s="1"/>
      <c r="PZI131" s="1"/>
      <c r="PZJ131" s="1"/>
      <c r="PZK131" s="1"/>
      <c r="PZL131" s="1"/>
      <c r="PZM131" s="1"/>
      <c r="PZN131" s="1"/>
      <c r="PZO131" s="1"/>
      <c r="PZP131" s="1"/>
      <c r="PZQ131" s="1"/>
      <c r="PZR131" s="1"/>
      <c r="PZS131" s="1"/>
      <c r="PZT131" s="1"/>
      <c r="PZU131" s="1"/>
      <c r="PZV131" s="1"/>
      <c r="PZW131" s="1"/>
      <c r="PZX131" s="1"/>
      <c r="PZY131" s="1"/>
      <c r="PZZ131" s="1"/>
      <c r="QAA131" s="1"/>
      <c r="QAB131" s="1"/>
      <c r="QAC131" s="1"/>
      <c r="QAD131" s="1"/>
      <c r="QAE131" s="1"/>
      <c r="QAF131" s="1"/>
      <c r="QAG131" s="1"/>
      <c r="QAH131" s="1"/>
      <c r="QAI131" s="1"/>
      <c r="QAJ131" s="1"/>
      <c r="QAK131" s="1"/>
      <c r="QAL131" s="1"/>
      <c r="QAM131" s="1"/>
      <c r="QAN131" s="1"/>
      <c r="QAO131" s="1"/>
      <c r="QAP131" s="1"/>
      <c r="QAQ131" s="1"/>
      <c r="QAR131" s="1"/>
      <c r="QAS131" s="1"/>
      <c r="QAT131" s="1"/>
      <c r="QAU131" s="1"/>
      <c r="QAV131" s="1"/>
      <c r="QAW131" s="1"/>
      <c r="QAX131" s="1"/>
      <c r="QAY131" s="1"/>
      <c r="QAZ131" s="1"/>
      <c r="QBA131" s="1"/>
      <c r="QBB131" s="1"/>
      <c r="QBC131" s="1"/>
      <c r="QBD131" s="1"/>
      <c r="QBE131" s="1"/>
      <c r="QBF131" s="1"/>
      <c r="QBG131" s="1"/>
      <c r="QBH131" s="1"/>
      <c r="QBI131" s="1"/>
      <c r="QBJ131" s="1"/>
      <c r="QBK131" s="1"/>
      <c r="QBL131" s="1"/>
      <c r="QBM131" s="1"/>
      <c r="QBN131" s="1"/>
      <c r="QBO131" s="1"/>
      <c r="QBP131" s="1"/>
      <c r="QBQ131" s="1"/>
      <c r="QBR131" s="1"/>
      <c r="QBS131" s="1"/>
      <c r="QBT131" s="1"/>
      <c r="QBU131" s="1"/>
      <c r="QBV131" s="1"/>
      <c r="QBW131" s="1"/>
      <c r="QBX131" s="1"/>
      <c r="QBY131" s="1"/>
      <c r="QBZ131" s="1"/>
      <c r="QCA131" s="1"/>
      <c r="QCB131" s="1"/>
      <c r="QCC131" s="1"/>
      <c r="QCD131" s="1"/>
      <c r="QCE131" s="1"/>
      <c r="QCF131" s="1"/>
      <c r="QCG131" s="1"/>
      <c r="QCH131" s="1"/>
      <c r="QCI131" s="1"/>
      <c r="QCJ131" s="1"/>
      <c r="QCK131" s="1"/>
      <c r="QCL131" s="1"/>
      <c r="QCM131" s="1"/>
      <c r="QCN131" s="1"/>
      <c r="QCO131" s="1"/>
      <c r="QCP131" s="1"/>
      <c r="QCQ131" s="1"/>
      <c r="QCR131" s="1"/>
      <c r="QCS131" s="1"/>
      <c r="QCT131" s="1"/>
      <c r="QCU131" s="1"/>
      <c r="QCV131" s="1"/>
      <c r="QCW131" s="1"/>
      <c r="QCX131" s="1"/>
      <c r="QCY131" s="1"/>
      <c r="QCZ131" s="1"/>
      <c r="QDA131" s="1"/>
      <c r="QDB131" s="1"/>
      <c r="QDC131" s="1"/>
      <c r="QDD131" s="1"/>
      <c r="QDE131" s="1"/>
      <c r="QDF131" s="1"/>
      <c r="QDG131" s="1"/>
      <c r="QDH131" s="1"/>
      <c r="QDI131" s="1"/>
      <c r="QDJ131" s="1"/>
      <c r="QDK131" s="1"/>
      <c r="QDL131" s="1"/>
      <c r="QDM131" s="1"/>
      <c r="QDN131" s="1"/>
      <c r="QDO131" s="1"/>
      <c r="QDP131" s="1"/>
      <c r="QDQ131" s="1"/>
      <c r="QDR131" s="1"/>
      <c r="QDS131" s="1"/>
      <c r="QDT131" s="1"/>
      <c r="QDU131" s="1"/>
      <c r="QDV131" s="1"/>
      <c r="QDW131" s="1"/>
      <c r="QDX131" s="1"/>
      <c r="QDY131" s="1"/>
      <c r="QDZ131" s="1"/>
      <c r="QEA131" s="1"/>
      <c r="QEB131" s="1"/>
      <c r="QEC131" s="1"/>
      <c r="QED131" s="1"/>
      <c r="QEE131" s="1"/>
      <c r="QEF131" s="1"/>
      <c r="QEG131" s="1"/>
      <c r="QEH131" s="1"/>
      <c r="QEI131" s="1"/>
      <c r="QEJ131" s="1"/>
      <c r="QEK131" s="1"/>
      <c r="QEL131" s="1"/>
      <c r="QEM131" s="1"/>
      <c r="QEN131" s="1"/>
      <c r="QEO131" s="1"/>
      <c r="QEP131" s="1"/>
      <c r="QEQ131" s="1"/>
      <c r="QER131" s="1"/>
      <c r="QES131" s="1"/>
      <c r="QET131" s="1"/>
      <c r="QEU131" s="1"/>
      <c r="QEV131" s="1"/>
      <c r="QEW131" s="1"/>
      <c r="QEX131" s="1"/>
      <c r="QEY131" s="1"/>
      <c r="QEZ131" s="1"/>
      <c r="QFA131" s="1"/>
      <c r="QFB131" s="1"/>
      <c r="QFC131" s="1"/>
      <c r="QFD131" s="1"/>
      <c r="QFE131" s="1"/>
      <c r="QFF131" s="1"/>
      <c r="QFG131" s="1"/>
      <c r="QFH131" s="1"/>
      <c r="QFI131" s="1"/>
      <c r="QFJ131" s="1"/>
      <c r="QFK131" s="1"/>
      <c r="QFL131" s="1"/>
      <c r="QFM131" s="1"/>
      <c r="QFN131" s="1"/>
      <c r="QFO131" s="1"/>
      <c r="QFP131" s="1"/>
      <c r="QFQ131" s="1"/>
      <c r="QFR131" s="1"/>
      <c r="QFS131" s="1"/>
      <c r="QFT131" s="1"/>
      <c r="QFU131" s="1"/>
      <c r="QFV131" s="1"/>
      <c r="QFW131" s="1"/>
      <c r="QFX131" s="1"/>
      <c r="QFY131" s="1"/>
      <c r="QFZ131" s="1"/>
      <c r="QGA131" s="1"/>
      <c r="QGB131" s="1"/>
      <c r="QGC131" s="1"/>
      <c r="QGD131" s="1"/>
      <c r="QGE131" s="1"/>
      <c r="QGF131" s="1"/>
      <c r="QGG131" s="1"/>
      <c r="QGH131" s="1"/>
      <c r="QGI131" s="1"/>
      <c r="QGJ131" s="1"/>
      <c r="QGK131" s="1"/>
      <c r="QGL131" s="1"/>
      <c r="QGM131" s="1"/>
      <c r="QGN131" s="1"/>
      <c r="QGO131" s="1"/>
      <c r="QGP131" s="1"/>
      <c r="QGQ131" s="1"/>
      <c r="QGR131" s="1"/>
      <c r="QGS131" s="1"/>
      <c r="QGT131" s="1"/>
      <c r="QGU131" s="1"/>
      <c r="QGV131" s="1"/>
      <c r="QGW131" s="1"/>
      <c r="QGX131" s="1"/>
      <c r="QGY131" s="1"/>
      <c r="QGZ131" s="1"/>
      <c r="QHA131" s="1"/>
      <c r="QHB131" s="1"/>
      <c r="QHC131" s="1"/>
      <c r="QHD131" s="1"/>
      <c r="QHE131" s="1"/>
      <c r="QHF131" s="1"/>
      <c r="QHG131" s="1"/>
      <c r="QHH131" s="1"/>
      <c r="QHI131" s="1"/>
      <c r="QHJ131" s="1"/>
      <c r="QHK131" s="1"/>
      <c r="QHL131" s="1"/>
      <c r="QHM131" s="1"/>
      <c r="QHN131" s="1"/>
      <c r="QHO131" s="1"/>
      <c r="QHP131" s="1"/>
      <c r="QHQ131" s="1"/>
      <c r="QHR131" s="1"/>
      <c r="QHS131" s="1"/>
      <c r="QHT131" s="1"/>
      <c r="QHU131" s="1"/>
      <c r="QHV131" s="1"/>
      <c r="QHW131" s="1"/>
      <c r="QHX131" s="1"/>
      <c r="QHY131" s="1"/>
      <c r="QHZ131" s="1"/>
      <c r="QIA131" s="1"/>
      <c r="QIB131" s="1"/>
      <c r="QIC131" s="1"/>
      <c r="QID131" s="1"/>
      <c r="QIE131" s="1"/>
      <c r="QIF131" s="1"/>
      <c r="QIG131" s="1"/>
      <c r="QIH131" s="1"/>
      <c r="QII131" s="1"/>
      <c r="QIJ131" s="1"/>
      <c r="QIK131" s="1"/>
      <c r="QIL131" s="1"/>
      <c r="QIM131" s="1"/>
      <c r="QIN131" s="1"/>
      <c r="QIO131" s="1"/>
      <c r="QIP131" s="1"/>
      <c r="QIQ131" s="1"/>
      <c r="QIR131" s="1"/>
      <c r="QIS131" s="1"/>
      <c r="QIT131" s="1"/>
      <c r="QIU131" s="1"/>
      <c r="QIV131" s="1"/>
      <c r="QIW131" s="1"/>
      <c r="QIX131" s="1"/>
      <c r="QIY131" s="1"/>
      <c r="QIZ131" s="1"/>
      <c r="QJA131" s="1"/>
      <c r="QJB131" s="1"/>
      <c r="QJC131" s="1"/>
      <c r="QJD131" s="1"/>
      <c r="QJE131" s="1"/>
      <c r="QJF131" s="1"/>
      <c r="QJG131" s="1"/>
      <c r="QJH131" s="1"/>
      <c r="QJI131" s="1"/>
      <c r="QJJ131" s="1"/>
      <c r="QJK131" s="1"/>
      <c r="QJL131" s="1"/>
      <c r="QJM131" s="1"/>
      <c r="QJN131" s="1"/>
      <c r="QJO131" s="1"/>
      <c r="QJP131" s="1"/>
      <c r="QJQ131" s="1"/>
      <c r="QJR131" s="1"/>
      <c r="QJS131" s="1"/>
      <c r="QJT131" s="1"/>
      <c r="QJU131" s="1"/>
      <c r="QJV131" s="1"/>
      <c r="QJW131" s="1"/>
      <c r="QJX131" s="1"/>
      <c r="QJY131" s="1"/>
      <c r="QJZ131" s="1"/>
      <c r="QKA131" s="1"/>
      <c r="QKB131" s="1"/>
      <c r="QKC131" s="1"/>
      <c r="QKD131" s="1"/>
      <c r="QKE131" s="1"/>
      <c r="QKF131" s="1"/>
      <c r="QKG131" s="1"/>
      <c r="QKH131" s="1"/>
      <c r="QKI131" s="1"/>
      <c r="QKJ131" s="1"/>
      <c r="QKK131" s="1"/>
      <c r="QKL131" s="1"/>
      <c r="QKM131" s="1"/>
      <c r="QKN131" s="1"/>
      <c r="QKO131" s="1"/>
      <c r="QKP131" s="1"/>
      <c r="QKQ131" s="1"/>
      <c r="QKR131" s="1"/>
      <c r="QKS131" s="1"/>
      <c r="QKT131" s="1"/>
      <c r="QKU131" s="1"/>
      <c r="QKV131" s="1"/>
      <c r="QKW131" s="1"/>
      <c r="QKX131" s="1"/>
      <c r="QKY131" s="1"/>
      <c r="QKZ131" s="1"/>
      <c r="QLA131" s="1"/>
      <c r="QLB131" s="1"/>
      <c r="QLC131" s="1"/>
      <c r="QLD131" s="1"/>
      <c r="QLE131" s="1"/>
      <c r="QLF131" s="1"/>
      <c r="QLG131" s="1"/>
      <c r="QLH131" s="1"/>
      <c r="QLI131" s="1"/>
      <c r="QLJ131" s="1"/>
      <c r="QLK131" s="1"/>
      <c r="QLL131" s="1"/>
      <c r="QLM131" s="1"/>
      <c r="QLN131" s="1"/>
      <c r="QLO131" s="1"/>
      <c r="QLP131" s="1"/>
      <c r="QLQ131" s="1"/>
      <c r="QLR131" s="1"/>
      <c r="QLS131" s="1"/>
      <c r="QLT131" s="1"/>
      <c r="QLU131" s="1"/>
      <c r="QLV131" s="1"/>
      <c r="QLW131" s="1"/>
      <c r="QLX131" s="1"/>
      <c r="QLY131" s="1"/>
      <c r="QLZ131" s="1"/>
      <c r="QMA131" s="1"/>
      <c r="QMB131" s="1"/>
      <c r="QMC131" s="1"/>
      <c r="QMD131" s="1"/>
      <c r="QME131" s="1"/>
      <c r="QMF131" s="1"/>
      <c r="QMG131" s="1"/>
      <c r="QMH131" s="1"/>
      <c r="QMI131" s="1"/>
      <c r="QMJ131" s="1"/>
      <c r="QMK131" s="1"/>
      <c r="QML131" s="1"/>
      <c r="QMM131" s="1"/>
      <c r="QMN131" s="1"/>
      <c r="QMO131" s="1"/>
      <c r="QMP131" s="1"/>
      <c r="QMQ131" s="1"/>
      <c r="QMR131" s="1"/>
      <c r="QMS131" s="1"/>
      <c r="QMT131" s="1"/>
      <c r="QMU131" s="1"/>
      <c r="QMV131" s="1"/>
      <c r="QMW131" s="1"/>
      <c r="QMX131" s="1"/>
      <c r="QMY131" s="1"/>
      <c r="QMZ131" s="1"/>
      <c r="QNA131" s="1"/>
      <c r="QNB131" s="1"/>
      <c r="QNC131" s="1"/>
      <c r="QND131" s="1"/>
      <c r="QNE131" s="1"/>
      <c r="QNF131" s="1"/>
      <c r="QNG131" s="1"/>
      <c r="QNH131" s="1"/>
      <c r="QNI131" s="1"/>
      <c r="QNJ131" s="1"/>
      <c r="QNK131" s="1"/>
      <c r="QNL131" s="1"/>
      <c r="QNM131" s="1"/>
      <c r="QNN131" s="1"/>
      <c r="QNO131" s="1"/>
      <c r="QNP131" s="1"/>
      <c r="QNQ131" s="1"/>
      <c r="QNR131" s="1"/>
      <c r="QNS131" s="1"/>
      <c r="QNT131" s="1"/>
      <c r="QNU131" s="1"/>
      <c r="QNV131" s="1"/>
      <c r="QNW131" s="1"/>
      <c r="QNX131" s="1"/>
      <c r="QNY131" s="1"/>
      <c r="QNZ131" s="1"/>
      <c r="QOA131" s="1"/>
      <c r="QOB131" s="1"/>
      <c r="QOC131" s="1"/>
      <c r="QOD131" s="1"/>
      <c r="QOE131" s="1"/>
      <c r="QOF131" s="1"/>
      <c r="QOG131" s="1"/>
      <c r="QOH131" s="1"/>
      <c r="QOI131" s="1"/>
      <c r="QOJ131" s="1"/>
      <c r="QOK131" s="1"/>
      <c r="QOL131" s="1"/>
      <c r="QOM131" s="1"/>
      <c r="QON131" s="1"/>
      <c r="QOO131" s="1"/>
      <c r="QOP131" s="1"/>
      <c r="QOQ131" s="1"/>
      <c r="QOR131" s="1"/>
      <c r="QOS131" s="1"/>
      <c r="QOT131" s="1"/>
      <c r="QOU131" s="1"/>
      <c r="QOV131" s="1"/>
      <c r="QOW131" s="1"/>
      <c r="QOX131" s="1"/>
      <c r="QOY131" s="1"/>
      <c r="QOZ131" s="1"/>
      <c r="QPA131" s="1"/>
      <c r="QPB131" s="1"/>
      <c r="QPC131" s="1"/>
      <c r="QPD131" s="1"/>
      <c r="QPE131" s="1"/>
      <c r="QPF131" s="1"/>
      <c r="QPG131" s="1"/>
      <c r="QPH131" s="1"/>
      <c r="QPI131" s="1"/>
      <c r="QPJ131" s="1"/>
      <c r="QPK131" s="1"/>
      <c r="QPL131" s="1"/>
      <c r="QPM131" s="1"/>
      <c r="QPN131" s="1"/>
      <c r="QPO131" s="1"/>
      <c r="QPP131" s="1"/>
      <c r="QPQ131" s="1"/>
      <c r="QPR131" s="1"/>
      <c r="QPS131" s="1"/>
      <c r="QPT131" s="1"/>
      <c r="QPU131" s="1"/>
      <c r="QPV131" s="1"/>
      <c r="QPW131" s="1"/>
      <c r="QPX131" s="1"/>
      <c r="QPY131" s="1"/>
      <c r="QPZ131" s="1"/>
      <c r="QQA131" s="1"/>
      <c r="QQB131" s="1"/>
      <c r="QQC131" s="1"/>
      <c r="QQD131" s="1"/>
      <c r="QQE131" s="1"/>
      <c r="QQF131" s="1"/>
      <c r="QQG131" s="1"/>
      <c r="QQH131" s="1"/>
      <c r="QQI131" s="1"/>
      <c r="QQJ131" s="1"/>
      <c r="QQK131" s="1"/>
      <c r="QQL131" s="1"/>
      <c r="QQM131" s="1"/>
      <c r="QQN131" s="1"/>
      <c r="QQO131" s="1"/>
      <c r="QQP131" s="1"/>
      <c r="QQQ131" s="1"/>
      <c r="QQR131" s="1"/>
      <c r="QQS131" s="1"/>
      <c r="QQT131" s="1"/>
      <c r="QQU131" s="1"/>
      <c r="QQV131" s="1"/>
      <c r="QQW131" s="1"/>
      <c r="QQX131" s="1"/>
      <c r="QQY131" s="1"/>
      <c r="QQZ131" s="1"/>
      <c r="QRA131" s="1"/>
      <c r="QRB131" s="1"/>
      <c r="QRC131" s="1"/>
      <c r="QRD131" s="1"/>
      <c r="QRE131" s="1"/>
      <c r="QRF131" s="1"/>
      <c r="QRG131" s="1"/>
      <c r="QRH131" s="1"/>
      <c r="QRI131" s="1"/>
      <c r="QRJ131" s="1"/>
      <c r="QRK131" s="1"/>
      <c r="QRL131" s="1"/>
      <c r="QRM131" s="1"/>
      <c r="QRN131" s="1"/>
      <c r="QRO131" s="1"/>
      <c r="QRP131" s="1"/>
      <c r="QRQ131" s="1"/>
      <c r="QRR131" s="1"/>
      <c r="QRS131" s="1"/>
      <c r="QRT131" s="1"/>
      <c r="QRU131" s="1"/>
      <c r="QRV131" s="1"/>
      <c r="QRW131" s="1"/>
      <c r="QRX131" s="1"/>
      <c r="QRY131" s="1"/>
      <c r="QRZ131" s="1"/>
      <c r="QSA131" s="1"/>
      <c r="QSB131" s="1"/>
      <c r="QSC131" s="1"/>
      <c r="QSD131" s="1"/>
      <c r="QSE131" s="1"/>
      <c r="QSF131" s="1"/>
      <c r="QSG131" s="1"/>
      <c r="QSH131" s="1"/>
      <c r="QSI131" s="1"/>
      <c r="QSJ131" s="1"/>
      <c r="QSK131" s="1"/>
      <c r="QSL131" s="1"/>
      <c r="QSM131" s="1"/>
      <c r="QSN131" s="1"/>
      <c r="QSO131" s="1"/>
      <c r="QSP131" s="1"/>
      <c r="QSQ131" s="1"/>
      <c r="QSR131" s="1"/>
      <c r="QSS131" s="1"/>
      <c r="QST131" s="1"/>
      <c r="QSU131" s="1"/>
      <c r="QSV131" s="1"/>
      <c r="QSW131" s="1"/>
      <c r="QSX131" s="1"/>
      <c r="QSY131" s="1"/>
      <c r="QSZ131" s="1"/>
      <c r="QTA131" s="1"/>
      <c r="QTB131" s="1"/>
      <c r="QTC131" s="1"/>
      <c r="QTD131" s="1"/>
      <c r="QTE131" s="1"/>
      <c r="QTF131" s="1"/>
      <c r="QTG131" s="1"/>
      <c r="QTH131" s="1"/>
      <c r="QTI131" s="1"/>
      <c r="QTJ131" s="1"/>
      <c r="QTK131" s="1"/>
      <c r="QTL131" s="1"/>
      <c r="QTM131" s="1"/>
      <c r="QTN131" s="1"/>
      <c r="QTO131" s="1"/>
      <c r="QTP131" s="1"/>
      <c r="QTQ131" s="1"/>
      <c r="QTR131" s="1"/>
      <c r="QTS131" s="1"/>
      <c r="QTT131" s="1"/>
      <c r="QTU131" s="1"/>
      <c r="QTV131" s="1"/>
      <c r="QTW131" s="1"/>
      <c r="QTX131" s="1"/>
      <c r="QTY131" s="1"/>
      <c r="QTZ131" s="1"/>
      <c r="QUA131" s="1"/>
      <c r="QUB131" s="1"/>
      <c r="QUC131" s="1"/>
      <c r="QUD131" s="1"/>
      <c r="QUE131" s="1"/>
      <c r="QUF131" s="1"/>
      <c r="QUG131" s="1"/>
      <c r="QUH131" s="1"/>
      <c r="QUI131" s="1"/>
      <c r="QUJ131" s="1"/>
      <c r="QUK131" s="1"/>
      <c r="QUL131" s="1"/>
      <c r="QUM131" s="1"/>
      <c r="QUN131" s="1"/>
      <c r="QUO131" s="1"/>
      <c r="QUP131" s="1"/>
      <c r="QUQ131" s="1"/>
      <c r="QUR131" s="1"/>
      <c r="QUS131" s="1"/>
      <c r="QUT131" s="1"/>
      <c r="QUU131" s="1"/>
      <c r="QUV131" s="1"/>
      <c r="QUW131" s="1"/>
      <c r="QUX131" s="1"/>
      <c r="QUY131" s="1"/>
      <c r="QUZ131" s="1"/>
      <c r="QVA131" s="1"/>
      <c r="QVB131" s="1"/>
      <c r="QVC131" s="1"/>
      <c r="QVD131" s="1"/>
      <c r="QVE131" s="1"/>
      <c r="QVF131" s="1"/>
      <c r="QVG131" s="1"/>
      <c r="QVH131" s="1"/>
      <c r="QVI131" s="1"/>
      <c r="QVJ131" s="1"/>
      <c r="QVK131" s="1"/>
      <c r="QVL131" s="1"/>
      <c r="QVM131" s="1"/>
      <c r="QVN131" s="1"/>
      <c r="QVO131" s="1"/>
      <c r="QVP131" s="1"/>
      <c r="QVQ131" s="1"/>
      <c r="QVR131" s="1"/>
      <c r="QVS131" s="1"/>
      <c r="QVT131" s="1"/>
      <c r="QVU131" s="1"/>
      <c r="QVV131" s="1"/>
      <c r="QVW131" s="1"/>
      <c r="QVX131" s="1"/>
      <c r="QVY131" s="1"/>
      <c r="QVZ131" s="1"/>
      <c r="QWA131" s="1"/>
      <c r="QWB131" s="1"/>
      <c r="QWC131" s="1"/>
      <c r="QWD131" s="1"/>
      <c r="QWE131" s="1"/>
      <c r="QWF131" s="1"/>
      <c r="QWG131" s="1"/>
      <c r="QWH131" s="1"/>
      <c r="QWI131" s="1"/>
      <c r="QWJ131" s="1"/>
      <c r="QWK131" s="1"/>
      <c r="QWL131" s="1"/>
      <c r="QWM131" s="1"/>
      <c r="QWN131" s="1"/>
      <c r="QWO131" s="1"/>
      <c r="QWP131" s="1"/>
      <c r="QWQ131" s="1"/>
      <c r="QWR131" s="1"/>
      <c r="QWS131" s="1"/>
      <c r="QWT131" s="1"/>
      <c r="QWU131" s="1"/>
      <c r="QWV131" s="1"/>
      <c r="QWW131" s="1"/>
      <c r="QWX131" s="1"/>
      <c r="QWY131" s="1"/>
      <c r="QWZ131" s="1"/>
      <c r="QXA131" s="1"/>
      <c r="QXB131" s="1"/>
      <c r="QXC131" s="1"/>
      <c r="QXD131" s="1"/>
      <c r="QXE131" s="1"/>
      <c r="QXF131" s="1"/>
      <c r="QXG131" s="1"/>
      <c r="QXH131" s="1"/>
      <c r="QXI131" s="1"/>
      <c r="QXJ131" s="1"/>
      <c r="QXK131" s="1"/>
      <c r="QXL131" s="1"/>
      <c r="QXM131" s="1"/>
      <c r="QXN131" s="1"/>
      <c r="QXO131" s="1"/>
      <c r="QXP131" s="1"/>
      <c r="QXQ131" s="1"/>
      <c r="QXR131" s="1"/>
      <c r="QXS131" s="1"/>
      <c r="QXT131" s="1"/>
      <c r="QXU131" s="1"/>
      <c r="QXV131" s="1"/>
      <c r="QXW131" s="1"/>
      <c r="QXX131" s="1"/>
      <c r="QXY131" s="1"/>
      <c r="QXZ131" s="1"/>
      <c r="QYA131" s="1"/>
      <c r="QYB131" s="1"/>
      <c r="QYC131" s="1"/>
      <c r="QYD131" s="1"/>
      <c r="QYE131" s="1"/>
      <c r="QYF131" s="1"/>
      <c r="QYG131" s="1"/>
      <c r="QYH131" s="1"/>
      <c r="QYI131" s="1"/>
      <c r="QYJ131" s="1"/>
      <c r="QYK131" s="1"/>
      <c r="QYL131" s="1"/>
      <c r="QYM131" s="1"/>
      <c r="QYN131" s="1"/>
      <c r="QYO131" s="1"/>
      <c r="QYP131" s="1"/>
      <c r="QYQ131" s="1"/>
      <c r="QYR131" s="1"/>
      <c r="QYS131" s="1"/>
      <c r="QYT131" s="1"/>
      <c r="QYU131" s="1"/>
      <c r="QYV131" s="1"/>
      <c r="QYW131" s="1"/>
      <c r="QYX131" s="1"/>
      <c r="QYY131" s="1"/>
      <c r="QYZ131" s="1"/>
      <c r="QZA131" s="1"/>
      <c r="QZB131" s="1"/>
      <c r="QZC131" s="1"/>
      <c r="QZD131" s="1"/>
      <c r="QZE131" s="1"/>
      <c r="QZF131" s="1"/>
      <c r="QZG131" s="1"/>
      <c r="QZH131" s="1"/>
      <c r="QZI131" s="1"/>
      <c r="QZJ131" s="1"/>
      <c r="QZK131" s="1"/>
      <c r="QZL131" s="1"/>
      <c r="QZM131" s="1"/>
      <c r="QZN131" s="1"/>
      <c r="QZO131" s="1"/>
      <c r="QZP131" s="1"/>
      <c r="QZQ131" s="1"/>
      <c r="QZR131" s="1"/>
      <c r="QZS131" s="1"/>
      <c r="QZT131" s="1"/>
      <c r="QZU131" s="1"/>
      <c r="QZV131" s="1"/>
      <c r="QZW131" s="1"/>
      <c r="QZX131" s="1"/>
      <c r="QZY131" s="1"/>
      <c r="QZZ131" s="1"/>
      <c r="RAA131" s="1"/>
      <c r="RAB131" s="1"/>
      <c r="RAC131" s="1"/>
      <c r="RAD131" s="1"/>
      <c r="RAE131" s="1"/>
      <c r="RAF131" s="1"/>
      <c r="RAG131" s="1"/>
      <c r="RAH131" s="1"/>
      <c r="RAI131" s="1"/>
      <c r="RAJ131" s="1"/>
      <c r="RAK131" s="1"/>
      <c r="RAL131" s="1"/>
      <c r="RAM131" s="1"/>
      <c r="RAN131" s="1"/>
      <c r="RAO131" s="1"/>
      <c r="RAP131" s="1"/>
      <c r="RAQ131" s="1"/>
      <c r="RAR131" s="1"/>
      <c r="RAS131" s="1"/>
      <c r="RAT131" s="1"/>
      <c r="RAU131" s="1"/>
      <c r="RAV131" s="1"/>
      <c r="RAW131" s="1"/>
      <c r="RAX131" s="1"/>
      <c r="RAY131" s="1"/>
      <c r="RAZ131" s="1"/>
      <c r="RBA131" s="1"/>
      <c r="RBB131" s="1"/>
      <c r="RBC131" s="1"/>
      <c r="RBD131" s="1"/>
      <c r="RBE131" s="1"/>
      <c r="RBF131" s="1"/>
      <c r="RBG131" s="1"/>
      <c r="RBH131" s="1"/>
      <c r="RBI131" s="1"/>
      <c r="RBJ131" s="1"/>
      <c r="RBK131" s="1"/>
      <c r="RBL131" s="1"/>
      <c r="RBM131" s="1"/>
      <c r="RBN131" s="1"/>
      <c r="RBO131" s="1"/>
      <c r="RBP131" s="1"/>
      <c r="RBQ131" s="1"/>
      <c r="RBR131" s="1"/>
      <c r="RBS131" s="1"/>
      <c r="RBT131" s="1"/>
      <c r="RBU131" s="1"/>
      <c r="RBV131" s="1"/>
      <c r="RBW131" s="1"/>
      <c r="RBX131" s="1"/>
      <c r="RBY131" s="1"/>
      <c r="RBZ131" s="1"/>
      <c r="RCA131" s="1"/>
      <c r="RCB131" s="1"/>
      <c r="RCC131" s="1"/>
      <c r="RCD131" s="1"/>
      <c r="RCE131" s="1"/>
      <c r="RCF131" s="1"/>
      <c r="RCG131" s="1"/>
      <c r="RCH131" s="1"/>
      <c r="RCI131" s="1"/>
      <c r="RCJ131" s="1"/>
      <c r="RCK131" s="1"/>
      <c r="RCL131" s="1"/>
      <c r="RCM131" s="1"/>
      <c r="RCN131" s="1"/>
      <c r="RCO131" s="1"/>
      <c r="RCP131" s="1"/>
      <c r="RCQ131" s="1"/>
      <c r="RCR131" s="1"/>
      <c r="RCS131" s="1"/>
      <c r="RCT131" s="1"/>
      <c r="RCU131" s="1"/>
      <c r="RCV131" s="1"/>
      <c r="RCW131" s="1"/>
      <c r="RCX131" s="1"/>
      <c r="RCY131" s="1"/>
      <c r="RCZ131" s="1"/>
      <c r="RDA131" s="1"/>
      <c r="RDB131" s="1"/>
      <c r="RDC131" s="1"/>
      <c r="RDD131" s="1"/>
      <c r="RDE131" s="1"/>
      <c r="RDF131" s="1"/>
      <c r="RDG131" s="1"/>
      <c r="RDH131" s="1"/>
      <c r="RDI131" s="1"/>
      <c r="RDJ131" s="1"/>
      <c r="RDK131" s="1"/>
      <c r="RDL131" s="1"/>
      <c r="RDM131" s="1"/>
      <c r="RDN131" s="1"/>
      <c r="RDO131" s="1"/>
      <c r="RDP131" s="1"/>
      <c r="RDQ131" s="1"/>
      <c r="RDR131" s="1"/>
      <c r="RDS131" s="1"/>
      <c r="RDT131" s="1"/>
      <c r="RDU131" s="1"/>
      <c r="RDV131" s="1"/>
      <c r="RDW131" s="1"/>
      <c r="RDX131" s="1"/>
      <c r="RDY131" s="1"/>
      <c r="RDZ131" s="1"/>
      <c r="REA131" s="1"/>
      <c r="REB131" s="1"/>
      <c r="REC131" s="1"/>
      <c r="RED131" s="1"/>
      <c r="REE131" s="1"/>
      <c r="REF131" s="1"/>
      <c r="REG131" s="1"/>
      <c r="REH131" s="1"/>
      <c r="REI131" s="1"/>
      <c r="REJ131" s="1"/>
      <c r="REK131" s="1"/>
      <c r="REL131" s="1"/>
      <c r="REM131" s="1"/>
      <c r="REN131" s="1"/>
      <c r="REO131" s="1"/>
      <c r="REP131" s="1"/>
      <c r="REQ131" s="1"/>
      <c r="RER131" s="1"/>
      <c r="RES131" s="1"/>
      <c r="RET131" s="1"/>
      <c r="REU131" s="1"/>
      <c r="REV131" s="1"/>
      <c r="REW131" s="1"/>
      <c r="REX131" s="1"/>
      <c r="REY131" s="1"/>
      <c r="REZ131" s="1"/>
      <c r="RFA131" s="1"/>
      <c r="RFB131" s="1"/>
      <c r="RFC131" s="1"/>
      <c r="RFD131" s="1"/>
      <c r="RFE131" s="1"/>
      <c r="RFF131" s="1"/>
      <c r="RFG131" s="1"/>
      <c r="RFH131" s="1"/>
      <c r="RFI131" s="1"/>
      <c r="RFJ131" s="1"/>
      <c r="RFK131" s="1"/>
      <c r="RFL131" s="1"/>
      <c r="RFM131" s="1"/>
      <c r="RFN131" s="1"/>
      <c r="RFO131" s="1"/>
      <c r="RFP131" s="1"/>
      <c r="RFQ131" s="1"/>
      <c r="RFR131" s="1"/>
      <c r="RFS131" s="1"/>
      <c r="RFT131" s="1"/>
      <c r="RFU131" s="1"/>
      <c r="RFV131" s="1"/>
      <c r="RFW131" s="1"/>
      <c r="RFX131" s="1"/>
      <c r="RFY131" s="1"/>
      <c r="RFZ131" s="1"/>
      <c r="RGA131" s="1"/>
      <c r="RGB131" s="1"/>
      <c r="RGC131" s="1"/>
      <c r="RGD131" s="1"/>
      <c r="RGE131" s="1"/>
      <c r="RGF131" s="1"/>
      <c r="RGG131" s="1"/>
      <c r="RGH131" s="1"/>
      <c r="RGI131" s="1"/>
      <c r="RGJ131" s="1"/>
      <c r="RGK131" s="1"/>
      <c r="RGL131" s="1"/>
      <c r="RGM131" s="1"/>
      <c r="RGN131" s="1"/>
      <c r="RGO131" s="1"/>
      <c r="RGP131" s="1"/>
      <c r="RGQ131" s="1"/>
      <c r="RGR131" s="1"/>
      <c r="RGS131" s="1"/>
      <c r="RGT131" s="1"/>
      <c r="RGU131" s="1"/>
      <c r="RGV131" s="1"/>
      <c r="RGW131" s="1"/>
      <c r="RGX131" s="1"/>
      <c r="RGY131" s="1"/>
      <c r="RGZ131" s="1"/>
      <c r="RHA131" s="1"/>
      <c r="RHB131" s="1"/>
      <c r="RHC131" s="1"/>
      <c r="RHD131" s="1"/>
      <c r="RHE131" s="1"/>
      <c r="RHF131" s="1"/>
      <c r="RHG131" s="1"/>
      <c r="RHH131" s="1"/>
      <c r="RHI131" s="1"/>
      <c r="RHJ131" s="1"/>
      <c r="RHK131" s="1"/>
      <c r="RHL131" s="1"/>
      <c r="RHM131" s="1"/>
      <c r="RHN131" s="1"/>
      <c r="RHO131" s="1"/>
      <c r="RHP131" s="1"/>
      <c r="RHQ131" s="1"/>
      <c r="RHR131" s="1"/>
      <c r="RHS131" s="1"/>
      <c r="RHT131" s="1"/>
      <c r="RHU131" s="1"/>
      <c r="RHV131" s="1"/>
      <c r="RHW131" s="1"/>
      <c r="RHX131" s="1"/>
      <c r="RHY131" s="1"/>
      <c r="RHZ131" s="1"/>
      <c r="RIA131" s="1"/>
      <c r="RIB131" s="1"/>
      <c r="RIC131" s="1"/>
      <c r="RID131" s="1"/>
      <c r="RIE131" s="1"/>
      <c r="RIF131" s="1"/>
      <c r="RIG131" s="1"/>
      <c r="RIH131" s="1"/>
      <c r="RII131" s="1"/>
      <c r="RIJ131" s="1"/>
      <c r="RIK131" s="1"/>
      <c r="RIL131" s="1"/>
      <c r="RIM131" s="1"/>
      <c r="RIN131" s="1"/>
      <c r="RIO131" s="1"/>
      <c r="RIP131" s="1"/>
      <c r="RIQ131" s="1"/>
      <c r="RIR131" s="1"/>
      <c r="RIS131" s="1"/>
      <c r="RIT131" s="1"/>
      <c r="RIU131" s="1"/>
      <c r="RIV131" s="1"/>
      <c r="RIW131" s="1"/>
      <c r="RIX131" s="1"/>
      <c r="RIY131" s="1"/>
      <c r="RIZ131" s="1"/>
      <c r="RJA131" s="1"/>
      <c r="RJB131" s="1"/>
      <c r="RJC131" s="1"/>
      <c r="RJD131" s="1"/>
      <c r="RJE131" s="1"/>
      <c r="RJF131" s="1"/>
      <c r="RJG131" s="1"/>
      <c r="RJH131" s="1"/>
      <c r="RJI131" s="1"/>
      <c r="RJJ131" s="1"/>
      <c r="RJK131" s="1"/>
      <c r="RJL131" s="1"/>
      <c r="RJM131" s="1"/>
      <c r="RJN131" s="1"/>
      <c r="RJO131" s="1"/>
      <c r="RJP131" s="1"/>
      <c r="RJQ131" s="1"/>
      <c r="RJR131" s="1"/>
      <c r="RJS131" s="1"/>
      <c r="RJT131" s="1"/>
      <c r="RJU131" s="1"/>
      <c r="RJV131" s="1"/>
      <c r="RJW131" s="1"/>
      <c r="RJX131" s="1"/>
      <c r="RJY131" s="1"/>
      <c r="RJZ131" s="1"/>
      <c r="RKA131" s="1"/>
      <c r="RKB131" s="1"/>
      <c r="RKC131" s="1"/>
      <c r="RKD131" s="1"/>
      <c r="RKE131" s="1"/>
      <c r="RKF131" s="1"/>
      <c r="RKG131" s="1"/>
      <c r="RKH131" s="1"/>
      <c r="RKI131" s="1"/>
      <c r="RKJ131" s="1"/>
      <c r="RKK131" s="1"/>
      <c r="RKL131" s="1"/>
      <c r="RKM131" s="1"/>
      <c r="RKN131" s="1"/>
      <c r="RKO131" s="1"/>
      <c r="RKP131" s="1"/>
      <c r="RKQ131" s="1"/>
      <c r="RKR131" s="1"/>
      <c r="RKS131" s="1"/>
      <c r="RKT131" s="1"/>
      <c r="RKU131" s="1"/>
      <c r="RKV131" s="1"/>
      <c r="RKW131" s="1"/>
      <c r="RKX131" s="1"/>
      <c r="RKY131" s="1"/>
      <c r="RKZ131" s="1"/>
      <c r="RLA131" s="1"/>
      <c r="RLB131" s="1"/>
      <c r="RLC131" s="1"/>
      <c r="RLD131" s="1"/>
      <c r="RLE131" s="1"/>
      <c r="RLF131" s="1"/>
      <c r="RLG131" s="1"/>
      <c r="RLH131" s="1"/>
      <c r="RLI131" s="1"/>
      <c r="RLJ131" s="1"/>
      <c r="RLK131" s="1"/>
      <c r="RLL131" s="1"/>
      <c r="RLM131" s="1"/>
      <c r="RLN131" s="1"/>
      <c r="RLO131" s="1"/>
      <c r="RLP131" s="1"/>
      <c r="RLQ131" s="1"/>
      <c r="RLR131" s="1"/>
      <c r="RLS131" s="1"/>
      <c r="RLT131" s="1"/>
      <c r="RLU131" s="1"/>
      <c r="RLV131" s="1"/>
      <c r="RLW131" s="1"/>
      <c r="RLX131" s="1"/>
      <c r="RLY131" s="1"/>
      <c r="RLZ131" s="1"/>
      <c r="RMA131" s="1"/>
      <c r="RMB131" s="1"/>
      <c r="RMC131" s="1"/>
      <c r="RMD131" s="1"/>
      <c r="RME131" s="1"/>
      <c r="RMF131" s="1"/>
      <c r="RMG131" s="1"/>
      <c r="RMH131" s="1"/>
      <c r="RMI131" s="1"/>
      <c r="RMJ131" s="1"/>
      <c r="RMK131" s="1"/>
      <c r="RML131" s="1"/>
      <c r="RMM131" s="1"/>
      <c r="RMN131" s="1"/>
      <c r="RMO131" s="1"/>
      <c r="RMP131" s="1"/>
      <c r="RMQ131" s="1"/>
      <c r="RMR131" s="1"/>
      <c r="RMS131" s="1"/>
      <c r="RMT131" s="1"/>
      <c r="RMU131" s="1"/>
      <c r="RMV131" s="1"/>
      <c r="RMW131" s="1"/>
      <c r="RMX131" s="1"/>
      <c r="RMY131" s="1"/>
      <c r="RMZ131" s="1"/>
      <c r="RNA131" s="1"/>
      <c r="RNB131" s="1"/>
      <c r="RNC131" s="1"/>
      <c r="RND131" s="1"/>
      <c r="RNE131" s="1"/>
      <c r="RNF131" s="1"/>
      <c r="RNG131" s="1"/>
      <c r="RNH131" s="1"/>
      <c r="RNI131" s="1"/>
      <c r="RNJ131" s="1"/>
      <c r="RNK131" s="1"/>
      <c r="RNL131" s="1"/>
      <c r="RNM131" s="1"/>
      <c r="RNN131" s="1"/>
      <c r="RNO131" s="1"/>
      <c r="RNP131" s="1"/>
      <c r="RNQ131" s="1"/>
      <c r="RNR131" s="1"/>
      <c r="RNS131" s="1"/>
      <c r="RNT131" s="1"/>
      <c r="RNU131" s="1"/>
      <c r="RNV131" s="1"/>
      <c r="RNW131" s="1"/>
      <c r="RNX131" s="1"/>
      <c r="RNY131" s="1"/>
      <c r="RNZ131" s="1"/>
      <c r="ROA131" s="1"/>
      <c r="ROB131" s="1"/>
      <c r="ROC131" s="1"/>
      <c r="ROD131" s="1"/>
      <c r="ROE131" s="1"/>
      <c r="ROF131" s="1"/>
      <c r="ROG131" s="1"/>
      <c r="ROH131" s="1"/>
      <c r="ROI131" s="1"/>
      <c r="ROJ131" s="1"/>
      <c r="ROK131" s="1"/>
      <c r="ROL131" s="1"/>
      <c r="ROM131" s="1"/>
      <c r="RON131" s="1"/>
      <c r="ROO131" s="1"/>
      <c r="ROP131" s="1"/>
      <c r="ROQ131" s="1"/>
      <c r="ROR131" s="1"/>
      <c r="ROS131" s="1"/>
      <c r="ROT131" s="1"/>
      <c r="ROU131" s="1"/>
      <c r="ROV131" s="1"/>
      <c r="ROW131" s="1"/>
      <c r="ROX131" s="1"/>
      <c r="ROY131" s="1"/>
      <c r="ROZ131" s="1"/>
      <c r="RPA131" s="1"/>
      <c r="RPB131" s="1"/>
      <c r="RPC131" s="1"/>
      <c r="RPD131" s="1"/>
      <c r="RPE131" s="1"/>
      <c r="RPF131" s="1"/>
      <c r="RPG131" s="1"/>
      <c r="RPH131" s="1"/>
      <c r="RPI131" s="1"/>
      <c r="RPJ131" s="1"/>
      <c r="RPK131" s="1"/>
      <c r="RPL131" s="1"/>
      <c r="RPM131" s="1"/>
      <c r="RPN131" s="1"/>
      <c r="RPO131" s="1"/>
      <c r="RPP131" s="1"/>
      <c r="RPQ131" s="1"/>
      <c r="RPR131" s="1"/>
      <c r="RPS131" s="1"/>
      <c r="RPT131" s="1"/>
      <c r="RPU131" s="1"/>
      <c r="RPV131" s="1"/>
      <c r="RPW131" s="1"/>
      <c r="RPX131" s="1"/>
      <c r="RPY131" s="1"/>
      <c r="RPZ131" s="1"/>
      <c r="RQA131" s="1"/>
      <c r="RQB131" s="1"/>
      <c r="RQC131" s="1"/>
      <c r="RQD131" s="1"/>
      <c r="RQE131" s="1"/>
      <c r="RQF131" s="1"/>
      <c r="RQG131" s="1"/>
      <c r="RQH131" s="1"/>
      <c r="RQI131" s="1"/>
      <c r="RQJ131" s="1"/>
      <c r="RQK131" s="1"/>
      <c r="RQL131" s="1"/>
      <c r="RQM131" s="1"/>
      <c r="RQN131" s="1"/>
      <c r="RQO131" s="1"/>
      <c r="RQP131" s="1"/>
      <c r="RQQ131" s="1"/>
      <c r="RQR131" s="1"/>
      <c r="RQS131" s="1"/>
      <c r="RQT131" s="1"/>
      <c r="RQU131" s="1"/>
      <c r="RQV131" s="1"/>
      <c r="RQW131" s="1"/>
      <c r="RQX131" s="1"/>
      <c r="RQY131" s="1"/>
      <c r="RQZ131" s="1"/>
      <c r="RRA131" s="1"/>
      <c r="RRB131" s="1"/>
      <c r="RRC131" s="1"/>
      <c r="RRD131" s="1"/>
      <c r="RRE131" s="1"/>
      <c r="RRF131" s="1"/>
      <c r="RRG131" s="1"/>
      <c r="RRH131" s="1"/>
      <c r="RRI131" s="1"/>
      <c r="RRJ131" s="1"/>
      <c r="RRK131" s="1"/>
      <c r="RRL131" s="1"/>
      <c r="RRM131" s="1"/>
      <c r="RRN131" s="1"/>
      <c r="RRO131" s="1"/>
      <c r="RRP131" s="1"/>
      <c r="RRQ131" s="1"/>
      <c r="RRR131" s="1"/>
      <c r="RRS131" s="1"/>
      <c r="RRT131" s="1"/>
      <c r="RRU131" s="1"/>
      <c r="RRV131" s="1"/>
      <c r="RRW131" s="1"/>
      <c r="RRX131" s="1"/>
      <c r="RRY131" s="1"/>
      <c r="RRZ131" s="1"/>
      <c r="RSA131" s="1"/>
      <c r="RSB131" s="1"/>
      <c r="RSC131" s="1"/>
      <c r="RSD131" s="1"/>
      <c r="RSE131" s="1"/>
      <c r="RSF131" s="1"/>
      <c r="RSG131" s="1"/>
      <c r="RSH131" s="1"/>
      <c r="RSI131" s="1"/>
      <c r="RSJ131" s="1"/>
      <c r="RSK131" s="1"/>
      <c r="RSL131" s="1"/>
      <c r="RSM131" s="1"/>
      <c r="RSN131" s="1"/>
      <c r="RSO131" s="1"/>
      <c r="RSP131" s="1"/>
      <c r="RSQ131" s="1"/>
      <c r="RSR131" s="1"/>
      <c r="RSS131" s="1"/>
      <c r="RST131" s="1"/>
      <c r="RSU131" s="1"/>
      <c r="RSV131" s="1"/>
      <c r="RSW131" s="1"/>
      <c r="RSX131" s="1"/>
      <c r="RSY131" s="1"/>
      <c r="RSZ131" s="1"/>
      <c r="RTA131" s="1"/>
      <c r="RTB131" s="1"/>
      <c r="RTC131" s="1"/>
      <c r="RTD131" s="1"/>
      <c r="RTE131" s="1"/>
      <c r="RTF131" s="1"/>
      <c r="RTG131" s="1"/>
      <c r="RTH131" s="1"/>
      <c r="RTI131" s="1"/>
      <c r="RTJ131" s="1"/>
      <c r="RTK131" s="1"/>
      <c r="RTL131" s="1"/>
      <c r="RTM131" s="1"/>
      <c r="RTN131" s="1"/>
      <c r="RTO131" s="1"/>
      <c r="RTP131" s="1"/>
      <c r="RTQ131" s="1"/>
      <c r="RTR131" s="1"/>
      <c r="RTS131" s="1"/>
      <c r="RTT131" s="1"/>
      <c r="RTU131" s="1"/>
      <c r="RTV131" s="1"/>
      <c r="RTW131" s="1"/>
      <c r="RTX131" s="1"/>
      <c r="RTY131" s="1"/>
      <c r="RTZ131" s="1"/>
      <c r="RUA131" s="1"/>
      <c r="RUB131" s="1"/>
      <c r="RUC131" s="1"/>
      <c r="RUD131" s="1"/>
      <c r="RUE131" s="1"/>
      <c r="RUF131" s="1"/>
      <c r="RUG131" s="1"/>
      <c r="RUH131" s="1"/>
      <c r="RUI131" s="1"/>
      <c r="RUJ131" s="1"/>
      <c r="RUK131" s="1"/>
      <c r="RUL131" s="1"/>
      <c r="RUM131" s="1"/>
      <c r="RUN131" s="1"/>
      <c r="RUO131" s="1"/>
      <c r="RUP131" s="1"/>
      <c r="RUQ131" s="1"/>
      <c r="RUR131" s="1"/>
      <c r="RUS131" s="1"/>
      <c r="RUT131" s="1"/>
      <c r="RUU131" s="1"/>
      <c r="RUV131" s="1"/>
      <c r="RUW131" s="1"/>
      <c r="RUX131" s="1"/>
      <c r="RUY131" s="1"/>
      <c r="RUZ131" s="1"/>
      <c r="RVA131" s="1"/>
      <c r="RVB131" s="1"/>
      <c r="RVC131" s="1"/>
      <c r="RVD131" s="1"/>
      <c r="RVE131" s="1"/>
      <c r="RVF131" s="1"/>
      <c r="RVG131" s="1"/>
      <c r="RVH131" s="1"/>
      <c r="RVI131" s="1"/>
      <c r="RVJ131" s="1"/>
      <c r="RVK131" s="1"/>
      <c r="RVL131" s="1"/>
      <c r="RVM131" s="1"/>
      <c r="RVN131" s="1"/>
      <c r="RVO131" s="1"/>
      <c r="RVP131" s="1"/>
      <c r="RVQ131" s="1"/>
      <c r="RVR131" s="1"/>
      <c r="RVS131" s="1"/>
      <c r="RVT131" s="1"/>
      <c r="RVU131" s="1"/>
      <c r="RVV131" s="1"/>
      <c r="RVW131" s="1"/>
      <c r="RVX131" s="1"/>
      <c r="RVY131" s="1"/>
      <c r="RVZ131" s="1"/>
      <c r="RWA131" s="1"/>
      <c r="RWB131" s="1"/>
      <c r="RWC131" s="1"/>
      <c r="RWD131" s="1"/>
      <c r="RWE131" s="1"/>
      <c r="RWF131" s="1"/>
      <c r="RWG131" s="1"/>
      <c r="RWH131" s="1"/>
      <c r="RWI131" s="1"/>
      <c r="RWJ131" s="1"/>
      <c r="RWK131" s="1"/>
      <c r="RWL131" s="1"/>
      <c r="RWM131" s="1"/>
      <c r="RWN131" s="1"/>
      <c r="RWO131" s="1"/>
      <c r="RWP131" s="1"/>
      <c r="RWQ131" s="1"/>
      <c r="RWR131" s="1"/>
      <c r="RWS131" s="1"/>
      <c r="RWT131" s="1"/>
      <c r="RWU131" s="1"/>
      <c r="RWV131" s="1"/>
      <c r="RWW131" s="1"/>
      <c r="RWX131" s="1"/>
      <c r="RWY131" s="1"/>
      <c r="RWZ131" s="1"/>
      <c r="RXA131" s="1"/>
      <c r="RXB131" s="1"/>
      <c r="RXC131" s="1"/>
      <c r="RXD131" s="1"/>
      <c r="RXE131" s="1"/>
      <c r="RXF131" s="1"/>
      <c r="RXG131" s="1"/>
      <c r="RXH131" s="1"/>
      <c r="RXI131" s="1"/>
      <c r="RXJ131" s="1"/>
      <c r="RXK131" s="1"/>
      <c r="RXL131" s="1"/>
      <c r="RXM131" s="1"/>
      <c r="RXN131" s="1"/>
      <c r="RXO131" s="1"/>
      <c r="RXP131" s="1"/>
      <c r="RXQ131" s="1"/>
      <c r="RXR131" s="1"/>
      <c r="RXS131" s="1"/>
      <c r="RXT131" s="1"/>
      <c r="RXU131" s="1"/>
      <c r="RXV131" s="1"/>
      <c r="RXW131" s="1"/>
      <c r="RXX131" s="1"/>
      <c r="RXY131" s="1"/>
      <c r="RXZ131" s="1"/>
      <c r="RYA131" s="1"/>
      <c r="RYB131" s="1"/>
      <c r="RYC131" s="1"/>
      <c r="RYD131" s="1"/>
      <c r="RYE131" s="1"/>
      <c r="RYF131" s="1"/>
      <c r="RYG131" s="1"/>
      <c r="RYH131" s="1"/>
      <c r="RYI131" s="1"/>
      <c r="RYJ131" s="1"/>
      <c r="RYK131" s="1"/>
      <c r="RYL131" s="1"/>
      <c r="RYM131" s="1"/>
      <c r="RYN131" s="1"/>
      <c r="RYO131" s="1"/>
      <c r="RYP131" s="1"/>
      <c r="RYQ131" s="1"/>
      <c r="RYR131" s="1"/>
      <c r="RYS131" s="1"/>
      <c r="RYT131" s="1"/>
      <c r="RYU131" s="1"/>
      <c r="RYV131" s="1"/>
      <c r="RYW131" s="1"/>
      <c r="RYX131" s="1"/>
      <c r="RYY131" s="1"/>
      <c r="RYZ131" s="1"/>
      <c r="RZA131" s="1"/>
      <c r="RZB131" s="1"/>
      <c r="RZC131" s="1"/>
      <c r="RZD131" s="1"/>
      <c r="RZE131" s="1"/>
      <c r="RZF131" s="1"/>
      <c r="RZG131" s="1"/>
      <c r="RZH131" s="1"/>
      <c r="RZI131" s="1"/>
      <c r="RZJ131" s="1"/>
      <c r="RZK131" s="1"/>
      <c r="RZL131" s="1"/>
      <c r="RZM131" s="1"/>
      <c r="RZN131" s="1"/>
      <c r="RZO131" s="1"/>
      <c r="RZP131" s="1"/>
      <c r="RZQ131" s="1"/>
      <c r="RZR131" s="1"/>
      <c r="RZS131" s="1"/>
      <c r="RZT131" s="1"/>
      <c r="RZU131" s="1"/>
      <c r="RZV131" s="1"/>
      <c r="RZW131" s="1"/>
      <c r="RZX131" s="1"/>
      <c r="RZY131" s="1"/>
      <c r="RZZ131" s="1"/>
      <c r="SAA131" s="1"/>
      <c r="SAB131" s="1"/>
      <c r="SAC131" s="1"/>
      <c r="SAD131" s="1"/>
      <c r="SAE131" s="1"/>
      <c r="SAF131" s="1"/>
      <c r="SAG131" s="1"/>
      <c r="SAH131" s="1"/>
      <c r="SAI131" s="1"/>
      <c r="SAJ131" s="1"/>
      <c r="SAK131" s="1"/>
      <c r="SAL131" s="1"/>
      <c r="SAM131" s="1"/>
      <c r="SAN131" s="1"/>
      <c r="SAO131" s="1"/>
      <c r="SAP131" s="1"/>
      <c r="SAQ131" s="1"/>
      <c r="SAR131" s="1"/>
      <c r="SAS131" s="1"/>
      <c r="SAT131" s="1"/>
      <c r="SAU131" s="1"/>
      <c r="SAV131" s="1"/>
      <c r="SAW131" s="1"/>
      <c r="SAX131" s="1"/>
      <c r="SAY131" s="1"/>
      <c r="SAZ131" s="1"/>
      <c r="SBA131" s="1"/>
      <c r="SBB131" s="1"/>
      <c r="SBC131" s="1"/>
      <c r="SBD131" s="1"/>
      <c r="SBE131" s="1"/>
      <c r="SBF131" s="1"/>
      <c r="SBG131" s="1"/>
      <c r="SBH131" s="1"/>
      <c r="SBI131" s="1"/>
      <c r="SBJ131" s="1"/>
      <c r="SBK131" s="1"/>
      <c r="SBL131" s="1"/>
      <c r="SBM131" s="1"/>
      <c r="SBN131" s="1"/>
      <c r="SBO131" s="1"/>
      <c r="SBP131" s="1"/>
      <c r="SBQ131" s="1"/>
      <c r="SBR131" s="1"/>
      <c r="SBS131" s="1"/>
      <c r="SBT131" s="1"/>
      <c r="SBU131" s="1"/>
      <c r="SBV131" s="1"/>
      <c r="SBW131" s="1"/>
      <c r="SBX131" s="1"/>
      <c r="SBY131" s="1"/>
      <c r="SBZ131" s="1"/>
      <c r="SCA131" s="1"/>
      <c r="SCB131" s="1"/>
      <c r="SCC131" s="1"/>
      <c r="SCD131" s="1"/>
      <c r="SCE131" s="1"/>
      <c r="SCF131" s="1"/>
      <c r="SCG131" s="1"/>
      <c r="SCH131" s="1"/>
      <c r="SCI131" s="1"/>
      <c r="SCJ131" s="1"/>
      <c r="SCK131" s="1"/>
      <c r="SCL131" s="1"/>
      <c r="SCM131" s="1"/>
      <c r="SCN131" s="1"/>
      <c r="SCO131" s="1"/>
      <c r="SCP131" s="1"/>
      <c r="SCQ131" s="1"/>
      <c r="SCR131" s="1"/>
      <c r="SCS131" s="1"/>
      <c r="SCT131" s="1"/>
      <c r="SCU131" s="1"/>
      <c r="SCV131" s="1"/>
      <c r="SCW131" s="1"/>
      <c r="SCX131" s="1"/>
      <c r="SCY131" s="1"/>
      <c r="SCZ131" s="1"/>
      <c r="SDA131" s="1"/>
      <c r="SDB131" s="1"/>
      <c r="SDC131" s="1"/>
      <c r="SDD131" s="1"/>
      <c r="SDE131" s="1"/>
      <c r="SDF131" s="1"/>
      <c r="SDG131" s="1"/>
      <c r="SDH131" s="1"/>
      <c r="SDI131" s="1"/>
      <c r="SDJ131" s="1"/>
      <c r="SDK131" s="1"/>
      <c r="SDL131" s="1"/>
      <c r="SDM131" s="1"/>
      <c r="SDN131" s="1"/>
      <c r="SDO131" s="1"/>
      <c r="SDP131" s="1"/>
      <c r="SDQ131" s="1"/>
      <c r="SDR131" s="1"/>
      <c r="SDS131" s="1"/>
      <c r="SDT131" s="1"/>
      <c r="SDU131" s="1"/>
      <c r="SDV131" s="1"/>
      <c r="SDW131" s="1"/>
      <c r="SDX131" s="1"/>
      <c r="SDY131" s="1"/>
      <c r="SDZ131" s="1"/>
      <c r="SEA131" s="1"/>
      <c r="SEB131" s="1"/>
      <c r="SEC131" s="1"/>
      <c r="SED131" s="1"/>
      <c r="SEE131" s="1"/>
      <c r="SEF131" s="1"/>
      <c r="SEG131" s="1"/>
      <c r="SEH131" s="1"/>
      <c r="SEI131" s="1"/>
      <c r="SEJ131" s="1"/>
      <c r="SEK131" s="1"/>
      <c r="SEL131" s="1"/>
      <c r="SEM131" s="1"/>
      <c r="SEN131" s="1"/>
      <c r="SEO131" s="1"/>
      <c r="SEP131" s="1"/>
      <c r="SEQ131" s="1"/>
      <c r="SER131" s="1"/>
      <c r="SES131" s="1"/>
      <c r="SET131" s="1"/>
      <c r="SEU131" s="1"/>
      <c r="SEV131" s="1"/>
      <c r="SEW131" s="1"/>
      <c r="SEX131" s="1"/>
      <c r="SEY131" s="1"/>
      <c r="SEZ131" s="1"/>
      <c r="SFA131" s="1"/>
      <c r="SFB131" s="1"/>
      <c r="SFC131" s="1"/>
      <c r="SFD131" s="1"/>
      <c r="SFE131" s="1"/>
      <c r="SFF131" s="1"/>
      <c r="SFG131" s="1"/>
      <c r="SFH131" s="1"/>
      <c r="SFI131" s="1"/>
      <c r="SFJ131" s="1"/>
      <c r="SFK131" s="1"/>
      <c r="SFL131" s="1"/>
      <c r="SFM131" s="1"/>
      <c r="SFN131" s="1"/>
      <c r="SFO131" s="1"/>
      <c r="SFP131" s="1"/>
      <c r="SFQ131" s="1"/>
      <c r="SFR131" s="1"/>
      <c r="SFS131" s="1"/>
      <c r="SFT131" s="1"/>
      <c r="SFU131" s="1"/>
      <c r="SFV131" s="1"/>
      <c r="SFW131" s="1"/>
      <c r="SFX131" s="1"/>
      <c r="SFY131" s="1"/>
      <c r="SFZ131" s="1"/>
      <c r="SGA131" s="1"/>
      <c r="SGB131" s="1"/>
      <c r="SGC131" s="1"/>
      <c r="SGD131" s="1"/>
      <c r="SGE131" s="1"/>
      <c r="SGF131" s="1"/>
      <c r="SGG131" s="1"/>
      <c r="SGH131" s="1"/>
      <c r="SGI131" s="1"/>
      <c r="SGJ131" s="1"/>
      <c r="SGK131" s="1"/>
      <c r="SGL131" s="1"/>
      <c r="SGM131" s="1"/>
      <c r="SGN131" s="1"/>
      <c r="SGO131" s="1"/>
      <c r="SGP131" s="1"/>
      <c r="SGQ131" s="1"/>
      <c r="SGR131" s="1"/>
      <c r="SGS131" s="1"/>
      <c r="SGT131" s="1"/>
      <c r="SGU131" s="1"/>
      <c r="SGV131" s="1"/>
      <c r="SGW131" s="1"/>
      <c r="SGX131" s="1"/>
      <c r="SGY131" s="1"/>
      <c r="SGZ131" s="1"/>
      <c r="SHA131" s="1"/>
      <c r="SHB131" s="1"/>
      <c r="SHC131" s="1"/>
      <c r="SHD131" s="1"/>
      <c r="SHE131" s="1"/>
      <c r="SHF131" s="1"/>
      <c r="SHG131" s="1"/>
      <c r="SHH131" s="1"/>
      <c r="SHI131" s="1"/>
      <c r="SHJ131" s="1"/>
      <c r="SHK131" s="1"/>
      <c r="SHL131" s="1"/>
      <c r="SHM131" s="1"/>
      <c r="SHN131" s="1"/>
      <c r="SHO131" s="1"/>
      <c r="SHP131" s="1"/>
      <c r="SHQ131" s="1"/>
      <c r="SHR131" s="1"/>
      <c r="SHS131" s="1"/>
      <c r="SHT131" s="1"/>
      <c r="SHU131" s="1"/>
      <c r="SHV131" s="1"/>
      <c r="SHW131" s="1"/>
      <c r="SHX131" s="1"/>
      <c r="SHY131" s="1"/>
      <c r="SHZ131" s="1"/>
      <c r="SIA131" s="1"/>
      <c r="SIB131" s="1"/>
      <c r="SIC131" s="1"/>
      <c r="SID131" s="1"/>
      <c r="SIE131" s="1"/>
      <c r="SIF131" s="1"/>
      <c r="SIG131" s="1"/>
      <c r="SIH131" s="1"/>
      <c r="SII131" s="1"/>
      <c r="SIJ131" s="1"/>
      <c r="SIK131" s="1"/>
      <c r="SIL131" s="1"/>
      <c r="SIM131" s="1"/>
      <c r="SIN131" s="1"/>
      <c r="SIO131" s="1"/>
      <c r="SIP131" s="1"/>
      <c r="SIQ131" s="1"/>
      <c r="SIR131" s="1"/>
      <c r="SIS131" s="1"/>
      <c r="SIT131" s="1"/>
      <c r="SIU131" s="1"/>
      <c r="SIV131" s="1"/>
      <c r="SIW131" s="1"/>
      <c r="SIX131" s="1"/>
      <c r="SIY131" s="1"/>
      <c r="SIZ131" s="1"/>
      <c r="SJA131" s="1"/>
      <c r="SJB131" s="1"/>
      <c r="SJC131" s="1"/>
      <c r="SJD131" s="1"/>
      <c r="SJE131" s="1"/>
      <c r="SJF131" s="1"/>
      <c r="SJG131" s="1"/>
      <c r="SJH131" s="1"/>
      <c r="SJI131" s="1"/>
      <c r="SJJ131" s="1"/>
      <c r="SJK131" s="1"/>
      <c r="SJL131" s="1"/>
      <c r="SJM131" s="1"/>
      <c r="SJN131" s="1"/>
      <c r="SJO131" s="1"/>
      <c r="SJP131" s="1"/>
      <c r="SJQ131" s="1"/>
      <c r="SJR131" s="1"/>
      <c r="SJS131" s="1"/>
      <c r="SJT131" s="1"/>
      <c r="SJU131" s="1"/>
      <c r="SJV131" s="1"/>
      <c r="SJW131" s="1"/>
      <c r="SJX131" s="1"/>
      <c r="SJY131" s="1"/>
      <c r="SJZ131" s="1"/>
      <c r="SKA131" s="1"/>
      <c r="SKB131" s="1"/>
      <c r="SKC131" s="1"/>
      <c r="SKD131" s="1"/>
      <c r="SKE131" s="1"/>
      <c r="SKF131" s="1"/>
      <c r="SKG131" s="1"/>
      <c r="SKH131" s="1"/>
      <c r="SKI131" s="1"/>
      <c r="SKJ131" s="1"/>
      <c r="SKK131" s="1"/>
      <c r="SKL131" s="1"/>
      <c r="SKM131" s="1"/>
      <c r="SKN131" s="1"/>
      <c r="SKO131" s="1"/>
      <c r="SKP131" s="1"/>
      <c r="SKQ131" s="1"/>
      <c r="SKR131" s="1"/>
      <c r="SKS131" s="1"/>
      <c r="SKT131" s="1"/>
      <c r="SKU131" s="1"/>
      <c r="SKV131" s="1"/>
      <c r="SKW131" s="1"/>
      <c r="SKX131" s="1"/>
      <c r="SKY131" s="1"/>
      <c r="SKZ131" s="1"/>
      <c r="SLA131" s="1"/>
      <c r="SLB131" s="1"/>
      <c r="SLC131" s="1"/>
      <c r="SLD131" s="1"/>
      <c r="SLE131" s="1"/>
      <c r="SLF131" s="1"/>
      <c r="SLG131" s="1"/>
      <c r="SLH131" s="1"/>
      <c r="SLI131" s="1"/>
      <c r="SLJ131" s="1"/>
      <c r="SLK131" s="1"/>
      <c r="SLL131" s="1"/>
      <c r="SLM131" s="1"/>
      <c r="SLN131" s="1"/>
      <c r="SLO131" s="1"/>
      <c r="SLP131" s="1"/>
      <c r="SLQ131" s="1"/>
      <c r="SLR131" s="1"/>
      <c r="SLS131" s="1"/>
      <c r="SLT131" s="1"/>
      <c r="SLU131" s="1"/>
      <c r="SLV131" s="1"/>
      <c r="SLW131" s="1"/>
      <c r="SLX131" s="1"/>
      <c r="SLY131" s="1"/>
      <c r="SLZ131" s="1"/>
      <c r="SMA131" s="1"/>
      <c r="SMB131" s="1"/>
      <c r="SMC131" s="1"/>
      <c r="SMD131" s="1"/>
      <c r="SME131" s="1"/>
      <c r="SMF131" s="1"/>
      <c r="SMG131" s="1"/>
      <c r="SMH131" s="1"/>
      <c r="SMI131" s="1"/>
      <c r="SMJ131" s="1"/>
      <c r="SMK131" s="1"/>
      <c r="SML131" s="1"/>
      <c r="SMM131" s="1"/>
      <c r="SMN131" s="1"/>
      <c r="SMO131" s="1"/>
      <c r="SMP131" s="1"/>
      <c r="SMQ131" s="1"/>
      <c r="SMR131" s="1"/>
      <c r="SMS131" s="1"/>
      <c r="SMT131" s="1"/>
      <c r="SMU131" s="1"/>
      <c r="SMV131" s="1"/>
      <c r="SMW131" s="1"/>
      <c r="SMX131" s="1"/>
      <c r="SMY131" s="1"/>
      <c r="SMZ131" s="1"/>
      <c r="SNA131" s="1"/>
      <c r="SNB131" s="1"/>
      <c r="SNC131" s="1"/>
      <c r="SND131" s="1"/>
      <c r="SNE131" s="1"/>
      <c r="SNF131" s="1"/>
      <c r="SNG131" s="1"/>
      <c r="SNH131" s="1"/>
      <c r="SNI131" s="1"/>
      <c r="SNJ131" s="1"/>
      <c r="SNK131" s="1"/>
      <c r="SNL131" s="1"/>
      <c r="SNM131" s="1"/>
      <c r="SNN131" s="1"/>
      <c r="SNO131" s="1"/>
      <c r="SNP131" s="1"/>
      <c r="SNQ131" s="1"/>
      <c r="SNR131" s="1"/>
      <c r="SNS131" s="1"/>
      <c r="SNT131" s="1"/>
      <c r="SNU131" s="1"/>
      <c r="SNV131" s="1"/>
      <c r="SNW131" s="1"/>
      <c r="SNX131" s="1"/>
      <c r="SNY131" s="1"/>
      <c r="SNZ131" s="1"/>
      <c r="SOA131" s="1"/>
      <c r="SOB131" s="1"/>
      <c r="SOC131" s="1"/>
      <c r="SOD131" s="1"/>
      <c r="SOE131" s="1"/>
      <c r="SOF131" s="1"/>
      <c r="SOG131" s="1"/>
      <c r="SOH131" s="1"/>
      <c r="SOI131" s="1"/>
      <c r="SOJ131" s="1"/>
      <c r="SOK131" s="1"/>
      <c r="SOL131" s="1"/>
      <c r="SOM131" s="1"/>
      <c r="SON131" s="1"/>
      <c r="SOO131" s="1"/>
      <c r="SOP131" s="1"/>
      <c r="SOQ131" s="1"/>
      <c r="SOR131" s="1"/>
      <c r="SOS131" s="1"/>
      <c r="SOT131" s="1"/>
      <c r="SOU131" s="1"/>
      <c r="SOV131" s="1"/>
      <c r="SOW131" s="1"/>
      <c r="SOX131" s="1"/>
      <c r="SOY131" s="1"/>
      <c r="SOZ131" s="1"/>
      <c r="SPA131" s="1"/>
      <c r="SPB131" s="1"/>
      <c r="SPC131" s="1"/>
      <c r="SPD131" s="1"/>
      <c r="SPE131" s="1"/>
      <c r="SPF131" s="1"/>
      <c r="SPG131" s="1"/>
      <c r="SPH131" s="1"/>
      <c r="SPI131" s="1"/>
      <c r="SPJ131" s="1"/>
      <c r="SPK131" s="1"/>
      <c r="SPL131" s="1"/>
      <c r="SPM131" s="1"/>
      <c r="SPN131" s="1"/>
      <c r="SPO131" s="1"/>
      <c r="SPP131" s="1"/>
      <c r="SPQ131" s="1"/>
      <c r="SPR131" s="1"/>
      <c r="SPS131" s="1"/>
      <c r="SPT131" s="1"/>
      <c r="SPU131" s="1"/>
      <c r="SPV131" s="1"/>
      <c r="SPW131" s="1"/>
      <c r="SPX131" s="1"/>
      <c r="SPY131" s="1"/>
      <c r="SPZ131" s="1"/>
      <c r="SQA131" s="1"/>
      <c r="SQB131" s="1"/>
      <c r="SQC131" s="1"/>
      <c r="SQD131" s="1"/>
      <c r="SQE131" s="1"/>
      <c r="SQF131" s="1"/>
      <c r="SQG131" s="1"/>
      <c r="SQH131" s="1"/>
      <c r="SQI131" s="1"/>
      <c r="SQJ131" s="1"/>
      <c r="SQK131" s="1"/>
      <c r="SQL131" s="1"/>
      <c r="SQM131" s="1"/>
      <c r="SQN131" s="1"/>
      <c r="SQO131" s="1"/>
      <c r="SQP131" s="1"/>
      <c r="SQQ131" s="1"/>
      <c r="SQR131" s="1"/>
      <c r="SQS131" s="1"/>
      <c r="SQT131" s="1"/>
      <c r="SQU131" s="1"/>
      <c r="SQV131" s="1"/>
      <c r="SQW131" s="1"/>
      <c r="SQX131" s="1"/>
      <c r="SQY131" s="1"/>
      <c r="SQZ131" s="1"/>
      <c r="SRA131" s="1"/>
      <c r="SRB131" s="1"/>
      <c r="SRC131" s="1"/>
      <c r="SRD131" s="1"/>
      <c r="SRE131" s="1"/>
      <c r="SRF131" s="1"/>
      <c r="SRG131" s="1"/>
      <c r="SRH131" s="1"/>
      <c r="SRI131" s="1"/>
      <c r="SRJ131" s="1"/>
      <c r="SRK131" s="1"/>
      <c r="SRL131" s="1"/>
      <c r="SRM131" s="1"/>
      <c r="SRN131" s="1"/>
      <c r="SRO131" s="1"/>
      <c r="SRP131" s="1"/>
      <c r="SRQ131" s="1"/>
      <c r="SRR131" s="1"/>
      <c r="SRS131" s="1"/>
      <c r="SRT131" s="1"/>
      <c r="SRU131" s="1"/>
      <c r="SRV131" s="1"/>
      <c r="SRW131" s="1"/>
      <c r="SRX131" s="1"/>
      <c r="SRY131" s="1"/>
      <c r="SRZ131" s="1"/>
      <c r="SSA131" s="1"/>
      <c r="SSB131" s="1"/>
      <c r="SSC131" s="1"/>
      <c r="SSD131" s="1"/>
      <c r="SSE131" s="1"/>
      <c r="SSF131" s="1"/>
      <c r="SSG131" s="1"/>
      <c r="SSH131" s="1"/>
      <c r="SSI131" s="1"/>
      <c r="SSJ131" s="1"/>
      <c r="SSK131" s="1"/>
      <c r="SSL131" s="1"/>
      <c r="SSM131" s="1"/>
      <c r="SSN131" s="1"/>
      <c r="SSO131" s="1"/>
      <c r="SSP131" s="1"/>
      <c r="SSQ131" s="1"/>
      <c r="SSR131" s="1"/>
      <c r="SSS131" s="1"/>
      <c r="SST131" s="1"/>
      <c r="SSU131" s="1"/>
      <c r="SSV131" s="1"/>
      <c r="SSW131" s="1"/>
      <c r="SSX131" s="1"/>
      <c r="SSY131" s="1"/>
      <c r="SSZ131" s="1"/>
      <c r="STA131" s="1"/>
      <c r="STB131" s="1"/>
      <c r="STC131" s="1"/>
      <c r="STD131" s="1"/>
      <c r="STE131" s="1"/>
      <c r="STF131" s="1"/>
      <c r="STG131" s="1"/>
      <c r="STH131" s="1"/>
      <c r="STI131" s="1"/>
      <c r="STJ131" s="1"/>
      <c r="STK131" s="1"/>
      <c r="STL131" s="1"/>
      <c r="STM131" s="1"/>
      <c r="STN131" s="1"/>
      <c r="STO131" s="1"/>
      <c r="STP131" s="1"/>
      <c r="STQ131" s="1"/>
      <c r="STR131" s="1"/>
      <c r="STS131" s="1"/>
      <c r="STT131" s="1"/>
      <c r="STU131" s="1"/>
      <c r="STV131" s="1"/>
      <c r="STW131" s="1"/>
      <c r="STX131" s="1"/>
      <c r="STY131" s="1"/>
      <c r="STZ131" s="1"/>
      <c r="SUA131" s="1"/>
      <c r="SUB131" s="1"/>
      <c r="SUC131" s="1"/>
      <c r="SUD131" s="1"/>
      <c r="SUE131" s="1"/>
      <c r="SUF131" s="1"/>
      <c r="SUG131" s="1"/>
      <c r="SUH131" s="1"/>
      <c r="SUI131" s="1"/>
      <c r="SUJ131" s="1"/>
      <c r="SUK131" s="1"/>
      <c r="SUL131" s="1"/>
      <c r="SUM131" s="1"/>
      <c r="SUN131" s="1"/>
      <c r="SUO131" s="1"/>
      <c r="SUP131" s="1"/>
      <c r="SUQ131" s="1"/>
      <c r="SUR131" s="1"/>
      <c r="SUS131" s="1"/>
      <c r="SUT131" s="1"/>
      <c r="SUU131" s="1"/>
      <c r="SUV131" s="1"/>
      <c r="SUW131" s="1"/>
      <c r="SUX131" s="1"/>
      <c r="SUY131" s="1"/>
      <c r="SUZ131" s="1"/>
      <c r="SVA131" s="1"/>
      <c r="SVB131" s="1"/>
      <c r="SVC131" s="1"/>
      <c r="SVD131" s="1"/>
      <c r="SVE131" s="1"/>
      <c r="SVF131" s="1"/>
      <c r="SVG131" s="1"/>
      <c r="SVH131" s="1"/>
      <c r="SVI131" s="1"/>
      <c r="SVJ131" s="1"/>
      <c r="SVK131" s="1"/>
      <c r="SVL131" s="1"/>
      <c r="SVM131" s="1"/>
      <c r="SVN131" s="1"/>
      <c r="SVO131" s="1"/>
      <c r="SVP131" s="1"/>
      <c r="SVQ131" s="1"/>
      <c r="SVR131" s="1"/>
      <c r="SVS131" s="1"/>
      <c r="SVT131" s="1"/>
      <c r="SVU131" s="1"/>
      <c r="SVV131" s="1"/>
      <c r="SVW131" s="1"/>
      <c r="SVX131" s="1"/>
      <c r="SVY131" s="1"/>
      <c r="SVZ131" s="1"/>
      <c r="SWA131" s="1"/>
      <c r="SWB131" s="1"/>
      <c r="SWC131" s="1"/>
      <c r="SWD131" s="1"/>
      <c r="SWE131" s="1"/>
      <c r="SWF131" s="1"/>
      <c r="SWG131" s="1"/>
      <c r="SWH131" s="1"/>
      <c r="SWI131" s="1"/>
      <c r="SWJ131" s="1"/>
      <c r="SWK131" s="1"/>
      <c r="SWL131" s="1"/>
      <c r="SWM131" s="1"/>
      <c r="SWN131" s="1"/>
      <c r="SWO131" s="1"/>
      <c r="SWP131" s="1"/>
      <c r="SWQ131" s="1"/>
      <c r="SWR131" s="1"/>
      <c r="SWS131" s="1"/>
      <c r="SWT131" s="1"/>
      <c r="SWU131" s="1"/>
      <c r="SWV131" s="1"/>
      <c r="SWW131" s="1"/>
      <c r="SWX131" s="1"/>
      <c r="SWY131" s="1"/>
      <c r="SWZ131" s="1"/>
      <c r="SXA131" s="1"/>
      <c r="SXB131" s="1"/>
      <c r="SXC131" s="1"/>
      <c r="SXD131" s="1"/>
      <c r="SXE131" s="1"/>
      <c r="SXF131" s="1"/>
      <c r="SXG131" s="1"/>
      <c r="SXH131" s="1"/>
      <c r="SXI131" s="1"/>
      <c r="SXJ131" s="1"/>
      <c r="SXK131" s="1"/>
      <c r="SXL131" s="1"/>
      <c r="SXM131" s="1"/>
      <c r="SXN131" s="1"/>
      <c r="SXO131" s="1"/>
      <c r="SXP131" s="1"/>
      <c r="SXQ131" s="1"/>
      <c r="SXR131" s="1"/>
      <c r="SXS131" s="1"/>
      <c r="SXT131" s="1"/>
      <c r="SXU131" s="1"/>
      <c r="SXV131" s="1"/>
      <c r="SXW131" s="1"/>
      <c r="SXX131" s="1"/>
      <c r="SXY131" s="1"/>
      <c r="SXZ131" s="1"/>
      <c r="SYA131" s="1"/>
      <c r="SYB131" s="1"/>
      <c r="SYC131" s="1"/>
      <c r="SYD131" s="1"/>
      <c r="SYE131" s="1"/>
      <c r="SYF131" s="1"/>
      <c r="SYG131" s="1"/>
      <c r="SYH131" s="1"/>
      <c r="SYI131" s="1"/>
      <c r="SYJ131" s="1"/>
      <c r="SYK131" s="1"/>
      <c r="SYL131" s="1"/>
      <c r="SYM131" s="1"/>
      <c r="SYN131" s="1"/>
      <c r="SYO131" s="1"/>
      <c r="SYP131" s="1"/>
      <c r="SYQ131" s="1"/>
      <c r="SYR131" s="1"/>
      <c r="SYS131" s="1"/>
      <c r="SYT131" s="1"/>
      <c r="SYU131" s="1"/>
      <c r="SYV131" s="1"/>
      <c r="SYW131" s="1"/>
      <c r="SYX131" s="1"/>
      <c r="SYY131" s="1"/>
      <c r="SYZ131" s="1"/>
      <c r="SZA131" s="1"/>
      <c r="SZB131" s="1"/>
      <c r="SZC131" s="1"/>
      <c r="SZD131" s="1"/>
      <c r="SZE131" s="1"/>
      <c r="SZF131" s="1"/>
      <c r="SZG131" s="1"/>
      <c r="SZH131" s="1"/>
      <c r="SZI131" s="1"/>
      <c r="SZJ131" s="1"/>
      <c r="SZK131" s="1"/>
      <c r="SZL131" s="1"/>
      <c r="SZM131" s="1"/>
      <c r="SZN131" s="1"/>
      <c r="SZO131" s="1"/>
      <c r="SZP131" s="1"/>
      <c r="SZQ131" s="1"/>
      <c r="SZR131" s="1"/>
      <c r="SZS131" s="1"/>
      <c r="SZT131" s="1"/>
      <c r="SZU131" s="1"/>
      <c r="SZV131" s="1"/>
      <c r="SZW131" s="1"/>
      <c r="SZX131" s="1"/>
      <c r="SZY131" s="1"/>
      <c r="SZZ131" s="1"/>
      <c r="TAA131" s="1"/>
      <c r="TAB131" s="1"/>
      <c r="TAC131" s="1"/>
      <c r="TAD131" s="1"/>
      <c r="TAE131" s="1"/>
      <c r="TAF131" s="1"/>
      <c r="TAG131" s="1"/>
      <c r="TAH131" s="1"/>
      <c r="TAI131" s="1"/>
      <c r="TAJ131" s="1"/>
      <c r="TAK131" s="1"/>
      <c r="TAL131" s="1"/>
      <c r="TAM131" s="1"/>
      <c r="TAN131" s="1"/>
      <c r="TAO131" s="1"/>
      <c r="TAP131" s="1"/>
      <c r="TAQ131" s="1"/>
      <c r="TAR131" s="1"/>
      <c r="TAS131" s="1"/>
      <c r="TAT131" s="1"/>
      <c r="TAU131" s="1"/>
      <c r="TAV131" s="1"/>
      <c r="TAW131" s="1"/>
      <c r="TAX131" s="1"/>
      <c r="TAY131" s="1"/>
      <c r="TAZ131" s="1"/>
      <c r="TBA131" s="1"/>
      <c r="TBB131" s="1"/>
      <c r="TBC131" s="1"/>
      <c r="TBD131" s="1"/>
      <c r="TBE131" s="1"/>
      <c r="TBF131" s="1"/>
      <c r="TBG131" s="1"/>
      <c r="TBH131" s="1"/>
      <c r="TBI131" s="1"/>
      <c r="TBJ131" s="1"/>
      <c r="TBK131" s="1"/>
      <c r="TBL131" s="1"/>
      <c r="TBM131" s="1"/>
      <c r="TBN131" s="1"/>
      <c r="TBO131" s="1"/>
      <c r="TBP131" s="1"/>
      <c r="TBQ131" s="1"/>
      <c r="TBR131" s="1"/>
      <c r="TBS131" s="1"/>
      <c r="TBT131" s="1"/>
      <c r="TBU131" s="1"/>
      <c r="TBV131" s="1"/>
      <c r="TBW131" s="1"/>
      <c r="TBX131" s="1"/>
      <c r="TBY131" s="1"/>
      <c r="TBZ131" s="1"/>
      <c r="TCA131" s="1"/>
      <c r="TCB131" s="1"/>
      <c r="TCC131" s="1"/>
      <c r="TCD131" s="1"/>
      <c r="TCE131" s="1"/>
      <c r="TCF131" s="1"/>
      <c r="TCG131" s="1"/>
      <c r="TCH131" s="1"/>
      <c r="TCI131" s="1"/>
      <c r="TCJ131" s="1"/>
      <c r="TCK131" s="1"/>
      <c r="TCL131" s="1"/>
      <c r="TCM131" s="1"/>
      <c r="TCN131" s="1"/>
      <c r="TCO131" s="1"/>
      <c r="TCP131" s="1"/>
      <c r="TCQ131" s="1"/>
      <c r="TCR131" s="1"/>
      <c r="TCS131" s="1"/>
      <c r="TCT131" s="1"/>
      <c r="TCU131" s="1"/>
      <c r="TCV131" s="1"/>
      <c r="TCW131" s="1"/>
      <c r="TCX131" s="1"/>
      <c r="TCY131" s="1"/>
      <c r="TCZ131" s="1"/>
      <c r="TDA131" s="1"/>
      <c r="TDB131" s="1"/>
      <c r="TDC131" s="1"/>
      <c r="TDD131" s="1"/>
      <c r="TDE131" s="1"/>
      <c r="TDF131" s="1"/>
      <c r="TDG131" s="1"/>
      <c r="TDH131" s="1"/>
      <c r="TDI131" s="1"/>
      <c r="TDJ131" s="1"/>
      <c r="TDK131" s="1"/>
      <c r="TDL131" s="1"/>
      <c r="TDM131" s="1"/>
      <c r="TDN131" s="1"/>
      <c r="TDO131" s="1"/>
      <c r="TDP131" s="1"/>
      <c r="TDQ131" s="1"/>
      <c r="TDR131" s="1"/>
      <c r="TDS131" s="1"/>
      <c r="TDT131" s="1"/>
      <c r="TDU131" s="1"/>
      <c r="TDV131" s="1"/>
      <c r="TDW131" s="1"/>
      <c r="TDX131" s="1"/>
      <c r="TDY131" s="1"/>
      <c r="TDZ131" s="1"/>
      <c r="TEA131" s="1"/>
      <c r="TEB131" s="1"/>
      <c r="TEC131" s="1"/>
      <c r="TED131" s="1"/>
      <c r="TEE131" s="1"/>
      <c r="TEF131" s="1"/>
      <c r="TEG131" s="1"/>
      <c r="TEH131" s="1"/>
      <c r="TEI131" s="1"/>
      <c r="TEJ131" s="1"/>
      <c r="TEK131" s="1"/>
      <c r="TEL131" s="1"/>
      <c r="TEM131" s="1"/>
      <c r="TEN131" s="1"/>
      <c r="TEO131" s="1"/>
      <c r="TEP131" s="1"/>
      <c r="TEQ131" s="1"/>
      <c r="TER131" s="1"/>
      <c r="TES131" s="1"/>
      <c r="TET131" s="1"/>
      <c r="TEU131" s="1"/>
      <c r="TEV131" s="1"/>
      <c r="TEW131" s="1"/>
      <c r="TEX131" s="1"/>
      <c r="TEY131" s="1"/>
      <c r="TEZ131" s="1"/>
      <c r="TFA131" s="1"/>
      <c r="TFB131" s="1"/>
      <c r="TFC131" s="1"/>
      <c r="TFD131" s="1"/>
      <c r="TFE131" s="1"/>
      <c r="TFF131" s="1"/>
      <c r="TFG131" s="1"/>
      <c r="TFH131" s="1"/>
      <c r="TFI131" s="1"/>
      <c r="TFJ131" s="1"/>
      <c r="TFK131" s="1"/>
      <c r="TFL131" s="1"/>
      <c r="TFM131" s="1"/>
      <c r="TFN131" s="1"/>
      <c r="TFO131" s="1"/>
      <c r="TFP131" s="1"/>
      <c r="TFQ131" s="1"/>
      <c r="TFR131" s="1"/>
      <c r="TFS131" s="1"/>
      <c r="TFT131" s="1"/>
      <c r="TFU131" s="1"/>
      <c r="TFV131" s="1"/>
      <c r="TFW131" s="1"/>
      <c r="TFX131" s="1"/>
      <c r="TFY131" s="1"/>
      <c r="TFZ131" s="1"/>
      <c r="TGA131" s="1"/>
      <c r="TGB131" s="1"/>
      <c r="TGC131" s="1"/>
      <c r="TGD131" s="1"/>
      <c r="TGE131" s="1"/>
      <c r="TGF131" s="1"/>
      <c r="TGG131" s="1"/>
      <c r="TGH131" s="1"/>
      <c r="TGI131" s="1"/>
      <c r="TGJ131" s="1"/>
      <c r="TGK131" s="1"/>
      <c r="TGL131" s="1"/>
      <c r="TGM131" s="1"/>
      <c r="TGN131" s="1"/>
      <c r="TGO131" s="1"/>
      <c r="TGP131" s="1"/>
      <c r="TGQ131" s="1"/>
      <c r="TGR131" s="1"/>
      <c r="TGS131" s="1"/>
      <c r="TGT131" s="1"/>
      <c r="TGU131" s="1"/>
      <c r="TGV131" s="1"/>
      <c r="TGW131" s="1"/>
      <c r="TGX131" s="1"/>
      <c r="TGY131" s="1"/>
      <c r="TGZ131" s="1"/>
      <c r="THA131" s="1"/>
      <c r="THB131" s="1"/>
      <c r="THC131" s="1"/>
      <c r="THD131" s="1"/>
      <c r="THE131" s="1"/>
      <c r="THF131" s="1"/>
      <c r="THG131" s="1"/>
      <c r="THH131" s="1"/>
      <c r="THI131" s="1"/>
      <c r="THJ131" s="1"/>
      <c r="THK131" s="1"/>
      <c r="THL131" s="1"/>
      <c r="THM131" s="1"/>
      <c r="THN131" s="1"/>
      <c r="THO131" s="1"/>
      <c r="THP131" s="1"/>
      <c r="THQ131" s="1"/>
      <c r="THR131" s="1"/>
      <c r="THS131" s="1"/>
      <c r="THT131" s="1"/>
      <c r="THU131" s="1"/>
      <c r="THV131" s="1"/>
      <c r="THW131" s="1"/>
      <c r="THX131" s="1"/>
      <c r="THY131" s="1"/>
      <c r="THZ131" s="1"/>
      <c r="TIA131" s="1"/>
      <c r="TIB131" s="1"/>
      <c r="TIC131" s="1"/>
      <c r="TID131" s="1"/>
      <c r="TIE131" s="1"/>
      <c r="TIF131" s="1"/>
      <c r="TIG131" s="1"/>
      <c r="TIH131" s="1"/>
      <c r="TII131" s="1"/>
      <c r="TIJ131" s="1"/>
      <c r="TIK131" s="1"/>
      <c r="TIL131" s="1"/>
      <c r="TIM131" s="1"/>
      <c r="TIN131" s="1"/>
      <c r="TIO131" s="1"/>
      <c r="TIP131" s="1"/>
      <c r="TIQ131" s="1"/>
      <c r="TIR131" s="1"/>
      <c r="TIS131" s="1"/>
      <c r="TIT131" s="1"/>
      <c r="TIU131" s="1"/>
      <c r="TIV131" s="1"/>
      <c r="TIW131" s="1"/>
      <c r="TIX131" s="1"/>
      <c r="TIY131" s="1"/>
      <c r="TIZ131" s="1"/>
      <c r="TJA131" s="1"/>
      <c r="TJB131" s="1"/>
      <c r="TJC131" s="1"/>
      <c r="TJD131" s="1"/>
      <c r="TJE131" s="1"/>
      <c r="TJF131" s="1"/>
      <c r="TJG131" s="1"/>
      <c r="TJH131" s="1"/>
      <c r="TJI131" s="1"/>
      <c r="TJJ131" s="1"/>
      <c r="TJK131" s="1"/>
      <c r="TJL131" s="1"/>
      <c r="TJM131" s="1"/>
      <c r="TJN131" s="1"/>
      <c r="TJO131" s="1"/>
      <c r="TJP131" s="1"/>
      <c r="TJQ131" s="1"/>
      <c r="TJR131" s="1"/>
      <c r="TJS131" s="1"/>
      <c r="TJT131" s="1"/>
      <c r="TJU131" s="1"/>
      <c r="TJV131" s="1"/>
      <c r="TJW131" s="1"/>
      <c r="TJX131" s="1"/>
      <c r="TJY131" s="1"/>
      <c r="TJZ131" s="1"/>
      <c r="TKA131" s="1"/>
      <c r="TKB131" s="1"/>
      <c r="TKC131" s="1"/>
      <c r="TKD131" s="1"/>
      <c r="TKE131" s="1"/>
      <c r="TKF131" s="1"/>
      <c r="TKG131" s="1"/>
      <c r="TKH131" s="1"/>
      <c r="TKI131" s="1"/>
      <c r="TKJ131" s="1"/>
      <c r="TKK131" s="1"/>
      <c r="TKL131" s="1"/>
      <c r="TKM131" s="1"/>
      <c r="TKN131" s="1"/>
      <c r="TKO131" s="1"/>
      <c r="TKP131" s="1"/>
      <c r="TKQ131" s="1"/>
      <c r="TKR131" s="1"/>
      <c r="TKS131" s="1"/>
      <c r="TKT131" s="1"/>
      <c r="TKU131" s="1"/>
      <c r="TKV131" s="1"/>
      <c r="TKW131" s="1"/>
      <c r="TKX131" s="1"/>
      <c r="TKY131" s="1"/>
      <c r="TKZ131" s="1"/>
      <c r="TLA131" s="1"/>
      <c r="TLB131" s="1"/>
      <c r="TLC131" s="1"/>
      <c r="TLD131" s="1"/>
      <c r="TLE131" s="1"/>
      <c r="TLF131" s="1"/>
      <c r="TLG131" s="1"/>
      <c r="TLH131" s="1"/>
      <c r="TLI131" s="1"/>
      <c r="TLJ131" s="1"/>
      <c r="TLK131" s="1"/>
      <c r="TLL131" s="1"/>
      <c r="TLM131" s="1"/>
      <c r="TLN131" s="1"/>
      <c r="TLO131" s="1"/>
      <c r="TLP131" s="1"/>
      <c r="TLQ131" s="1"/>
      <c r="TLR131" s="1"/>
      <c r="TLS131" s="1"/>
      <c r="TLT131" s="1"/>
      <c r="TLU131" s="1"/>
      <c r="TLV131" s="1"/>
      <c r="TLW131" s="1"/>
      <c r="TLX131" s="1"/>
      <c r="TLY131" s="1"/>
      <c r="TLZ131" s="1"/>
      <c r="TMA131" s="1"/>
      <c r="TMB131" s="1"/>
      <c r="TMC131" s="1"/>
      <c r="TMD131" s="1"/>
      <c r="TME131" s="1"/>
      <c r="TMF131" s="1"/>
      <c r="TMG131" s="1"/>
      <c r="TMH131" s="1"/>
      <c r="TMI131" s="1"/>
      <c r="TMJ131" s="1"/>
      <c r="TMK131" s="1"/>
      <c r="TML131" s="1"/>
      <c r="TMM131" s="1"/>
      <c r="TMN131" s="1"/>
      <c r="TMO131" s="1"/>
      <c r="TMP131" s="1"/>
      <c r="TMQ131" s="1"/>
      <c r="TMR131" s="1"/>
      <c r="TMS131" s="1"/>
      <c r="TMT131" s="1"/>
      <c r="TMU131" s="1"/>
      <c r="TMV131" s="1"/>
      <c r="TMW131" s="1"/>
      <c r="TMX131" s="1"/>
      <c r="TMY131" s="1"/>
      <c r="TMZ131" s="1"/>
      <c r="TNA131" s="1"/>
      <c r="TNB131" s="1"/>
      <c r="TNC131" s="1"/>
      <c r="TND131" s="1"/>
      <c r="TNE131" s="1"/>
      <c r="TNF131" s="1"/>
      <c r="TNG131" s="1"/>
      <c r="TNH131" s="1"/>
      <c r="TNI131" s="1"/>
      <c r="TNJ131" s="1"/>
      <c r="TNK131" s="1"/>
      <c r="TNL131" s="1"/>
      <c r="TNM131" s="1"/>
      <c r="TNN131" s="1"/>
      <c r="TNO131" s="1"/>
      <c r="TNP131" s="1"/>
      <c r="TNQ131" s="1"/>
      <c r="TNR131" s="1"/>
      <c r="TNS131" s="1"/>
      <c r="TNT131" s="1"/>
      <c r="TNU131" s="1"/>
      <c r="TNV131" s="1"/>
      <c r="TNW131" s="1"/>
      <c r="TNX131" s="1"/>
      <c r="TNY131" s="1"/>
      <c r="TNZ131" s="1"/>
      <c r="TOA131" s="1"/>
      <c r="TOB131" s="1"/>
      <c r="TOC131" s="1"/>
      <c r="TOD131" s="1"/>
      <c r="TOE131" s="1"/>
      <c r="TOF131" s="1"/>
      <c r="TOG131" s="1"/>
      <c r="TOH131" s="1"/>
      <c r="TOI131" s="1"/>
      <c r="TOJ131" s="1"/>
      <c r="TOK131" s="1"/>
      <c r="TOL131" s="1"/>
      <c r="TOM131" s="1"/>
      <c r="TON131" s="1"/>
      <c r="TOO131" s="1"/>
      <c r="TOP131" s="1"/>
      <c r="TOQ131" s="1"/>
      <c r="TOR131" s="1"/>
      <c r="TOS131" s="1"/>
      <c r="TOT131" s="1"/>
      <c r="TOU131" s="1"/>
      <c r="TOV131" s="1"/>
      <c r="TOW131" s="1"/>
      <c r="TOX131" s="1"/>
      <c r="TOY131" s="1"/>
      <c r="TOZ131" s="1"/>
      <c r="TPA131" s="1"/>
      <c r="TPB131" s="1"/>
      <c r="TPC131" s="1"/>
      <c r="TPD131" s="1"/>
      <c r="TPE131" s="1"/>
      <c r="TPF131" s="1"/>
      <c r="TPG131" s="1"/>
      <c r="TPH131" s="1"/>
      <c r="TPI131" s="1"/>
      <c r="TPJ131" s="1"/>
      <c r="TPK131" s="1"/>
      <c r="TPL131" s="1"/>
      <c r="TPM131" s="1"/>
      <c r="TPN131" s="1"/>
      <c r="TPO131" s="1"/>
      <c r="TPP131" s="1"/>
      <c r="TPQ131" s="1"/>
      <c r="TPR131" s="1"/>
      <c r="TPS131" s="1"/>
      <c r="TPT131" s="1"/>
      <c r="TPU131" s="1"/>
      <c r="TPV131" s="1"/>
      <c r="TPW131" s="1"/>
      <c r="TPX131" s="1"/>
      <c r="TPY131" s="1"/>
      <c r="TPZ131" s="1"/>
      <c r="TQA131" s="1"/>
      <c r="TQB131" s="1"/>
      <c r="TQC131" s="1"/>
      <c r="TQD131" s="1"/>
      <c r="TQE131" s="1"/>
      <c r="TQF131" s="1"/>
      <c r="TQG131" s="1"/>
      <c r="TQH131" s="1"/>
      <c r="TQI131" s="1"/>
      <c r="TQJ131" s="1"/>
      <c r="TQK131" s="1"/>
      <c r="TQL131" s="1"/>
      <c r="TQM131" s="1"/>
      <c r="TQN131" s="1"/>
      <c r="TQO131" s="1"/>
      <c r="TQP131" s="1"/>
      <c r="TQQ131" s="1"/>
      <c r="TQR131" s="1"/>
      <c r="TQS131" s="1"/>
      <c r="TQT131" s="1"/>
      <c r="TQU131" s="1"/>
      <c r="TQV131" s="1"/>
      <c r="TQW131" s="1"/>
      <c r="TQX131" s="1"/>
      <c r="TQY131" s="1"/>
      <c r="TQZ131" s="1"/>
      <c r="TRA131" s="1"/>
      <c r="TRB131" s="1"/>
      <c r="TRC131" s="1"/>
      <c r="TRD131" s="1"/>
      <c r="TRE131" s="1"/>
      <c r="TRF131" s="1"/>
      <c r="TRG131" s="1"/>
      <c r="TRH131" s="1"/>
      <c r="TRI131" s="1"/>
      <c r="TRJ131" s="1"/>
      <c r="TRK131" s="1"/>
      <c r="TRL131" s="1"/>
      <c r="TRM131" s="1"/>
      <c r="TRN131" s="1"/>
      <c r="TRO131" s="1"/>
      <c r="TRP131" s="1"/>
      <c r="TRQ131" s="1"/>
      <c r="TRR131" s="1"/>
      <c r="TRS131" s="1"/>
      <c r="TRT131" s="1"/>
      <c r="TRU131" s="1"/>
      <c r="TRV131" s="1"/>
      <c r="TRW131" s="1"/>
      <c r="TRX131" s="1"/>
      <c r="TRY131" s="1"/>
      <c r="TRZ131" s="1"/>
      <c r="TSA131" s="1"/>
      <c r="TSB131" s="1"/>
      <c r="TSC131" s="1"/>
      <c r="TSD131" s="1"/>
      <c r="TSE131" s="1"/>
      <c r="TSF131" s="1"/>
      <c r="TSG131" s="1"/>
      <c r="TSH131" s="1"/>
      <c r="TSI131" s="1"/>
      <c r="TSJ131" s="1"/>
      <c r="TSK131" s="1"/>
      <c r="TSL131" s="1"/>
      <c r="TSM131" s="1"/>
      <c r="TSN131" s="1"/>
      <c r="TSO131" s="1"/>
      <c r="TSP131" s="1"/>
      <c r="TSQ131" s="1"/>
      <c r="TSR131" s="1"/>
      <c r="TSS131" s="1"/>
      <c r="TST131" s="1"/>
      <c r="TSU131" s="1"/>
      <c r="TSV131" s="1"/>
      <c r="TSW131" s="1"/>
      <c r="TSX131" s="1"/>
      <c r="TSY131" s="1"/>
      <c r="TSZ131" s="1"/>
      <c r="TTA131" s="1"/>
      <c r="TTB131" s="1"/>
      <c r="TTC131" s="1"/>
      <c r="TTD131" s="1"/>
      <c r="TTE131" s="1"/>
      <c r="TTF131" s="1"/>
      <c r="TTG131" s="1"/>
      <c r="TTH131" s="1"/>
      <c r="TTI131" s="1"/>
      <c r="TTJ131" s="1"/>
      <c r="TTK131" s="1"/>
      <c r="TTL131" s="1"/>
      <c r="TTM131" s="1"/>
      <c r="TTN131" s="1"/>
      <c r="TTO131" s="1"/>
      <c r="TTP131" s="1"/>
      <c r="TTQ131" s="1"/>
      <c r="TTR131" s="1"/>
      <c r="TTS131" s="1"/>
      <c r="TTT131" s="1"/>
      <c r="TTU131" s="1"/>
      <c r="TTV131" s="1"/>
      <c r="TTW131" s="1"/>
      <c r="TTX131" s="1"/>
      <c r="TTY131" s="1"/>
      <c r="TTZ131" s="1"/>
      <c r="TUA131" s="1"/>
      <c r="TUB131" s="1"/>
      <c r="TUC131" s="1"/>
      <c r="TUD131" s="1"/>
      <c r="TUE131" s="1"/>
      <c r="TUF131" s="1"/>
      <c r="TUG131" s="1"/>
      <c r="TUH131" s="1"/>
      <c r="TUI131" s="1"/>
      <c r="TUJ131" s="1"/>
      <c r="TUK131" s="1"/>
      <c r="TUL131" s="1"/>
      <c r="TUM131" s="1"/>
      <c r="TUN131" s="1"/>
      <c r="TUO131" s="1"/>
      <c r="TUP131" s="1"/>
      <c r="TUQ131" s="1"/>
      <c r="TUR131" s="1"/>
      <c r="TUS131" s="1"/>
      <c r="TUT131" s="1"/>
      <c r="TUU131" s="1"/>
      <c r="TUV131" s="1"/>
      <c r="TUW131" s="1"/>
      <c r="TUX131" s="1"/>
      <c r="TUY131" s="1"/>
      <c r="TUZ131" s="1"/>
      <c r="TVA131" s="1"/>
      <c r="TVB131" s="1"/>
      <c r="TVC131" s="1"/>
      <c r="TVD131" s="1"/>
      <c r="TVE131" s="1"/>
      <c r="TVF131" s="1"/>
      <c r="TVG131" s="1"/>
      <c r="TVH131" s="1"/>
      <c r="TVI131" s="1"/>
      <c r="TVJ131" s="1"/>
      <c r="TVK131" s="1"/>
      <c r="TVL131" s="1"/>
      <c r="TVM131" s="1"/>
      <c r="TVN131" s="1"/>
      <c r="TVO131" s="1"/>
      <c r="TVP131" s="1"/>
      <c r="TVQ131" s="1"/>
      <c r="TVR131" s="1"/>
      <c r="TVS131" s="1"/>
      <c r="TVT131" s="1"/>
      <c r="TVU131" s="1"/>
      <c r="TVV131" s="1"/>
      <c r="TVW131" s="1"/>
      <c r="TVX131" s="1"/>
      <c r="TVY131" s="1"/>
      <c r="TVZ131" s="1"/>
      <c r="TWA131" s="1"/>
      <c r="TWB131" s="1"/>
      <c r="TWC131" s="1"/>
      <c r="TWD131" s="1"/>
      <c r="TWE131" s="1"/>
      <c r="TWF131" s="1"/>
      <c r="TWG131" s="1"/>
      <c r="TWH131" s="1"/>
      <c r="TWI131" s="1"/>
      <c r="TWJ131" s="1"/>
      <c r="TWK131" s="1"/>
      <c r="TWL131" s="1"/>
      <c r="TWM131" s="1"/>
      <c r="TWN131" s="1"/>
      <c r="TWO131" s="1"/>
      <c r="TWP131" s="1"/>
      <c r="TWQ131" s="1"/>
      <c r="TWR131" s="1"/>
      <c r="TWS131" s="1"/>
      <c r="TWT131" s="1"/>
      <c r="TWU131" s="1"/>
      <c r="TWV131" s="1"/>
      <c r="TWW131" s="1"/>
      <c r="TWX131" s="1"/>
      <c r="TWY131" s="1"/>
      <c r="TWZ131" s="1"/>
      <c r="TXA131" s="1"/>
      <c r="TXB131" s="1"/>
      <c r="TXC131" s="1"/>
      <c r="TXD131" s="1"/>
      <c r="TXE131" s="1"/>
      <c r="TXF131" s="1"/>
      <c r="TXG131" s="1"/>
      <c r="TXH131" s="1"/>
      <c r="TXI131" s="1"/>
      <c r="TXJ131" s="1"/>
      <c r="TXK131" s="1"/>
      <c r="TXL131" s="1"/>
      <c r="TXM131" s="1"/>
      <c r="TXN131" s="1"/>
      <c r="TXO131" s="1"/>
      <c r="TXP131" s="1"/>
      <c r="TXQ131" s="1"/>
      <c r="TXR131" s="1"/>
      <c r="TXS131" s="1"/>
      <c r="TXT131" s="1"/>
      <c r="TXU131" s="1"/>
      <c r="TXV131" s="1"/>
      <c r="TXW131" s="1"/>
      <c r="TXX131" s="1"/>
      <c r="TXY131" s="1"/>
      <c r="TXZ131" s="1"/>
      <c r="TYA131" s="1"/>
      <c r="TYB131" s="1"/>
      <c r="TYC131" s="1"/>
      <c r="TYD131" s="1"/>
      <c r="TYE131" s="1"/>
      <c r="TYF131" s="1"/>
      <c r="TYG131" s="1"/>
      <c r="TYH131" s="1"/>
      <c r="TYI131" s="1"/>
      <c r="TYJ131" s="1"/>
      <c r="TYK131" s="1"/>
      <c r="TYL131" s="1"/>
      <c r="TYM131" s="1"/>
      <c r="TYN131" s="1"/>
      <c r="TYO131" s="1"/>
      <c r="TYP131" s="1"/>
      <c r="TYQ131" s="1"/>
      <c r="TYR131" s="1"/>
      <c r="TYS131" s="1"/>
      <c r="TYT131" s="1"/>
      <c r="TYU131" s="1"/>
      <c r="TYV131" s="1"/>
      <c r="TYW131" s="1"/>
      <c r="TYX131" s="1"/>
      <c r="TYY131" s="1"/>
      <c r="TYZ131" s="1"/>
      <c r="TZA131" s="1"/>
      <c r="TZB131" s="1"/>
      <c r="TZC131" s="1"/>
      <c r="TZD131" s="1"/>
      <c r="TZE131" s="1"/>
      <c r="TZF131" s="1"/>
      <c r="TZG131" s="1"/>
      <c r="TZH131" s="1"/>
      <c r="TZI131" s="1"/>
      <c r="TZJ131" s="1"/>
      <c r="TZK131" s="1"/>
      <c r="TZL131" s="1"/>
      <c r="TZM131" s="1"/>
      <c r="TZN131" s="1"/>
      <c r="TZO131" s="1"/>
      <c r="TZP131" s="1"/>
      <c r="TZQ131" s="1"/>
      <c r="TZR131" s="1"/>
      <c r="TZS131" s="1"/>
      <c r="TZT131" s="1"/>
      <c r="TZU131" s="1"/>
      <c r="TZV131" s="1"/>
      <c r="TZW131" s="1"/>
      <c r="TZX131" s="1"/>
      <c r="TZY131" s="1"/>
      <c r="TZZ131" s="1"/>
      <c r="UAA131" s="1"/>
      <c r="UAB131" s="1"/>
      <c r="UAC131" s="1"/>
      <c r="UAD131" s="1"/>
      <c r="UAE131" s="1"/>
      <c r="UAF131" s="1"/>
      <c r="UAG131" s="1"/>
      <c r="UAH131" s="1"/>
      <c r="UAI131" s="1"/>
      <c r="UAJ131" s="1"/>
      <c r="UAK131" s="1"/>
      <c r="UAL131" s="1"/>
      <c r="UAM131" s="1"/>
      <c r="UAN131" s="1"/>
      <c r="UAO131" s="1"/>
      <c r="UAP131" s="1"/>
      <c r="UAQ131" s="1"/>
      <c r="UAR131" s="1"/>
      <c r="UAS131" s="1"/>
      <c r="UAT131" s="1"/>
      <c r="UAU131" s="1"/>
      <c r="UAV131" s="1"/>
      <c r="UAW131" s="1"/>
      <c r="UAX131" s="1"/>
      <c r="UAY131" s="1"/>
      <c r="UAZ131" s="1"/>
      <c r="UBA131" s="1"/>
      <c r="UBB131" s="1"/>
      <c r="UBC131" s="1"/>
      <c r="UBD131" s="1"/>
      <c r="UBE131" s="1"/>
      <c r="UBF131" s="1"/>
      <c r="UBG131" s="1"/>
      <c r="UBH131" s="1"/>
      <c r="UBI131" s="1"/>
      <c r="UBJ131" s="1"/>
      <c r="UBK131" s="1"/>
      <c r="UBL131" s="1"/>
      <c r="UBM131" s="1"/>
      <c r="UBN131" s="1"/>
      <c r="UBO131" s="1"/>
      <c r="UBP131" s="1"/>
      <c r="UBQ131" s="1"/>
      <c r="UBR131" s="1"/>
      <c r="UBS131" s="1"/>
      <c r="UBT131" s="1"/>
      <c r="UBU131" s="1"/>
      <c r="UBV131" s="1"/>
      <c r="UBW131" s="1"/>
      <c r="UBX131" s="1"/>
      <c r="UBY131" s="1"/>
      <c r="UBZ131" s="1"/>
      <c r="UCA131" s="1"/>
      <c r="UCB131" s="1"/>
      <c r="UCC131" s="1"/>
      <c r="UCD131" s="1"/>
      <c r="UCE131" s="1"/>
      <c r="UCF131" s="1"/>
      <c r="UCG131" s="1"/>
      <c r="UCH131" s="1"/>
      <c r="UCI131" s="1"/>
      <c r="UCJ131" s="1"/>
      <c r="UCK131" s="1"/>
      <c r="UCL131" s="1"/>
      <c r="UCM131" s="1"/>
      <c r="UCN131" s="1"/>
      <c r="UCO131" s="1"/>
      <c r="UCP131" s="1"/>
      <c r="UCQ131" s="1"/>
      <c r="UCR131" s="1"/>
      <c r="UCS131" s="1"/>
      <c r="UCT131" s="1"/>
      <c r="UCU131" s="1"/>
      <c r="UCV131" s="1"/>
      <c r="UCW131" s="1"/>
      <c r="UCX131" s="1"/>
      <c r="UCY131" s="1"/>
      <c r="UCZ131" s="1"/>
      <c r="UDA131" s="1"/>
      <c r="UDB131" s="1"/>
      <c r="UDC131" s="1"/>
      <c r="UDD131" s="1"/>
      <c r="UDE131" s="1"/>
      <c r="UDF131" s="1"/>
      <c r="UDG131" s="1"/>
      <c r="UDH131" s="1"/>
      <c r="UDI131" s="1"/>
      <c r="UDJ131" s="1"/>
      <c r="UDK131" s="1"/>
      <c r="UDL131" s="1"/>
      <c r="UDM131" s="1"/>
      <c r="UDN131" s="1"/>
      <c r="UDO131" s="1"/>
      <c r="UDP131" s="1"/>
      <c r="UDQ131" s="1"/>
      <c r="UDR131" s="1"/>
      <c r="UDS131" s="1"/>
      <c r="UDT131" s="1"/>
      <c r="UDU131" s="1"/>
      <c r="UDV131" s="1"/>
      <c r="UDW131" s="1"/>
      <c r="UDX131" s="1"/>
      <c r="UDY131" s="1"/>
      <c r="UDZ131" s="1"/>
      <c r="UEA131" s="1"/>
      <c r="UEB131" s="1"/>
      <c r="UEC131" s="1"/>
      <c r="UED131" s="1"/>
      <c r="UEE131" s="1"/>
      <c r="UEF131" s="1"/>
      <c r="UEG131" s="1"/>
      <c r="UEH131" s="1"/>
      <c r="UEI131" s="1"/>
      <c r="UEJ131" s="1"/>
      <c r="UEK131" s="1"/>
      <c r="UEL131" s="1"/>
      <c r="UEM131" s="1"/>
      <c r="UEN131" s="1"/>
      <c r="UEO131" s="1"/>
      <c r="UEP131" s="1"/>
      <c r="UEQ131" s="1"/>
      <c r="UER131" s="1"/>
      <c r="UES131" s="1"/>
      <c r="UET131" s="1"/>
      <c r="UEU131" s="1"/>
      <c r="UEV131" s="1"/>
      <c r="UEW131" s="1"/>
      <c r="UEX131" s="1"/>
      <c r="UEY131" s="1"/>
      <c r="UEZ131" s="1"/>
      <c r="UFA131" s="1"/>
      <c r="UFB131" s="1"/>
      <c r="UFC131" s="1"/>
      <c r="UFD131" s="1"/>
      <c r="UFE131" s="1"/>
      <c r="UFF131" s="1"/>
      <c r="UFG131" s="1"/>
      <c r="UFH131" s="1"/>
      <c r="UFI131" s="1"/>
      <c r="UFJ131" s="1"/>
      <c r="UFK131" s="1"/>
      <c r="UFL131" s="1"/>
      <c r="UFM131" s="1"/>
      <c r="UFN131" s="1"/>
      <c r="UFO131" s="1"/>
      <c r="UFP131" s="1"/>
      <c r="UFQ131" s="1"/>
      <c r="UFR131" s="1"/>
      <c r="UFS131" s="1"/>
      <c r="UFT131" s="1"/>
      <c r="UFU131" s="1"/>
      <c r="UFV131" s="1"/>
      <c r="UFW131" s="1"/>
      <c r="UFX131" s="1"/>
      <c r="UFY131" s="1"/>
      <c r="UFZ131" s="1"/>
      <c r="UGA131" s="1"/>
      <c r="UGB131" s="1"/>
      <c r="UGC131" s="1"/>
      <c r="UGD131" s="1"/>
      <c r="UGE131" s="1"/>
      <c r="UGF131" s="1"/>
      <c r="UGG131" s="1"/>
      <c r="UGH131" s="1"/>
      <c r="UGI131" s="1"/>
      <c r="UGJ131" s="1"/>
      <c r="UGK131" s="1"/>
      <c r="UGL131" s="1"/>
      <c r="UGM131" s="1"/>
      <c r="UGN131" s="1"/>
      <c r="UGO131" s="1"/>
      <c r="UGP131" s="1"/>
      <c r="UGQ131" s="1"/>
      <c r="UGR131" s="1"/>
      <c r="UGS131" s="1"/>
      <c r="UGT131" s="1"/>
      <c r="UGU131" s="1"/>
      <c r="UGV131" s="1"/>
      <c r="UGW131" s="1"/>
      <c r="UGX131" s="1"/>
      <c r="UGY131" s="1"/>
      <c r="UGZ131" s="1"/>
      <c r="UHA131" s="1"/>
      <c r="UHB131" s="1"/>
      <c r="UHC131" s="1"/>
      <c r="UHD131" s="1"/>
      <c r="UHE131" s="1"/>
      <c r="UHF131" s="1"/>
      <c r="UHG131" s="1"/>
      <c r="UHH131" s="1"/>
      <c r="UHI131" s="1"/>
      <c r="UHJ131" s="1"/>
      <c r="UHK131" s="1"/>
      <c r="UHL131" s="1"/>
      <c r="UHM131" s="1"/>
      <c r="UHN131" s="1"/>
      <c r="UHO131" s="1"/>
      <c r="UHP131" s="1"/>
      <c r="UHQ131" s="1"/>
      <c r="UHR131" s="1"/>
      <c r="UHS131" s="1"/>
      <c r="UHT131" s="1"/>
      <c r="UHU131" s="1"/>
      <c r="UHV131" s="1"/>
      <c r="UHW131" s="1"/>
      <c r="UHX131" s="1"/>
      <c r="UHY131" s="1"/>
      <c r="UHZ131" s="1"/>
      <c r="UIA131" s="1"/>
      <c r="UIB131" s="1"/>
      <c r="UIC131" s="1"/>
      <c r="UID131" s="1"/>
      <c r="UIE131" s="1"/>
      <c r="UIF131" s="1"/>
      <c r="UIG131" s="1"/>
      <c r="UIH131" s="1"/>
      <c r="UII131" s="1"/>
      <c r="UIJ131" s="1"/>
      <c r="UIK131" s="1"/>
      <c r="UIL131" s="1"/>
      <c r="UIM131" s="1"/>
      <c r="UIN131" s="1"/>
      <c r="UIO131" s="1"/>
      <c r="UIP131" s="1"/>
      <c r="UIQ131" s="1"/>
      <c r="UIR131" s="1"/>
      <c r="UIS131" s="1"/>
      <c r="UIT131" s="1"/>
      <c r="UIU131" s="1"/>
      <c r="UIV131" s="1"/>
      <c r="UIW131" s="1"/>
      <c r="UIX131" s="1"/>
      <c r="UIY131" s="1"/>
      <c r="UIZ131" s="1"/>
      <c r="UJA131" s="1"/>
      <c r="UJB131" s="1"/>
      <c r="UJC131" s="1"/>
      <c r="UJD131" s="1"/>
      <c r="UJE131" s="1"/>
      <c r="UJF131" s="1"/>
      <c r="UJG131" s="1"/>
      <c r="UJH131" s="1"/>
      <c r="UJI131" s="1"/>
      <c r="UJJ131" s="1"/>
      <c r="UJK131" s="1"/>
      <c r="UJL131" s="1"/>
      <c r="UJM131" s="1"/>
      <c r="UJN131" s="1"/>
      <c r="UJO131" s="1"/>
      <c r="UJP131" s="1"/>
      <c r="UJQ131" s="1"/>
      <c r="UJR131" s="1"/>
      <c r="UJS131" s="1"/>
      <c r="UJT131" s="1"/>
      <c r="UJU131" s="1"/>
      <c r="UJV131" s="1"/>
      <c r="UJW131" s="1"/>
      <c r="UJX131" s="1"/>
      <c r="UJY131" s="1"/>
      <c r="UJZ131" s="1"/>
      <c r="UKA131" s="1"/>
      <c r="UKB131" s="1"/>
      <c r="UKC131" s="1"/>
      <c r="UKD131" s="1"/>
      <c r="UKE131" s="1"/>
      <c r="UKF131" s="1"/>
      <c r="UKG131" s="1"/>
      <c r="UKH131" s="1"/>
      <c r="UKI131" s="1"/>
      <c r="UKJ131" s="1"/>
      <c r="UKK131" s="1"/>
      <c r="UKL131" s="1"/>
      <c r="UKM131" s="1"/>
      <c r="UKN131" s="1"/>
      <c r="UKO131" s="1"/>
      <c r="UKP131" s="1"/>
      <c r="UKQ131" s="1"/>
      <c r="UKR131" s="1"/>
      <c r="UKS131" s="1"/>
      <c r="UKT131" s="1"/>
      <c r="UKU131" s="1"/>
      <c r="UKV131" s="1"/>
      <c r="UKW131" s="1"/>
      <c r="UKX131" s="1"/>
      <c r="UKY131" s="1"/>
      <c r="UKZ131" s="1"/>
      <c r="ULA131" s="1"/>
      <c r="ULB131" s="1"/>
      <c r="ULC131" s="1"/>
      <c r="ULD131" s="1"/>
      <c r="ULE131" s="1"/>
      <c r="ULF131" s="1"/>
      <c r="ULG131" s="1"/>
      <c r="ULH131" s="1"/>
      <c r="ULI131" s="1"/>
      <c r="ULJ131" s="1"/>
      <c r="ULK131" s="1"/>
      <c r="ULL131" s="1"/>
      <c r="ULM131" s="1"/>
      <c r="ULN131" s="1"/>
      <c r="ULO131" s="1"/>
      <c r="ULP131" s="1"/>
      <c r="ULQ131" s="1"/>
      <c r="ULR131" s="1"/>
      <c r="ULS131" s="1"/>
      <c r="ULT131" s="1"/>
      <c r="ULU131" s="1"/>
      <c r="ULV131" s="1"/>
      <c r="ULW131" s="1"/>
      <c r="ULX131" s="1"/>
      <c r="ULY131" s="1"/>
      <c r="ULZ131" s="1"/>
      <c r="UMA131" s="1"/>
      <c r="UMB131" s="1"/>
      <c r="UMC131" s="1"/>
      <c r="UMD131" s="1"/>
      <c r="UME131" s="1"/>
      <c r="UMF131" s="1"/>
      <c r="UMG131" s="1"/>
      <c r="UMH131" s="1"/>
      <c r="UMI131" s="1"/>
      <c r="UMJ131" s="1"/>
      <c r="UMK131" s="1"/>
      <c r="UML131" s="1"/>
      <c r="UMM131" s="1"/>
      <c r="UMN131" s="1"/>
      <c r="UMO131" s="1"/>
      <c r="UMP131" s="1"/>
      <c r="UMQ131" s="1"/>
      <c r="UMR131" s="1"/>
      <c r="UMS131" s="1"/>
      <c r="UMT131" s="1"/>
      <c r="UMU131" s="1"/>
      <c r="UMV131" s="1"/>
      <c r="UMW131" s="1"/>
      <c r="UMX131" s="1"/>
      <c r="UMY131" s="1"/>
      <c r="UMZ131" s="1"/>
      <c r="UNA131" s="1"/>
      <c r="UNB131" s="1"/>
      <c r="UNC131" s="1"/>
      <c r="UND131" s="1"/>
      <c r="UNE131" s="1"/>
      <c r="UNF131" s="1"/>
      <c r="UNG131" s="1"/>
      <c r="UNH131" s="1"/>
      <c r="UNI131" s="1"/>
      <c r="UNJ131" s="1"/>
      <c r="UNK131" s="1"/>
      <c r="UNL131" s="1"/>
      <c r="UNM131" s="1"/>
      <c r="UNN131" s="1"/>
      <c r="UNO131" s="1"/>
      <c r="UNP131" s="1"/>
      <c r="UNQ131" s="1"/>
      <c r="UNR131" s="1"/>
      <c r="UNS131" s="1"/>
      <c r="UNT131" s="1"/>
      <c r="UNU131" s="1"/>
      <c r="UNV131" s="1"/>
      <c r="UNW131" s="1"/>
      <c r="UNX131" s="1"/>
      <c r="UNY131" s="1"/>
      <c r="UNZ131" s="1"/>
      <c r="UOA131" s="1"/>
      <c r="UOB131" s="1"/>
      <c r="UOC131" s="1"/>
      <c r="UOD131" s="1"/>
      <c r="UOE131" s="1"/>
      <c r="UOF131" s="1"/>
      <c r="UOG131" s="1"/>
      <c r="UOH131" s="1"/>
      <c r="UOI131" s="1"/>
      <c r="UOJ131" s="1"/>
      <c r="UOK131" s="1"/>
      <c r="UOL131" s="1"/>
      <c r="UOM131" s="1"/>
      <c r="UON131" s="1"/>
      <c r="UOO131" s="1"/>
      <c r="UOP131" s="1"/>
      <c r="UOQ131" s="1"/>
      <c r="UOR131" s="1"/>
      <c r="UOS131" s="1"/>
      <c r="UOT131" s="1"/>
      <c r="UOU131" s="1"/>
      <c r="UOV131" s="1"/>
      <c r="UOW131" s="1"/>
      <c r="UOX131" s="1"/>
      <c r="UOY131" s="1"/>
      <c r="UOZ131" s="1"/>
      <c r="UPA131" s="1"/>
      <c r="UPB131" s="1"/>
      <c r="UPC131" s="1"/>
      <c r="UPD131" s="1"/>
      <c r="UPE131" s="1"/>
      <c r="UPF131" s="1"/>
      <c r="UPG131" s="1"/>
      <c r="UPH131" s="1"/>
      <c r="UPI131" s="1"/>
      <c r="UPJ131" s="1"/>
      <c r="UPK131" s="1"/>
      <c r="UPL131" s="1"/>
      <c r="UPM131" s="1"/>
      <c r="UPN131" s="1"/>
      <c r="UPO131" s="1"/>
      <c r="UPP131" s="1"/>
      <c r="UPQ131" s="1"/>
      <c r="UPR131" s="1"/>
      <c r="UPS131" s="1"/>
      <c r="UPT131" s="1"/>
      <c r="UPU131" s="1"/>
      <c r="UPV131" s="1"/>
      <c r="UPW131" s="1"/>
      <c r="UPX131" s="1"/>
      <c r="UPY131" s="1"/>
      <c r="UPZ131" s="1"/>
      <c r="UQA131" s="1"/>
      <c r="UQB131" s="1"/>
      <c r="UQC131" s="1"/>
      <c r="UQD131" s="1"/>
      <c r="UQE131" s="1"/>
      <c r="UQF131" s="1"/>
      <c r="UQG131" s="1"/>
      <c r="UQH131" s="1"/>
      <c r="UQI131" s="1"/>
      <c r="UQJ131" s="1"/>
      <c r="UQK131" s="1"/>
      <c r="UQL131" s="1"/>
      <c r="UQM131" s="1"/>
      <c r="UQN131" s="1"/>
      <c r="UQO131" s="1"/>
      <c r="UQP131" s="1"/>
      <c r="UQQ131" s="1"/>
      <c r="UQR131" s="1"/>
      <c r="UQS131" s="1"/>
      <c r="UQT131" s="1"/>
      <c r="UQU131" s="1"/>
      <c r="UQV131" s="1"/>
      <c r="UQW131" s="1"/>
      <c r="UQX131" s="1"/>
      <c r="UQY131" s="1"/>
      <c r="UQZ131" s="1"/>
      <c r="URA131" s="1"/>
      <c r="URB131" s="1"/>
      <c r="URC131" s="1"/>
      <c r="URD131" s="1"/>
      <c r="URE131" s="1"/>
      <c r="URF131" s="1"/>
      <c r="URG131" s="1"/>
      <c r="URH131" s="1"/>
      <c r="URI131" s="1"/>
      <c r="URJ131" s="1"/>
      <c r="URK131" s="1"/>
      <c r="URL131" s="1"/>
      <c r="URM131" s="1"/>
      <c r="URN131" s="1"/>
      <c r="URO131" s="1"/>
      <c r="URP131" s="1"/>
      <c r="URQ131" s="1"/>
      <c r="URR131" s="1"/>
      <c r="URS131" s="1"/>
      <c r="URT131" s="1"/>
      <c r="URU131" s="1"/>
      <c r="URV131" s="1"/>
      <c r="URW131" s="1"/>
      <c r="URX131" s="1"/>
      <c r="URY131" s="1"/>
      <c r="URZ131" s="1"/>
      <c r="USA131" s="1"/>
      <c r="USB131" s="1"/>
      <c r="USC131" s="1"/>
      <c r="USD131" s="1"/>
      <c r="USE131" s="1"/>
      <c r="USF131" s="1"/>
      <c r="USG131" s="1"/>
      <c r="USH131" s="1"/>
      <c r="USI131" s="1"/>
      <c r="USJ131" s="1"/>
      <c r="USK131" s="1"/>
      <c r="USL131" s="1"/>
      <c r="USM131" s="1"/>
      <c r="USN131" s="1"/>
      <c r="USO131" s="1"/>
      <c r="USP131" s="1"/>
      <c r="USQ131" s="1"/>
      <c r="USR131" s="1"/>
      <c r="USS131" s="1"/>
      <c r="UST131" s="1"/>
      <c r="USU131" s="1"/>
      <c r="USV131" s="1"/>
      <c r="USW131" s="1"/>
      <c r="USX131" s="1"/>
      <c r="USY131" s="1"/>
      <c r="USZ131" s="1"/>
      <c r="UTA131" s="1"/>
      <c r="UTB131" s="1"/>
      <c r="UTC131" s="1"/>
      <c r="UTD131" s="1"/>
      <c r="UTE131" s="1"/>
      <c r="UTF131" s="1"/>
      <c r="UTG131" s="1"/>
      <c r="UTH131" s="1"/>
      <c r="UTI131" s="1"/>
      <c r="UTJ131" s="1"/>
      <c r="UTK131" s="1"/>
      <c r="UTL131" s="1"/>
      <c r="UTM131" s="1"/>
      <c r="UTN131" s="1"/>
      <c r="UTO131" s="1"/>
      <c r="UTP131" s="1"/>
      <c r="UTQ131" s="1"/>
      <c r="UTR131" s="1"/>
      <c r="UTS131" s="1"/>
      <c r="UTT131" s="1"/>
      <c r="UTU131" s="1"/>
      <c r="UTV131" s="1"/>
      <c r="UTW131" s="1"/>
      <c r="UTX131" s="1"/>
      <c r="UTY131" s="1"/>
      <c r="UTZ131" s="1"/>
      <c r="UUA131" s="1"/>
      <c r="UUB131" s="1"/>
      <c r="UUC131" s="1"/>
      <c r="UUD131" s="1"/>
      <c r="UUE131" s="1"/>
      <c r="UUF131" s="1"/>
      <c r="UUG131" s="1"/>
      <c r="UUH131" s="1"/>
      <c r="UUI131" s="1"/>
      <c r="UUJ131" s="1"/>
      <c r="UUK131" s="1"/>
      <c r="UUL131" s="1"/>
      <c r="UUM131" s="1"/>
      <c r="UUN131" s="1"/>
      <c r="UUO131" s="1"/>
      <c r="UUP131" s="1"/>
      <c r="UUQ131" s="1"/>
      <c r="UUR131" s="1"/>
      <c r="UUS131" s="1"/>
      <c r="UUT131" s="1"/>
      <c r="UUU131" s="1"/>
      <c r="UUV131" s="1"/>
      <c r="UUW131" s="1"/>
      <c r="UUX131" s="1"/>
      <c r="UUY131" s="1"/>
      <c r="UUZ131" s="1"/>
      <c r="UVA131" s="1"/>
      <c r="UVB131" s="1"/>
      <c r="UVC131" s="1"/>
      <c r="UVD131" s="1"/>
      <c r="UVE131" s="1"/>
      <c r="UVF131" s="1"/>
      <c r="UVG131" s="1"/>
      <c r="UVH131" s="1"/>
      <c r="UVI131" s="1"/>
      <c r="UVJ131" s="1"/>
      <c r="UVK131" s="1"/>
      <c r="UVL131" s="1"/>
      <c r="UVM131" s="1"/>
      <c r="UVN131" s="1"/>
      <c r="UVO131" s="1"/>
      <c r="UVP131" s="1"/>
      <c r="UVQ131" s="1"/>
      <c r="UVR131" s="1"/>
      <c r="UVS131" s="1"/>
      <c r="UVT131" s="1"/>
      <c r="UVU131" s="1"/>
      <c r="UVV131" s="1"/>
      <c r="UVW131" s="1"/>
      <c r="UVX131" s="1"/>
      <c r="UVY131" s="1"/>
      <c r="UVZ131" s="1"/>
      <c r="UWA131" s="1"/>
      <c r="UWB131" s="1"/>
      <c r="UWC131" s="1"/>
      <c r="UWD131" s="1"/>
      <c r="UWE131" s="1"/>
      <c r="UWF131" s="1"/>
      <c r="UWG131" s="1"/>
      <c r="UWH131" s="1"/>
      <c r="UWI131" s="1"/>
      <c r="UWJ131" s="1"/>
      <c r="UWK131" s="1"/>
      <c r="UWL131" s="1"/>
      <c r="UWM131" s="1"/>
      <c r="UWN131" s="1"/>
      <c r="UWO131" s="1"/>
      <c r="UWP131" s="1"/>
      <c r="UWQ131" s="1"/>
      <c r="UWR131" s="1"/>
      <c r="UWS131" s="1"/>
      <c r="UWT131" s="1"/>
      <c r="UWU131" s="1"/>
      <c r="UWV131" s="1"/>
      <c r="UWW131" s="1"/>
      <c r="UWX131" s="1"/>
      <c r="UWY131" s="1"/>
      <c r="UWZ131" s="1"/>
      <c r="UXA131" s="1"/>
      <c r="UXB131" s="1"/>
      <c r="UXC131" s="1"/>
      <c r="UXD131" s="1"/>
      <c r="UXE131" s="1"/>
      <c r="UXF131" s="1"/>
      <c r="UXG131" s="1"/>
      <c r="UXH131" s="1"/>
      <c r="UXI131" s="1"/>
      <c r="UXJ131" s="1"/>
      <c r="UXK131" s="1"/>
      <c r="UXL131" s="1"/>
      <c r="UXM131" s="1"/>
      <c r="UXN131" s="1"/>
      <c r="UXO131" s="1"/>
      <c r="UXP131" s="1"/>
      <c r="UXQ131" s="1"/>
      <c r="UXR131" s="1"/>
      <c r="UXS131" s="1"/>
      <c r="UXT131" s="1"/>
      <c r="UXU131" s="1"/>
      <c r="UXV131" s="1"/>
      <c r="UXW131" s="1"/>
      <c r="UXX131" s="1"/>
      <c r="UXY131" s="1"/>
      <c r="UXZ131" s="1"/>
      <c r="UYA131" s="1"/>
      <c r="UYB131" s="1"/>
      <c r="UYC131" s="1"/>
      <c r="UYD131" s="1"/>
      <c r="UYE131" s="1"/>
      <c r="UYF131" s="1"/>
      <c r="UYG131" s="1"/>
      <c r="UYH131" s="1"/>
      <c r="UYI131" s="1"/>
      <c r="UYJ131" s="1"/>
      <c r="UYK131" s="1"/>
      <c r="UYL131" s="1"/>
      <c r="UYM131" s="1"/>
      <c r="UYN131" s="1"/>
      <c r="UYO131" s="1"/>
      <c r="UYP131" s="1"/>
      <c r="UYQ131" s="1"/>
      <c r="UYR131" s="1"/>
      <c r="UYS131" s="1"/>
      <c r="UYT131" s="1"/>
      <c r="UYU131" s="1"/>
      <c r="UYV131" s="1"/>
      <c r="UYW131" s="1"/>
      <c r="UYX131" s="1"/>
      <c r="UYY131" s="1"/>
      <c r="UYZ131" s="1"/>
      <c r="UZA131" s="1"/>
      <c r="UZB131" s="1"/>
      <c r="UZC131" s="1"/>
      <c r="UZD131" s="1"/>
      <c r="UZE131" s="1"/>
      <c r="UZF131" s="1"/>
      <c r="UZG131" s="1"/>
      <c r="UZH131" s="1"/>
      <c r="UZI131" s="1"/>
      <c r="UZJ131" s="1"/>
      <c r="UZK131" s="1"/>
      <c r="UZL131" s="1"/>
      <c r="UZM131" s="1"/>
      <c r="UZN131" s="1"/>
      <c r="UZO131" s="1"/>
      <c r="UZP131" s="1"/>
      <c r="UZQ131" s="1"/>
      <c r="UZR131" s="1"/>
      <c r="UZS131" s="1"/>
      <c r="UZT131" s="1"/>
      <c r="UZU131" s="1"/>
      <c r="UZV131" s="1"/>
      <c r="UZW131" s="1"/>
      <c r="UZX131" s="1"/>
      <c r="UZY131" s="1"/>
      <c r="UZZ131" s="1"/>
      <c r="VAA131" s="1"/>
      <c r="VAB131" s="1"/>
      <c r="VAC131" s="1"/>
      <c r="VAD131" s="1"/>
      <c r="VAE131" s="1"/>
      <c r="VAF131" s="1"/>
      <c r="VAG131" s="1"/>
      <c r="VAH131" s="1"/>
      <c r="VAI131" s="1"/>
      <c r="VAJ131" s="1"/>
      <c r="VAK131" s="1"/>
      <c r="VAL131" s="1"/>
      <c r="VAM131" s="1"/>
      <c r="VAN131" s="1"/>
      <c r="VAO131" s="1"/>
      <c r="VAP131" s="1"/>
      <c r="VAQ131" s="1"/>
      <c r="VAR131" s="1"/>
      <c r="VAS131" s="1"/>
      <c r="VAT131" s="1"/>
      <c r="VAU131" s="1"/>
      <c r="VAV131" s="1"/>
      <c r="VAW131" s="1"/>
      <c r="VAX131" s="1"/>
      <c r="VAY131" s="1"/>
      <c r="VAZ131" s="1"/>
      <c r="VBA131" s="1"/>
      <c r="VBB131" s="1"/>
      <c r="VBC131" s="1"/>
      <c r="VBD131" s="1"/>
      <c r="VBE131" s="1"/>
      <c r="VBF131" s="1"/>
      <c r="VBG131" s="1"/>
      <c r="VBH131" s="1"/>
      <c r="VBI131" s="1"/>
      <c r="VBJ131" s="1"/>
      <c r="VBK131" s="1"/>
      <c r="VBL131" s="1"/>
      <c r="VBM131" s="1"/>
      <c r="VBN131" s="1"/>
      <c r="VBO131" s="1"/>
      <c r="VBP131" s="1"/>
      <c r="VBQ131" s="1"/>
      <c r="VBR131" s="1"/>
      <c r="VBS131" s="1"/>
      <c r="VBT131" s="1"/>
      <c r="VBU131" s="1"/>
      <c r="VBV131" s="1"/>
      <c r="VBW131" s="1"/>
      <c r="VBX131" s="1"/>
      <c r="VBY131" s="1"/>
      <c r="VBZ131" s="1"/>
      <c r="VCA131" s="1"/>
      <c r="VCB131" s="1"/>
      <c r="VCC131" s="1"/>
      <c r="VCD131" s="1"/>
      <c r="VCE131" s="1"/>
      <c r="VCF131" s="1"/>
      <c r="VCG131" s="1"/>
      <c r="VCH131" s="1"/>
      <c r="VCI131" s="1"/>
      <c r="VCJ131" s="1"/>
      <c r="VCK131" s="1"/>
      <c r="VCL131" s="1"/>
      <c r="VCM131" s="1"/>
      <c r="VCN131" s="1"/>
      <c r="VCO131" s="1"/>
      <c r="VCP131" s="1"/>
      <c r="VCQ131" s="1"/>
      <c r="VCR131" s="1"/>
      <c r="VCS131" s="1"/>
      <c r="VCT131" s="1"/>
      <c r="VCU131" s="1"/>
      <c r="VCV131" s="1"/>
      <c r="VCW131" s="1"/>
      <c r="VCX131" s="1"/>
      <c r="VCY131" s="1"/>
      <c r="VCZ131" s="1"/>
      <c r="VDA131" s="1"/>
      <c r="VDB131" s="1"/>
      <c r="VDC131" s="1"/>
      <c r="VDD131" s="1"/>
      <c r="VDE131" s="1"/>
      <c r="VDF131" s="1"/>
      <c r="VDG131" s="1"/>
      <c r="VDH131" s="1"/>
      <c r="VDI131" s="1"/>
      <c r="VDJ131" s="1"/>
      <c r="VDK131" s="1"/>
      <c r="VDL131" s="1"/>
      <c r="VDM131" s="1"/>
      <c r="VDN131" s="1"/>
      <c r="VDO131" s="1"/>
      <c r="VDP131" s="1"/>
      <c r="VDQ131" s="1"/>
      <c r="VDR131" s="1"/>
      <c r="VDS131" s="1"/>
      <c r="VDT131" s="1"/>
      <c r="VDU131" s="1"/>
      <c r="VDV131" s="1"/>
      <c r="VDW131" s="1"/>
      <c r="VDX131" s="1"/>
      <c r="VDY131" s="1"/>
      <c r="VDZ131" s="1"/>
      <c r="VEA131" s="1"/>
      <c r="VEB131" s="1"/>
      <c r="VEC131" s="1"/>
      <c r="VED131" s="1"/>
      <c r="VEE131" s="1"/>
      <c r="VEF131" s="1"/>
      <c r="VEG131" s="1"/>
      <c r="VEH131" s="1"/>
      <c r="VEI131" s="1"/>
      <c r="VEJ131" s="1"/>
      <c r="VEK131" s="1"/>
      <c r="VEL131" s="1"/>
      <c r="VEM131" s="1"/>
      <c r="VEN131" s="1"/>
      <c r="VEO131" s="1"/>
      <c r="VEP131" s="1"/>
      <c r="VEQ131" s="1"/>
      <c r="VER131" s="1"/>
      <c r="VES131" s="1"/>
      <c r="VET131" s="1"/>
      <c r="VEU131" s="1"/>
      <c r="VEV131" s="1"/>
      <c r="VEW131" s="1"/>
      <c r="VEX131" s="1"/>
      <c r="VEY131" s="1"/>
      <c r="VEZ131" s="1"/>
      <c r="VFA131" s="1"/>
      <c r="VFB131" s="1"/>
      <c r="VFC131" s="1"/>
      <c r="VFD131" s="1"/>
      <c r="VFE131" s="1"/>
      <c r="VFF131" s="1"/>
      <c r="VFG131" s="1"/>
      <c r="VFH131" s="1"/>
      <c r="VFI131" s="1"/>
      <c r="VFJ131" s="1"/>
      <c r="VFK131" s="1"/>
      <c r="VFL131" s="1"/>
      <c r="VFM131" s="1"/>
      <c r="VFN131" s="1"/>
      <c r="VFO131" s="1"/>
      <c r="VFP131" s="1"/>
      <c r="VFQ131" s="1"/>
      <c r="VFR131" s="1"/>
      <c r="VFS131" s="1"/>
      <c r="VFT131" s="1"/>
      <c r="VFU131" s="1"/>
      <c r="VFV131" s="1"/>
      <c r="VFW131" s="1"/>
      <c r="VFX131" s="1"/>
      <c r="VFY131" s="1"/>
      <c r="VFZ131" s="1"/>
      <c r="VGA131" s="1"/>
      <c r="VGB131" s="1"/>
      <c r="VGC131" s="1"/>
      <c r="VGD131" s="1"/>
      <c r="VGE131" s="1"/>
      <c r="VGF131" s="1"/>
      <c r="VGG131" s="1"/>
      <c r="VGH131" s="1"/>
      <c r="VGI131" s="1"/>
      <c r="VGJ131" s="1"/>
      <c r="VGK131" s="1"/>
      <c r="VGL131" s="1"/>
      <c r="VGM131" s="1"/>
      <c r="VGN131" s="1"/>
      <c r="VGO131" s="1"/>
      <c r="VGP131" s="1"/>
      <c r="VGQ131" s="1"/>
      <c r="VGR131" s="1"/>
      <c r="VGS131" s="1"/>
      <c r="VGT131" s="1"/>
      <c r="VGU131" s="1"/>
      <c r="VGV131" s="1"/>
      <c r="VGW131" s="1"/>
      <c r="VGX131" s="1"/>
      <c r="VGY131" s="1"/>
      <c r="VGZ131" s="1"/>
      <c r="VHA131" s="1"/>
      <c r="VHB131" s="1"/>
      <c r="VHC131" s="1"/>
      <c r="VHD131" s="1"/>
      <c r="VHE131" s="1"/>
      <c r="VHF131" s="1"/>
      <c r="VHG131" s="1"/>
      <c r="VHH131" s="1"/>
      <c r="VHI131" s="1"/>
      <c r="VHJ131" s="1"/>
      <c r="VHK131" s="1"/>
      <c r="VHL131" s="1"/>
      <c r="VHM131" s="1"/>
      <c r="VHN131" s="1"/>
      <c r="VHO131" s="1"/>
      <c r="VHP131" s="1"/>
      <c r="VHQ131" s="1"/>
      <c r="VHR131" s="1"/>
      <c r="VHS131" s="1"/>
      <c r="VHT131" s="1"/>
      <c r="VHU131" s="1"/>
      <c r="VHV131" s="1"/>
      <c r="VHW131" s="1"/>
      <c r="VHX131" s="1"/>
      <c r="VHY131" s="1"/>
      <c r="VHZ131" s="1"/>
      <c r="VIA131" s="1"/>
      <c r="VIB131" s="1"/>
      <c r="VIC131" s="1"/>
      <c r="VID131" s="1"/>
      <c r="VIE131" s="1"/>
      <c r="VIF131" s="1"/>
      <c r="VIG131" s="1"/>
      <c r="VIH131" s="1"/>
      <c r="VII131" s="1"/>
      <c r="VIJ131" s="1"/>
      <c r="VIK131" s="1"/>
      <c r="VIL131" s="1"/>
      <c r="VIM131" s="1"/>
      <c r="VIN131" s="1"/>
      <c r="VIO131" s="1"/>
      <c r="VIP131" s="1"/>
      <c r="VIQ131" s="1"/>
      <c r="VIR131" s="1"/>
      <c r="VIS131" s="1"/>
      <c r="VIT131" s="1"/>
      <c r="VIU131" s="1"/>
      <c r="VIV131" s="1"/>
      <c r="VIW131" s="1"/>
      <c r="VIX131" s="1"/>
      <c r="VIY131" s="1"/>
      <c r="VIZ131" s="1"/>
      <c r="VJA131" s="1"/>
      <c r="VJB131" s="1"/>
      <c r="VJC131" s="1"/>
      <c r="VJD131" s="1"/>
      <c r="VJE131" s="1"/>
      <c r="VJF131" s="1"/>
      <c r="VJG131" s="1"/>
      <c r="VJH131" s="1"/>
      <c r="VJI131" s="1"/>
      <c r="VJJ131" s="1"/>
      <c r="VJK131" s="1"/>
      <c r="VJL131" s="1"/>
      <c r="VJM131" s="1"/>
      <c r="VJN131" s="1"/>
      <c r="VJO131" s="1"/>
      <c r="VJP131" s="1"/>
      <c r="VJQ131" s="1"/>
      <c r="VJR131" s="1"/>
      <c r="VJS131" s="1"/>
      <c r="VJT131" s="1"/>
      <c r="VJU131" s="1"/>
      <c r="VJV131" s="1"/>
      <c r="VJW131" s="1"/>
      <c r="VJX131" s="1"/>
      <c r="VJY131" s="1"/>
      <c r="VJZ131" s="1"/>
      <c r="VKA131" s="1"/>
      <c r="VKB131" s="1"/>
      <c r="VKC131" s="1"/>
      <c r="VKD131" s="1"/>
      <c r="VKE131" s="1"/>
      <c r="VKF131" s="1"/>
      <c r="VKG131" s="1"/>
      <c r="VKH131" s="1"/>
      <c r="VKI131" s="1"/>
      <c r="VKJ131" s="1"/>
      <c r="VKK131" s="1"/>
      <c r="VKL131" s="1"/>
      <c r="VKM131" s="1"/>
      <c r="VKN131" s="1"/>
      <c r="VKO131" s="1"/>
      <c r="VKP131" s="1"/>
      <c r="VKQ131" s="1"/>
      <c r="VKR131" s="1"/>
      <c r="VKS131" s="1"/>
      <c r="VKT131" s="1"/>
      <c r="VKU131" s="1"/>
      <c r="VKV131" s="1"/>
      <c r="VKW131" s="1"/>
      <c r="VKX131" s="1"/>
      <c r="VKY131" s="1"/>
      <c r="VKZ131" s="1"/>
      <c r="VLA131" s="1"/>
      <c r="VLB131" s="1"/>
      <c r="VLC131" s="1"/>
      <c r="VLD131" s="1"/>
      <c r="VLE131" s="1"/>
      <c r="VLF131" s="1"/>
      <c r="VLG131" s="1"/>
      <c r="VLH131" s="1"/>
      <c r="VLI131" s="1"/>
      <c r="VLJ131" s="1"/>
      <c r="VLK131" s="1"/>
      <c r="VLL131" s="1"/>
      <c r="VLM131" s="1"/>
      <c r="VLN131" s="1"/>
      <c r="VLO131" s="1"/>
      <c r="VLP131" s="1"/>
      <c r="VLQ131" s="1"/>
      <c r="VLR131" s="1"/>
      <c r="VLS131" s="1"/>
      <c r="VLT131" s="1"/>
      <c r="VLU131" s="1"/>
      <c r="VLV131" s="1"/>
      <c r="VLW131" s="1"/>
      <c r="VLX131" s="1"/>
      <c r="VLY131" s="1"/>
      <c r="VLZ131" s="1"/>
      <c r="VMA131" s="1"/>
      <c r="VMB131" s="1"/>
      <c r="VMC131" s="1"/>
      <c r="VMD131" s="1"/>
      <c r="VME131" s="1"/>
      <c r="VMF131" s="1"/>
      <c r="VMG131" s="1"/>
      <c r="VMH131" s="1"/>
      <c r="VMI131" s="1"/>
      <c r="VMJ131" s="1"/>
      <c r="VMK131" s="1"/>
      <c r="VML131" s="1"/>
      <c r="VMM131" s="1"/>
      <c r="VMN131" s="1"/>
      <c r="VMO131" s="1"/>
      <c r="VMP131" s="1"/>
      <c r="VMQ131" s="1"/>
      <c r="VMR131" s="1"/>
      <c r="VMS131" s="1"/>
      <c r="VMT131" s="1"/>
      <c r="VMU131" s="1"/>
      <c r="VMV131" s="1"/>
      <c r="VMW131" s="1"/>
      <c r="VMX131" s="1"/>
      <c r="VMY131" s="1"/>
      <c r="VMZ131" s="1"/>
      <c r="VNA131" s="1"/>
      <c r="VNB131" s="1"/>
      <c r="VNC131" s="1"/>
      <c r="VND131" s="1"/>
      <c r="VNE131" s="1"/>
      <c r="VNF131" s="1"/>
      <c r="VNG131" s="1"/>
      <c r="VNH131" s="1"/>
      <c r="VNI131" s="1"/>
      <c r="VNJ131" s="1"/>
      <c r="VNK131" s="1"/>
      <c r="VNL131" s="1"/>
      <c r="VNM131" s="1"/>
      <c r="VNN131" s="1"/>
      <c r="VNO131" s="1"/>
      <c r="VNP131" s="1"/>
      <c r="VNQ131" s="1"/>
      <c r="VNR131" s="1"/>
      <c r="VNS131" s="1"/>
      <c r="VNT131" s="1"/>
      <c r="VNU131" s="1"/>
      <c r="VNV131" s="1"/>
      <c r="VNW131" s="1"/>
      <c r="VNX131" s="1"/>
      <c r="VNY131" s="1"/>
      <c r="VNZ131" s="1"/>
      <c r="VOA131" s="1"/>
      <c r="VOB131" s="1"/>
      <c r="VOC131" s="1"/>
      <c r="VOD131" s="1"/>
      <c r="VOE131" s="1"/>
      <c r="VOF131" s="1"/>
      <c r="VOG131" s="1"/>
      <c r="VOH131" s="1"/>
      <c r="VOI131" s="1"/>
      <c r="VOJ131" s="1"/>
      <c r="VOK131" s="1"/>
      <c r="VOL131" s="1"/>
      <c r="VOM131" s="1"/>
      <c r="VON131" s="1"/>
      <c r="VOO131" s="1"/>
      <c r="VOP131" s="1"/>
      <c r="VOQ131" s="1"/>
      <c r="VOR131" s="1"/>
      <c r="VOS131" s="1"/>
      <c r="VOT131" s="1"/>
      <c r="VOU131" s="1"/>
      <c r="VOV131" s="1"/>
      <c r="VOW131" s="1"/>
      <c r="VOX131" s="1"/>
      <c r="VOY131" s="1"/>
      <c r="VOZ131" s="1"/>
      <c r="VPA131" s="1"/>
      <c r="VPB131" s="1"/>
      <c r="VPC131" s="1"/>
      <c r="VPD131" s="1"/>
      <c r="VPE131" s="1"/>
      <c r="VPF131" s="1"/>
      <c r="VPG131" s="1"/>
      <c r="VPH131" s="1"/>
      <c r="VPI131" s="1"/>
      <c r="VPJ131" s="1"/>
      <c r="VPK131" s="1"/>
      <c r="VPL131" s="1"/>
      <c r="VPM131" s="1"/>
      <c r="VPN131" s="1"/>
      <c r="VPO131" s="1"/>
      <c r="VPP131" s="1"/>
      <c r="VPQ131" s="1"/>
      <c r="VPR131" s="1"/>
      <c r="VPS131" s="1"/>
      <c r="VPT131" s="1"/>
      <c r="VPU131" s="1"/>
      <c r="VPV131" s="1"/>
      <c r="VPW131" s="1"/>
      <c r="VPX131" s="1"/>
      <c r="VPY131" s="1"/>
      <c r="VPZ131" s="1"/>
      <c r="VQA131" s="1"/>
      <c r="VQB131" s="1"/>
      <c r="VQC131" s="1"/>
      <c r="VQD131" s="1"/>
      <c r="VQE131" s="1"/>
      <c r="VQF131" s="1"/>
      <c r="VQG131" s="1"/>
      <c r="VQH131" s="1"/>
      <c r="VQI131" s="1"/>
      <c r="VQJ131" s="1"/>
      <c r="VQK131" s="1"/>
      <c r="VQL131" s="1"/>
      <c r="VQM131" s="1"/>
      <c r="VQN131" s="1"/>
      <c r="VQO131" s="1"/>
      <c r="VQP131" s="1"/>
      <c r="VQQ131" s="1"/>
      <c r="VQR131" s="1"/>
      <c r="VQS131" s="1"/>
      <c r="VQT131" s="1"/>
      <c r="VQU131" s="1"/>
      <c r="VQV131" s="1"/>
      <c r="VQW131" s="1"/>
      <c r="VQX131" s="1"/>
      <c r="VQY131" s="1"/>
      <c r="VQZ131" s="1"/>
      <c r="VRA131" s="1"/>
      <c r="VRB131" s="1"/>
      <c r="VRC131" s="1"/>
      <c r="VRD131" s="1"/>
      <c r="VRE131" s="1"/>
      <c r="VRF131" s="1"/>
      <c r="VRG131" s="1"/>
      <c r="VRH131" s="1"/>
      <c r="VRI131" s="1"/>
      <c r="VRJ131" s="1"/>
      <c r="VRK131" s="1"/>
      <c r="VRL131" s="1"/>
      <c r="VRM131" s="1"/>
      <c r="VRN131" s="1"/>
      <c r="VRO131" s="1"/>
      <c r="VRP131" s="1"/>
      <c r="VRQ131" s="1"/>
      <c r="VRR131" s="1"/>
      <c r="VRS131" s="1"/>
      <c r="VRT131" s="1"/>
      <c r="VRU131" s="1"/>
      <c r="VRV131" s="1"/>
      <c r="VRW131" s="1"/>
      <c r="VRX131" s="1"/>
      <c r="VRY131" s="1"/>
      <c r="VRZ131" s="1"/>
      <c r="VSA131" s="1"/>
      <c r="VSB131" s="1"/>
      <c r="VSC131" s="1"/>
      <c r="VSD131" s="1"/>
      <c r="VSE131" s="1"/>
      <c r="VSF131" s="1"/>
      <c r="VSG131" s="1"/>
      <c r="VSH131" s="1"/>
      <c r="VSI131" s="1"/>
      <c r="VSJ131" s="1"/>
      <c r="VSK131" s="1"/>
      <c r="VSL131" s="1"/>
      <c r="VSM131" s="1"/>
      <c r="VSN131" s="1"/>
      <c r="VSO131" s="1"/>
      <c r="VSP131" s="1"/>
      <c r="VSQ131" s="1"/>
      <c r="VSR131" s="1"/>
      <c r="VSS131" s="1"/>
      <c r="VST131" s="1"/>
      <c r="VSU131" s="1"/>
      <c r="VSV131" s="1"/>
      <c r="VSW131" s="1"/>
      <c r="VSX131" s="1"/>
      <c r="VSY131" s="1"/>
      <c r="VSZ131" s="1"/>
      <c r="VTA131" s="1"/>
      <c r="VTB131" s="1"/>
      <c r="VTC131" s="1"/>
      <c r="VTD131" s="1"/>
      <c r="VTE131" s="1"/>
      <c r="VTF131" s="1"/>
      <c r="VTG131" s="1"/>
      <c r="VTH131" s="1"/>
      <c r="VTI131" s="1"/>
      <c r="VTJ131" s="1"/>
      <c r="VTK131" s="1"/>
      <c r="VTL131" s="1"/>
      <c r="VTM131" s="1"/>
      <c r="VTN131" s="1"/>
      <c r="VTO131" s="1"/>
      <c r="VTP131" s="1"/>
      <c r="VTQ131" s="1"/>
      <c r="VTR131" s="1"/>
      <c r="VTS131" s="1"/>
      <c r="VTT131" s="1"/>
      <c r="VTU131" s="1"/>
      <c r="VTV131" s="1"/>
      <c r="VTW131" s="1"/>
      <c r="VTX131" s="1"/>
      <c r="VTY131" s="1"/>
      <c r="VTZ131" s="1"/>
      <c r="VUA131" s="1"/>
      <c r="VUB131" s="1"/>
      <c r="VUC131" s="1"/>
      <c r="VUD131" s="1"/>
      <c r="VUE131" s="1"/>
      <c r="VUF131" s="1"/>
      <c r="VUG131" s="1"/>
      <c r="VUH131" s="1"/>
      <c r="VUI131" s="1"/>
      <c r="VUJ131" s="1"/>
      <c r="VUK131" s="1"/>
      <c r="VUL131" s="1"/>
      <c r="VUM131" s="1"/>
      <c r="VUN131" s="1"/>
      <c r="VUO131" s="1"/>
      <c r="VUP131" s="1"/>
      <c r="VUQ131" s="1"/>
      <c r="VUR131" s="1"/>
      <c r="VUS131" s="1"/>
      <c r="VUT131" s="1"/>
      <c r="VUU131" s="1"/>
      <c r="VUV131" s="1"/>
      <c r="VUW131" s="1"/>
      <c r="VUX131" s="1"/>
      <c r="VUY131" s="1"/>
      <c r="VUZ131" s="1"/>
      <c r="VVA131" s="1"/>
      <c r="VVB131" s="1"/>
      <c r="VVC131" s="1"/>
      <c r="VVD131" s="1"/>
      <c r="VVE131" s="1"/>
      <c r="VVF131" s="1"/>
      <c r="VVG131" s="1"/>
      <c r="VVH131" s="1"/>
      <c r="VVI131" s="1"/>
      <c r="VVJ131" s="1"/>
      <c r="VVK131" s="1"/>
      <c r="VVL131" s="1"/>
      <c r="VVM131" s="1"/>
      <c r="VVN131" s="1"/>
      <c r="VVO131" s="1"/>
      <c r="VVP131" s="1"/>
      <c r="VVQ131" s="1"/>
      <c r="VVR131" s="1"/>
      <c r="VVS131" s="1"/>
      <c r="VVT131" s="1"/>
      <c r="VVU131" s="1"/>
      <c r="VVV131" s="1"/>
      <c r="VVW131" s="1"/>
      <c r="VVX131" s="1"/>
      <c r="VVY131" s="1"/>
      <c r="VVZ131" s="1"/>
      <c r="VWA131" s="1"/>
      <c r="VWB131" s="1"/>
      <c r="VWC131" s="1"/>
      <c r="VWD131" s="1"/>
      <c r="VWE131" s="1"/>
      <c r="VWF131" s="1"/>
      <c r="VWG131" s="1"/>
      <c r="VWH131" s="1"/>
      <c r="VWI131" s="1"/>
      <c r="VWJ131" s="1"/>
      <c r="VWK131" s="1"/>
      <c r="VWL131" s="1"/>
      <c r="VWM131" s="1"/>
      <c r="VWN131" s="1"/>
      <c r="VWO131" s="1"/>
      <c r="VWP131" s="1"/>
      <c r="VWQ131" s="1"/>
      <c r="VWR131" s="1"/>
      <c r="VWS131" s="1"/>
      <c r="VWT131" s="1"/>
      <c r="VWU131" s="1"/>
      <c r="VWV131" s="1"/>
      <c r="VWW131" s="1"/>
      <c r="VWX131" s="1"/>
      <c r="VWY131" s="1"/>
      <c r="VWZ131" s="1"/>
      <c r="VXA131" s="1"/>
      <c r="VXB131" s="1"/>
      <c r="VXC131" s="1"/>
      <c r="VXD131" s="1"/>
      <c r="VXE131" s="1"/>
      <c r="VXF131" s="1"/>
      <c r="VXG131" s="1"/>
      <c r="VXH131" s="1"/>
      <c r="VXI131" s="1"/>
      <c r="VXJ131" s="1"/>
      <c r="VXK131" s="1"/>
      <c r="VXL131" s="1"/>
      <c r="VXM131" s="1"/>
      <c r="VXN131" s="1"/>
      <c r="VXO131" s="1"/>
      <c r="VXP131" s="1"/>
      <c r="VXQ131" s="1"/>
      <c r="VXR131" s="1"/>
      <c r="VXS131" s="1"/>
      <c r="VXT131" s="1"/>
      <c r="VXU131" s="1"/>
      <c r="VXV131" s="1"/>
      <c r="VXW131" s="1"/>
      <c r="VXX131" s="1"/>
      <c r="VXY131" s="1"/>
      <c r="VXZ131" s="1"/>
      <c r="VYA131" s="1"/>
      <c r="VYB131" s="1"/>
      <c r="VYC131" s="1"/>
      <c r="VYD131" s="1"/>
      <c r="VYE131" s="1"/>
      <c r="VYF131" s="1"/>
      <c r="VYG131" s="1"/>
      <c r="VYH131" s="1"/>
      <c r="VYI131" s="1"/>
      <c r="VYJ131" s="1"/>
      <c r="VYK131" s="1"/>
      <c r="VYL131" s="1"/>
      <c r="VYM131" s="1"/>
      <c r="VYN131" s="1"/>
      <c r="VYO131" s="1"/>
      <c r="VYP131" s="1"/>
      <c r="VYQ131" s="1"/>
      <c r="VYR131" s="1"/>
      <c r="VYS131" s="1"/>
      <c r="VYT131" s="1"/>
      <c r="VYU131" s="1"/>
      <c r="VYV131" s="1"/>
      <c r="VYW131" s="1"/>
      <c r="VYX131" s="1"/>
      <c r="VYY131" s="1"/>
      <c r="VYZ131" s="1"/>
      <c r="VZA131" s="1"/>
      <c r="VZB131" s="1"/>
      <c r="VZC131" s="1"/>
      <c r="VZD131" s="1"/>
      <c r="VZE131" s="1"/>
      <c r="VZF131" s="1"/>
      <c r="VZG131" s="1"/>
      <c r="VZH131" s="1"/>
      <c r="VZI131" s="1"/>
      <c r="VZJ131" s="1"/>
      <c r="VZK131" s="1"/>
      <c r="VZL131" s="1"/>
      <c r="VZM131" s="1"/>
      <c r="VZN131" s="1"/>
      <c r="VZO131" s="1"/>
      <c r="VZP131" s="1"/>
      <c r="VZQ131" s="1"/>
      <c r="VZR131" s="1"/>
      <c r="VZS131" s="1"/>
      <c r="VZT131" s="1"/>
      <c r="VZU131" s="1"/>
      <c r="VZV131" s="1"/>
      <c r="VZW131" s="1"/>
      <c r="VZX131" s="1"/>
      <c r="VZY131" s="1"/>
      <c r="VZZ131" s="1"/>
      <c r="WAA131" s="1"/>
      <c r="WAB131" s="1"/>
      <c r="WAC131" s="1"/>
      <c r="WAD131" s="1"/>
      <c r="WAE131" s="1"/>
      <c r="WAF131" s="1"/>
      <c r="WAG131" s="1"/>
      <c r="WAH131" s="1"/>
      <c r="WAI131" s="1"/>
      <c r="WAJ131" s="1"/>
      <c r="WAK131" s="1"/>
      <c r="WAL131" s="1"/>
      <c r="WAM131" s="1"/>
      <c r="WAN131" s="1"/>
      <c r="WAO131" s="1"/>
      <c r="WAP131" s="1"/>
      <c r="WAQ131" s="1"/>
      <c r="WAR131" s="1"/>
      <c r="WAS131" s="1"/>
      <c r="WAT131" s="1"/>
      <c r="WAU131" s="1"/>
      <c r="WAV131" s="1"/>
      <c r="WAW131" s="1"/>
      <c r="WAX131" s="1"/>
      <c r="WAY131" s="1"/>
      <c r="WAZ131" s="1"/>
      <c r="WBA131" s="1"/>
      <c r="WBB131" s="1"/>
      <c r="WBC131" s="1"/>
      <c r="WBD131" s="1"/>
      <c r="WBE131" s="1"/>
      <c r="WBF131" s="1"/>
      <c r="WBG131" s="1"/>
      <c r="WBH131" s="1"/>
      <c r="WBI131" s="1"/>
      <c r="WBJ131" s="1"/>
      <c r="WBK131" s="1"/>
      <c r="WBL131" s="1"/>
      <c r="WBM131" s="1"/>
      <c r="WBN131" s="1"/>
      <c r="WBO131" s="1"/>
      <c r="WBP131" s="1"/>
      <c r="WBQ131" s="1"/>
      <c r="WBR131" s="1"/>
      <c r="WBS131" s="1"/>
      <c r="WBT131" s="1"/>
      <c r="WBU131" s="1"/>
      <c r="WBV131" s="1"/>
      <c r="WBW131" s="1"/>
      <c r="WBX131" s="1"/>
      <c r="WBY131" s="1"/>
      <c r="WBZ131" s="1"/>
      <c r="WCA131" s="1"/>
      <c r="WCB131" s="1"/>
      <c r="WCC131" s="1"/>
      <c r="WCD131" s="1"/>
      <c r="WCE131" s="1"/>
      <c r="WCF131" s="1"/>
      <c r="WCG131" s="1"/>
      <c r="WCH131" s="1"/>
      <c r="WCI131" s="1"/>
      <c r="WCJ131" s="1"/>
      <c r="WCK131" s="1"/>
      <c r="WCL131" s="1"/>
      <c r="WCM131" s="1"/>
      <c r="WCN131" s="1"/>
      <c r="WCO131" s="1"/>
      <c r="WCP131" s="1"/>
      <c r="WCQ131" s="1"/>
      <c r="WCR131" s="1"/>
      <c r="WCS131" s="1"/>
      <c r="WCT131" s="1"/>
      <c r="WCU131" s="1"/>
      <c r="WCV131" s="1"/>
      <c r="WCW131" s="1"/>
      <c r="WCX131" s="1"/>
      <c r="WCY131" s="1"/>
      <c r="WCZ131" s="1"/>
      <c r="WDA131" s="1"/>
      <c r="WDB131" s="1"/>
      <c r="WDC131" s="1"/>
      <c r="WDD131" s="1"/>
      <c r="WDE131" s="1"/>
      <c r="WDF131" s="1"/>
      <c r="WDG131" s="1"/>
      <c r="WDH131" s="1"/>
      <c r="WDI131" s="1"/>
      <c r="WDJ131" s="1"/>
      <c r="WDK131" s="1"/>
      <c r="WDL131" s="1"/>
      <c r="WDM131" s="1"/>
      <c r="WDN131" s="1"/>
      <c r="WDO131" s="1"/>
      <c r="WDP131" s="1"/>
      <c r="WDQ131" s="1"/>
      <c r="WDR131" s="1"/>
      <c r="WDS131" s="1"/>
      <c r="WDT131" s="1"/>
      <c r="WDU131" s="1"/>
      <c r="WDV131" s="1"/>
      <c r="WDW131" s="1"/>
      <c r="WDX131" s="1"/>
      <c r="WDY131" s="1"/>
      <c r="WDZ131" s="1"/>
      <c r="WEA131" s="1"/>
      <c r="WEB131" s="1"/>
      <c r="WEC131" s="1"/>
      <c r="WED131" s="1"/>
      <c r="WEE131" s="1"/>
      <c r="WEF131" s="1"/>
      <c r="WEG131" s="1"/>
      <c r="WEH131" s="1"/>
      <c r="WEI131" s="1"/>
      <c r="WEJ131" s="1"/>
      <c r="WEK131" s="1"/>
      <c r="WEL131" s="1"/>
      <c r="WEM131" s="1"/>
      <c r="WEN131" s="1"/>
      <c r="WEO131" s="1"/>
      <c r="WEP131" s="1"/>
      <c r="WEQ131" s="1"/>
      <c r="WER131" s="1"/>
      <c r="WES131" s="1"/>
      <c r="WET131" s="1"/>
      <c r="WEU131" s="1"/>
      <c r="WEV131" s="1"/>
      <c r="WEW131" s="1"/>
      <c r="WEX131" s="1"/>
      <c r="WEY131" s="1"/>
      <c r="WEZ131" s="1"/>
      <c r="WFA131" s="1"/>
      <c r="WFB131" s="1"/>
      <c r="WFC131" s="1"/>
      <c r="WFD131" s="1"/>
      <c r="WFE131" s="1"/>
      <c r="WFF131" s="1"/>
      <c r="WFG131" s="1"/>
      <c r="WFH131" s="1"/>
      <c r="WFI131" s="1"/>
      <c r="WFJ131" s="1"/>
      <c r="WFK131" s="1"/>
      <c r="WFL131" s="1"/>
      <c r="WFM131" s="1"/>
      <c r="WFN131" s="1"/>
      <c r="WFO131" s="1"/>
      <c r="WFP131" s="1"/>
      <c r="WFQ131" s="1"/>
      <c r="WFR131" s="1"/>
      <c r="WFS131" s="1"/>
      <c r="WFT131" s="1"/>
      <c r="WFU131" s="1"/>
      <c r="WFV131" s="1"/>
      <c r="WFW131" s="1"/>
      <c r="WFX131" s="1"/>
      <c r="WFY131" s="1"/>
      <c r="WFZ131" s="1"/>
      <c r="WGA131" s="1"/>
      <c r="WGB131" s="1"/>
      <c r="WGC131" s="1"/>
      <c r="WGD131" s="1"/>
      <c r="WGE131" s="1"/>
      <c r="WGF131" s="1"/>
      <c r="WGG131" s="1"/>
      <c r="WGH131" s="1"/>
      <c r="WGI131" s="1"/>
      <c r="WGJ131" s="1"/>
      <c r="WGK131" s="1"/>
      <c r="WGL131" s="1"/>
      <c r="WGM131" s="1"/>
      <c r="WGN131" s="1"/>
      <c r="WGO131" s="1"/>
      <c r="WGP131" s="1"/>
      <c r="WGQ131" s="1"/>
      <c r="WGR131" s="1"/>
      <c r="WGS131" s="1"/>
      <c r="WGT131" s="1"/>
      <c r="WGU131" s="1"/>
      <c r="WGV131" s="1"/>
      <c r="WGW131" s="1"/>
      <c r="WGX131" s="1"/>
      <c r="WGY131" s="1"/>
      <c r="WGZ131" s="1"/>
      <c r="WHA131" s="1"/>
      <c r="WHB131" s="1"/>
      <c r="WHC131" s="1"/>
      <c r="WHD131" s="1"/>
      <c r="WHE131" s="1"/>
      <c r="WHF131" s="1"/>
      <c r="WHG131" s="1"/>
      <c r="WHH131" s="1"/>
      <c r="WHI131" s="1"/>
      <c r="WHJ131" s="1"/>
      <c r="WHK131" s="1"/>
      <c r="WHL131" s="1"/>
      <c r="WHM131" s="1"/>
      <c r="WHN131" s="1"/>
      <c r="WHO131" s="1"/>
      <c r="WHP131" s="1"/>
      <c r="WHQ131" s="1"/>
      <c r="WHR131" s="1"/>
      <c r="WHS131" s="1"/>
      <c r="WHT131" s="1"/>
      <c r="WHU131" s="1"/>
      <c r="WHV131" s="1"/>
      <c r="WHW131" s="1"/>
      <c r="WHX131" s="1"/>
      <c r="WHY131" s="1"/>
      <c r="WHZ131" s="1"/>
      <c r="WIA131" s="1"/>
      <c r="WIB131" s="1"/>
      <c r="WIC131" s="1"/>
      <c r="WID131" s="1"/>
      <c r="WIE131" s="1"/>
      <c r="WIF131" s="1"/>
      <c r="WIG131" s="1"/>
      <c r="WIH131" s="1"/>
      <c r="WII131" s="1"/>
      <c r="WIJ131" s="1"/>
      <c r="WIK131" s="1"/>
      <c r="WIL131" s="1"/>
      <c r="WIM131" s="1"/>
      <c r="WIN131" s="1"/>
      <c r="WIO131" s="1"/>
      <c r="WIP131" s="1"/>
      <c r="WIQ131" s="1"/>
      <c r="WIR131" s="1"/>
      <c r="WIS131" s="1"/>
      <c r="WIT131" s="1"/>
      <c r="WIU131" s="1"/>
      <c r="WIV131" s="1"/>
      <c r="WIW131" s="1"/>
      <c r="WIX131" s="1"/>
      <c r="WIY131" s="1"/>
      <c r="WIZ131" s="1"/>
      <c r="WJA131" s="1"/>
      <c r="WJB131" s="1"/>
      <c r="WJC131" s="1"/>
      <c r="WJD131" s="1"/>
      <c r="WJE131" s="1"/>
      <c r="WJF131" s="1"/>
      <c r="WJG131" s="1"/>
      <c r="WJH131" s="1"/>
      <c r="WJI131" s="1"/>
      <c r="WJJ131" s="1"/>
      <c r="WJK131" s="1"/>
      <c r="WJL131" s="1"/>
      <c r="WJM131" s="1"/>
      <c r="WJN131" s="1"/>
      <c r="WJO131" s="1"/>
      <c r="WJP131" s="1"/>
      <c r="WJQ131" s="1"/>
      <c r="WJR131" s="1"/>
      <c r="WJS131" s="1"/>
      <c r="WJT131" s="1"/>
      <c r="WJU131" s="1"/>
      <c r="WJV131" s="1"/>
      <c r="WJW131" s="1"/>
      <c r="WJX131" s="1"/>
      <c r="WJY131" s="1"/>
      <c r="WJZ131" s="1"/>
      <c r="WKA131" s="1"/>
      <c r="WKB131" s="1"/>
      <c r="WKC131" s="1"/>
      <c r="WKD131" s="1"/>
      <c r="WKE131" s="1"/>
      <c r="WKF131" s="1"/>
      <c r="WKG131" s="1"/>
      <c r="WKH131" s="1"/>
      <c r="WKI131" s="1"/>
      <c r="WKJ131" s="1"/>
      <c r="WKK131" s="1"/>
      <c r="WKL131" s="1"/>
      <c r="WKM131" s="1"/>
      <c r="WKN131" s="1"/>
      <c r="WKO131" s="1"/>
      <c r="WKP131" s="1"/>
      <c r="WKQ131" s="1"/>
      <c r="WKR131" s="1"/>
      <c r="WKS131" s="1"/>
      <c r="WKT131" s="1"/>
      <c r="WKU131" s="1"/>
      <c r="WKV131" s="1"/>
      <c r="WKW131" s="1"/>
      <c r="WKX131" s="1"/>
      <c r="WKY131" s="1"/>
      <c r="WKZ131" s="1"/>
      <c r="WLA131" s="1"/>
      <c r="WLB131" s="1"/>
      <c r="WLC131" s="1"/>
      <c r="WLD131" s="1"/>
      <c r="WLE131" s="1"/>
      <c r="WLF131" s="1"/>
      <c r="WLG131" s="1"/>
      <c r="WLH131" s="1"/>
      <c r="WLI131" s="1"/>
      <c r="WLJ131" s="1"/>
      <c r="WLK131" s="1"/>
      <c r="WLL131" s="1"/>
      <c r="WLM131" s="1"/>
      <c r="WLN131" s="1"/>
      <c r="WLO131" s="1"/>
      <c r="WLP131" s="1"/>
      <c r="WLQ131" s="1"/>
      <c r="WLR131" s="1"/>
      <c r="WLS131" s="1"/>
      <c r="WLT131" s="1"/>
      <c r="WLU131" s="1"/>
      <c r="WLV131" s="1"/>
      <c r="WLW131" s="1"/>
      <c r="WLX131" s="1"/>
      <c r="WLY131" s="1"/>
      <c r="WLZ131" s="1"/>
      <c r="WMA131" s="1"/>
      <c r="WMB131" s="1"/>
      <c r="WMC131" s="1"/>
      <c r="WMD131" s="1"/>
      <c r="WME131" s="1"/>
      <c r="WMF131" s="1"/>
      <c r="WMG131" s="1"/>
      <c r="WMH131" s="1"/>
      <c r="WMI131" s="1"/>
      <c r="WMJ131" s="1"/>
      <c r="WMK131" s="1"/>
      <c r="WML131" s="1"/>
      <c r="WMM131" s="1"/>
      <c r="WMN131" s="1"/>
      <c r="WMO131" s="1"/>
      <c r="WMP131" s="1"/>
      <c r="WMQ131" s="1"/>
      <c r="WMR131" s="1"/>
      <c r="WMS131" s="1"/>
      <c r="WMT131" s="1"/>
      <c r="WMU131" s="1"/>
      <c r="WMV131" s="1"/>
      <c r="WMW131" s="1"/>
      <c r="WMX131" s="1"/>
      <c r="WMY131" s="1"/>
      <c r="WMZ131" s="1"/>
      <c r="WNA131" s="1"/>
      <c r="WNB131" s="1"/>
      <c r="WNC131" s="1"/>
      <c r="WND131" s="1"/>
      <c r="WNE131" s="1"/>
      <c r="WNF131" s="1"/>
      <c r="WNG131" s="1"/>
      <c r="WNH131" s="1"/>
      <c r="WNI131" s="1"/>
      <c r="WNJ131" s="1"/>
      <c r="WNK131" s="1"/>
      <c r="WNL131" s="1"/>
      <c r="WNM131" s="1"/>
      <c r="WNN131" s="1"/>
      <c r="WNO131" s="1"/>
      <c r="WNP131" s="1"/>
      <c r="WNQ131" s="1"/>
      <c r="WNR131" s="1"/>
      <c r="WNS131" s="1"/>
      <c r="WNT131" s="1"/>
      <c r="WNU131" s="1"/>
      <c r="WNV131" s="1"/>
      <c r="WNW131" s="1"/>
      <c r="WNX131" s="1"/>
      <c r="WNY131" s="1"/>
      <c r="WNZ131" s="1"/>
      <c r="WOA131" s="1"/>
      <c r="WOB131" s="1"/>
      <c r="WOC131" s="1"/>
      <c r="WOD131" s="1"/>
      <c r="WOE131" s="1"/>
      <c r="WOF131" s="1"/>
      <c r="WOG131" s="1"/>
      <c r="WOH131" s="1"/>
      <c r="WOI131" s="1"/>
      <c r="WOJ131" s="1"/>
      <c r="WOK131" s="1"/>
      <c r="WOL131" s="1"/>
      <c r="WOM131" s="1"/>
      <c r="WON131" s="1"/>
      <c r="WOO131" s="1"/>
      <c r="WOP131" s="1"/>
      <c r="WOQ131" s="1"/>
      <c r="WOR131" s="1"/>
      <c r="WOS131" s="1"/>
      <c r="WOT131" s="1"/>
      <c r="WOU131" s="1"/>
      <c r="WOV131" s="1"/>
      <c r="WOW131" s="1"/>
      <c r="WOX131" s="1"/>
      <c r="WOY131" s="1"/>
      <c r="WOZ131" s="1"/>
      <c r="WPA131" s="1"/>
      <c r="WPB131" s="1"/>
      <c r="WPC131" s="1"/>
      <c r="WPD131" s="1"/>
      <c r="WPE131" s="1"/>
      <c r="WPF131" s="1"/>
      <c r="WPG131" s="1"/>
      <c r="WPH131" s="1"/>
      <c r="WPI131" s="1"/>
      <c r="WPJ131" s="1"/>
      <c r="WPK131" s="1"/>
      <c r="WPL131" s="1"/>
      <c r="WPM131" s="1"/>
      <c r="WPN131" s="1"/>
      <c r="WPO131" s="1"/>
      <c r="WPP131" s="1"/>
      <c r="WPQ131" s="1"/>
      <c r="WPR131" s="1"/>
      <c r="WPS131" s="1"/>
      <c r="WPT131" s="1"/>
      <c r="WPU131" s="1"/>
      <c r="WPV131" s="1"/>
      <c r="WPW131" s="1"/>
      <c r="WPX131" s="1"/>
      <c r="WPY131" s="1"/>
      <c r="WPZ131" s="1"/>
      <c r="WQA131" s="1"/>
      <c r="WQB131" s="1"/>
      <c r="WQC131" s="1"/>
      <c r="WQD131" s="1"/>
      <c r="WQE131" s="1"/>
      <c r="WQF131" s="1"/>
      <c r="WQG131" s="1"/>
      <c r="WQH131" s="1"/>
      <c r="WQI131" s="1"/>
      <c r="WQJ131" s="1"/>
      <c r="WQK131" s="1"/>
      <c r="WQL131" s="1"/>
      <c r="WQM131" s="1"/>
      <c r="WQN131" s="1"/>
      <c r="WQO131" s="1"/>
      <c r="WQP131" s="1"/>
      <c r="WQQ131" s="1"/>
      <c r="WQR131" s="1"/>
      <c r="WQS131" s="1"/>
      <c r="WQT131" s="1"/>
      <c r="WQU131" s="1"/>
      <c r="WQV131" s="1"/>
      <c r="WQW131" s="1"/>
      <c r="WQX131" s="1"/>
      <c r="WQY131" s="1"/>
      <c r="WQZ131" s="1"/>
      <c r="WRA131" s="1"/>
      <c r="WRB131" s="1"/>
      <c r="WRC131" s="1"/>
      <c r="WRD131" s="1"/>
      <c r="WRE131" s="1"/>
      <c r="WRF131" s="1"/>
      <c r="WRG131" s="1"/>
      <c r="WRH131" s="1"/>
      <c r="WRI131" s="1"/>
      <c r="WRJ131" s="1"/>
      <c r="WRK131" s="1"/>
      <c r="WRL131" s="1"/>
      <c r="WRM131" s="1"/>
      <c r="WRN131" s="1"/>
      <c r="WRO131" s="1"/>
    </row>
    <row r="132" spans="1:16031" x14ac:dyDescent="0.25">
      <c r="I132" s="1"/>
      <c r="J132" s="1"/>
      <c r="K132" s="1"/>
      <c r="L132" s="1"/>
    </row>
    <row r="133" spans="1:16031" ht="26.25" customHeight="1" x14ac:dyDescent="0.25">
      <c r="I133" s="1"/>
      <c r="J133" s="1"/>
      <c r="K133" s="1"/>
      <c r="L133" s="1"/>
    </row>
    <row r="134" spans="1:16031" ht="45" x14ac:dyDescent="0.25">
      <c r="C134" s="5" t="s">
        <v>589</v>
      </c>
      <c r="D134" s="5" t="s">
        <v>23</v>
      </c>
      <c r="E134" s="5" t="s">
        <v>27</v>
      </c>
      <c r="F134" s="5" t="s">
        <v>570</v>
      </c>
      <c r="G134" s="5" t="s">
        <v>26</v>
      </c>
      <c r="H134" s="5" t="s">
        <v>25</v>
      </c>
      <c r="I134" s="5" t="s">
        <v>569</v>
      </c>
      <c r="J134" s="5" t="s">
        <v>557</v>
      </c>
      <c r="K134" s="1"/>
      <c r="L134" s="1"/>
    </row>
    <row r="135" spans="1:16031" x14ac:dyDescent="0.25">
      <c r="C135" s="170">
        <v>928</v>
      </c>
      <c r="D135" s="159" t="s">
        <v>407</v>
      </c>
      <c r="E135" s="160" t="s">
        <v>457</v>
      </c>
      <c r="F135" s="171">
        <f>H160*(H149*H153/H150/H151+12*H148*(1/H147-1/H152))*H161</f>
        <v>781.29930852503333</v>
      </c>
      <c r="G135" s="161" t="s">
        <v>406</v>
      </c>
      <c r="H135" s="162">
        <v>4.6608050000000002E-4</v>
      </c>
      <c r="I135" s="168">
        <f>F135*H135</f>
        <v>0.36414837236700182</v>
      </c>
      <c r="J135" s="158"/>
      <c r="K135" s="1"/>
      <c r="L135" s="1"/>
    </row>
    <row r="136" spans="1:16031" x14ac:dyDescent="0.25">
      <c r="C136" s="170">
        <v>929</v>
      </c>
      <c r="D136" s="159" t="s">
        <v>407</v>
      </c>
      <c r="E136" s="160" t="s">
        <v>456</v>
      </c>
      <c r="F136" s="171">
        <f>H160*(H149*H155/H150/H151+12*H148*(1/H147-1/H154))*H162</f>
        <v>1042.7156901388089</v>
      </c>
      <c r="G136" s="161" t="s">
        <v>406</v>
      </c>
      <c r="H136" s="162">
        <v>4.6608050000000002E-4</v>
      </c>
      <c r="I136" s="168">
        <f>F136*H136</f>
        <v>0.48598945021774115</v>
      </c>
      <c r="J136" s="158"/>
      <c r="K136" s="1"/>
      <c r="L136" s="1"/>
    </row>
    <row r="137" spans="1:16031" x14ac:dyDescent="0.25">
      <c r="C137" s="170">
        <v>930</v>
      </c>
      <c r="D137" s="159" t="s">
        <v>407</v>
      </c>
      <c r="E137" s="160" t="s">
        <v>455</v>
      </c>
      <c r="F137" s="171">
        <f>H160*(H149*H157/H150/H151+12*H148*(1/H147-1/H156))*H163</f>
        <v>1304.6547138917513</v>
      </c>
      <c r="G137" s="161" t="s">
        <v>406</v>
      </c>
      <c r="H137" s="162">
        <v>4.6608050000000002E-4</v>
      </c>
      <c r="I137" s="168">
        <f>F137*H137</f>
        <v>0.60807412137802441</v>
      </c>
      <c r="J137" s="158"/>
      <c r="K137" s="1"/>
      <c r="L137" s="1"/>
    </row>
    <row r="138" spans="1:16031" x14ac:dyDescent="0.25">
      <c r="C138" s="170">
        <v>931</v>
      </c>
      <c r="D138" s="159" t="s">
        <v>407</v>
      </c>
      <c r="E138" s="160" t="s">
        <v>454</v>
      </c>
      <c r="F138" s="171">
        <f>H160*(H149*H159/H150/H151+12*H148*(1/H147-1/H158))*H164</f>
        <v>1739.010688147109</v>
      </c>
      <c r="G138" s="161" t="s">
        <v>406</v>
      </c>
      <c r="H138" s="162">
        <v>4.6608050000000002E-4</v>
      </c>
      <c r="I138" s="168">
        <f>F138*H138</f>
        <v>0.8105189710369487</v>
      </c>
      <c r="J138" s="158"/>
      <c r="K138" s="1"/>
      <c r="L138" s="1"/>
    </row>
    <row r="139" spans="1:16031" x14ac:dyDescent="0.25">
      <c r="F139" s="6" t="s">
        <v>405</v>
      </c>
      <c r="G139" s="6"/>
      <c r="I139" s="1"/>
      <c r="J139" s="1"/>
      <c r="K139" s="1"/>
      <c r="L139" s="1"/>
    </row>
    <row r="140" spans="1:16031" x14ac:dyDescent="0.25">
      <c r="E140" s="94" t="s">
        <v>18</v>
      </c>
      <c r="I140" s="1"/>
      <c r="J140" s="1"/>
      <c r="K140" s="1"/>
      <c r="L140" s="1"/>
    </row>
    <row r="141" spans="1:16031" ht="9" customHeight="1" x14ac:dyDescent="0.25">
      <c r="I141" s="1"/>
      <c r="J141" s="1"/>
      <c r="K141" s="1"/>
      <c r="L141" s="1"/>
    </row>
    <row r="142" spans="1:16031" x14ac:dyDescent="0.25">
      <c r="I142" s="1"/>
      <c r="J142" s="1"/>
      <c r="K142" s="1"/>
      <c r="L142" s="1"/>
    </row>
    <row r="143" spans="1:16031" ht="24" customHeight="1" x14ac:dyDescent="0.25">
      <c r="I143" s="1"/>
      <c r="J143" s="1"/>
      <c r="K143" s="1"/>
      <c r="L143" s="1"/>
    </row>
    <row r="144" spans="1:16031" x14ac:dyDescent="0.25">
      <c r="I144" s="1"/>
      <c r="J144" s="1"/>
      <c r="K144" s="1"/>
      <c r="L144" s="1"/>
    </row>
    <row r="145" spans="5:12" hidden="1" x14ac:dyDescent="0.25">
      <c r="I145" s="1"/>
      <c r="J145" s="1"/>
      <c r="K145" s="1"/>
      <c r="L145" s="1"/>
    </row>
    <row r="146" spans="5:12" x14ac:dyDescent="0.25">
      <c r="E146" s="93"/>
      <c r="F146" s="5" t="s">
        <v>296</v>
      </c>
      <c r="G146" s="5" t="s">
        <v>423</v>
      </c>
      <c r="H146" s="5" t="s">
        <v>136</v>
      </c>
      <c r="I146" s="5" t="s">
        <v>202</v>
      </c>
      <c r="J146" s="1"/>
      <c r="K146" s="1"/>
      <c r="L146" s="1"/>
    </row>
    <row r="147" spans="5:12" x14ac:dyDescent="0.25">
      <c r="E147" s="93"/>
      <c r="F147" s="160" t="s">
        <v>446</v>
      </c>
      <c r="G147" s="173" t="s">
        <v>453</v>
      </c>
      <c r="H147" s="245">
        <v>8.1999999999999993</v>
      </c>
      <c r="I147" s="174" t="s">
        <v>443</v>
      </c>
      <c r="J147" s="1"/>
      <c r="K147" s="1"/>
      <c r="L147" s="1"/>
    </row>
    <row r="148" spans="5:12" x14ac:dyDescent="0.25">
      <c r="E148" s="93"/>
      <c r="F148" s="175" t="s">
        <v>442</v>
      </c>
      <c r="G148" s="173" t="s">
        <v>453</v>
      </c>
      <c r="H148" s="245">
        <v>1119</v>
      </c>
      <c r="I148" s="179" t="s">
        <v>441</v>
      </c>
      <c r="J148" s="1"/>
      <c r="K148" s="1"/>
      <c r="L148" s="1"/>
    </row>
    <row r="149" spans="5:12" ht="90" x14ac:dyDescent="0.25">
      <c r="E149" s="93"/>
      <c r="F149" s="160" t="s">
        <v>626</v>
      </c>
      <c r="G149" s="173" t="s">
        <v>453</v>
      </c>
      <c r="H149" s="245">
        <v>334.28571428571428</v>
      </c>
      <c r="I149" s="165" t="s">
        <v>430</v>
      </c>
      <c r="J149" s="1"/>
      <c r="K149" s="1"/>
      <c r="L149" s="1"/>
    </row>
    <row r="150" spans="5:12" ht="75" x14ac:dyDescent="0.25">
      <c r="F150" s="160" t="s">
        <v>416</v>
      </c>
      <c r="G150" s="173" t="s">
        <v>453</v>
      </c>
      <c r="H150" s="245">
        <v>15.2</v>
      </c>
      <c r="I150" s="165" t="s">
        <v>413</v>
      </c>
      <c r="J150" s="1"/>
      <c r="K150" s="1"/>
      <c r="L150" s="1"/>
    </row>
    <row r="151" spans="5:12" ht="75" x14ac:dyDescent="0.25">
      <c r="F151" s="160" t="s">
        <v>415</v>
      </c>
      <c r="G151" s="173" t="s">
        <v>453</v>
      </c>
      <c r="H151" s="245">
        <v>3.1</v>
      </c>
      <c r="I151" s="165" t="s">
        <v>413</v>
      </c>
      <c r="J151" s="1"/>
      <c r="K151" s="1"/>
      <c r="L151" s="1"/>
    </row>
    <row r="152" spans="5:12" ht="30" x14ac:dyDescent="0.25">
      <c r="F152" s="160" t="s">
        <v>428</v>
      </c>
      <c r="G152" s="173" t="s">
        <v>408</v>
      </c>
      <c r="H152" s="180">
        <v>8.8000000000000007</v>
      </c>
      <c r="I152" s="165" t="s">
        <v>572</v>
      </c>
      <c r="J152" s="1"/>
      <c r="K152" s="1"/>
      <c r="L152" s="1"/>
    </row>
    <row r="153" spans="5:12" ht="30" x14ac:dyDescent="0.25">
      <c r="F153" s="160" t="s">
        <v>411</v>
      </c>
      <c r="G153" s="173" t="s">
        <v>408</v>
      </c>
      <c r="H153" s="180">
        <v>15.2</v>
      </c>
      <c r="I153" s="165" t="s">
        <v>572</v>
      </c>
      <c r="J153" s="1"/>
      <c r="K153" s="1"/>
      <c r="L153" s="1"/>
    </row>
    <row r="154" spans="5:12" ht="30" x14ac:dyDescent="0.25">
      <c r="F154" s="160" t="s">
        <v>427</v>
      </c>
      <c r="G154" s="173" t="s">
        <v>408</v>
      </c>
      <c r="H154" s="180">
        <v>9.1999999999999993</v>
      </c>
      <c r="I154" s="165" t="s">
        <v>572</v>
      </c>
      <c r="J154" s="1"/>
      <c r="K154" s="1"/>
      <c r="L154" s="1"/>
    </row>
    <row r="155" spans="5:12" ht="30" x14ac:dyDescent="0.25">
      <c r="F155" s="160" t="s">
        <v>410</v>
      </c>
      <c r="G155" s="173" t="s">
        <v>408</v>
      </c>
      <c r="H155" s="180">
        <v>16.2</v>
      </c>
      <c r="I155" s="165" t="s">
        <v>572</v>
      </c>
      <c r="J155" s="1"/>
      <c r="K155" s="1"/>
      <c r="L155" s="1"/>
    </row>
    <row r="156" spans="5:12" ht="30" x14ac:dyDescent="0.25">
      <c r="F156" s="160" t="s">
        <v>452</v>
      </c>
      <c r="G156" s="173" t="s">
        <v>408</v>
      </c>
      <c r="H156" s="180">
        <v>9.6</v>
      </c>
      <c r="I156" s="165" t="s">
        <v>572</v>
      </c>
      <c r="J156" s="1"/>
      <c r="K156" s="1"/>
      <c r="L156" s="1"/>
    </row>
    <row r="157" spans="5:12" ht="30" x14ac:dyDescent="0.25">
      <c r="F157" s="160" t="s">
        <v>451</v>
      </c>
      <c r="G157" s="173" t="s">
        <v>408</v>
      </c>
      <c r="H157" s="180">
        <v>18</v>
      </c>
      <c r="I157" s="165" t="s">
        <v>572</v>
      </c>
      <c r="J157" s="1"/>
      <c r="K157" s="1"/>
      <c r="L157" s="1"/>
    </row>
    <row r="158" spans="5:12" ht="30" x14ac:dyDescent="0.25">
      <c r="F158" s="160" t="s">
        <v>450</v>
      </c>
      <c r="G158" s="173" t="s">
        <v>408</v>
      </c>
      <c r="H158" s="180">
        <v>10.5</v>
      </c>
      <c r="I158" s="165" t="s">
        <v>572</v>
      </c>
      <c r="J158" s="1"/>
      <c r="K158" s="1"/>
      <c r="L158" s="1"/>
    </row>
    <row r="159" spans="5:12" ht="30" x14ac:dyDescent="0.25">
      <c r="F159" s="160" t="s">
        <v>449</v>
      </c>
      <c r="G159" s="173" t="s">
        <v>408</v>
      </c>
      <c r="H159" s="180">
        <v>18.3</v>
      </c>
      <c r="I159" s="165" t="s">
        <v>572</v>
      </c>
      <c r="J159" s="1"/>
      <c r="K159" s="1"/>
      <c r="L159" s="1"/>
    </row>
    <row r="160" spans="5:12" x14ac:dyDescent="0.25">
      <c r="F160" s="160" t="s">
        <v>409</v>
      </c>
      <c r="G160" s="173" t="s">
        <v>408</v>
      </c>
      <c r="H160" s="180">
        <v>3.5596774193548391</v>
      </c>
      <c r="I160" s="165" t="s">
        <v>572</v>
      </c>
      <c r="J160" s="1"/>
      <c r="K160" s="1"/>
      <c r="L160" s="1"/>
    </row>
    <row r="161" spans="1:16031" x14ac:dyDescent="0.25">
      <c r="F161" s="295" t="s">
        <v>568</v>
      </c>
      <c r="G161" s="160" t="s">
        <v>457</v>
      </c>
      <c r="H161" s="180" t="s">
        <v>566</v>
      </c>
      <c r="I161" s="167" t="s">
        <v>571</v>
      </c>
      <c r="J161" s="1"/>
      <c r="K161" s="1"/>
      <c r="L161" s="1"/>
    </row>
    <row r="162" spans="1:16031" x14ac:dyDescent="0.25">
      <c r="F162" s="295"/>
      <c r="G162" s="160" t="s">
        <v>456</v>
      </c>
      <c r="H162" s="180" t="s">
        <v>566</v>
      </c>
      <c r="I162" s="167" t="s">
        <v>571</v>
      </c>
      <c r="J162" s="1"/>
      <c r="K162" s="1"/>
      <c r="L162" s="1"/>
    </row>
    <row r="163" spans="1:16031" x14ac:dyDescent="0.25">
      <c r="F163" s="295"/>
      <c r="G163" s="160" t="s">
        <v>455</v>
      </c>
      <c r="H163" s="180" t="s">
        <v>566</v>
      </c>
      <c r="I163" s="167" t="s">
        <v>571</v>
      </c>
      <c r="J163" s="1"/>
      <c r="K163" s="1"/>
      <c r="L163" s="1"/>
    </row>
    <row r="164" spans="1:16031" x14ac:dyDescent="0.25">
      <c r="F164" s="295"/>
      <c r="G164" s="160" t="s">
        <v>454</v>
      </c>
      <c r="H164" s="180" t="s">
        <v>566</v>
      </c>
      <c r="I164" s="167" t="s">
        <v>571</v>
      </c>
      <c r="J164" s="1"/>
      <c r="K164" s="1"/>
      <c r="L164" s="1"/>
    </row>
    <row r="165" spans="1:16031" ht="6" customHeight="1" x14ac:dyDescent="0.25">
      <c r="F165" s="93"/>
      <c r="I165" s="1"/>
      <c r="J165" s="1"/>
      <c r="K165" s="1"/>
      <c r="L165" s="1"/>
    </row>
    <row r="166" spans="1:16031" ht="15.75" thickBot="1" x14ac:dyDescent="0.3">
      <c r="F166" s="93"/>
      <c r="I166" s="1"/>
      <c r="J166" s="1"/>
      <c r="K166" s="1"/>
      <c r="L166" s="1"/>
    </row>
    <row r="167" spans="1:16031" s="95" customFormat="1" ht="15.75" customHeight="1" thickBot="1" x14ac:dyDescent="0.3">
      <c r="A167" s="190"/>
      <c r="B167" s="292" t="s">
        <v>448</v>
      </c>
      <c r="C167" s="293"/>
      <c r="D167" s="293"/>
      <c r="E167" s="293"/>
      <c r="F167" s="293"/>
      <c r="G167" s="293"/>
      <c r="H167" s="293"/>
      <c r="I167" s="296"/>
      <c r="J167" s="297"/>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c r="AKX167" s="1"/>
      <c r="AKY167" s="1"/>
      <c r="AKZ167" s="1"/>
      <c r="ALA167" s="1"/>
      <c r="ALB167" s="1"/>
      <c r="ALC167" s="1"/>
      <c r="ALD167" s="1"/>
      <c r="ALE167" s="1"/>
      <c r="ALF167" s="1"/>
      <c r="ALG167" s="1"/>
      <c r="ALH167" s="1"/>
      <c r="ALI167" s="1"/>
      <c r="ALJ167" s="1"/>
      <c r="ALK167" s="1"/>
      <c r="ALL167" s="1"/>
      <c r="ALM167" s="1"/>
      <c r="ALN167" s="1"/>
      <c r="ALO167" s="1"/>
      <c r="ALP167" s="1"/>
      <c r="ALQ167" s="1"/>
      <c r="ALR167" s="1"/>
      <c r="ALS167" s="1"/>
      <c r="ALT167" s="1"/>
      <c r="ALU167" s="1"/>
      <c r="ALV167" s="1"/>
      <c r="ALW167" s="1"/>
      <c r="ALX167" s="1"/>
      <c r="ALY167" s="1"/>
      <c r="ALZ167" s="1"/>
      <c r="AMA167" s="1"/>
      <c r="AMB167" s="1"/>
      <c r="AMC167" s="1"/>
      <c r="AMD167" s="1"/>
      <c r="AME167" s="1"/>
      <c r="AMF167" s="1"/>
      <c r="AMG167" s="1"/>
      <c r="AMH167" s="1"/>
      <c r="AMI167" s="1"/>
      <c r="AMJ167" s="1"/>
      <c r="AMK167" s="1"/>
      <c r="AML167" s="1"/>
      <c r="AMM167" s="1"/>
      <c r="AMN167" s="1"/>
      <c r="AMO167" s="1"/>
      <c r="AMP167" s="1"/>
      <c r="AMQ167" s="1"/>
      <c r="AMR167" s="1"/>
      <c r="AMS167" s="1"/>
      <c r="AMT167" s="1"/>
      <c r="AMU167" s="1"/>
      <c r="AMV167" s="1"/>
      <c r="AMW167" s="1"/>
      <c r="AMX167" s="1"/>
      <c r="AMY167" s="1"/>
      <c r="AMZ167" s="1"/>
      <c r="ANA167" s="1"/>
      <c r="ANB167" s="1"/>
      <c r="ANC167" s="1"/>
      <c r="AND167" s="1"/>
      <c r="ANE167" s="1"/>
      <c r="ANF167" s="1"/>
      <c r="ANG167" s="1"/>
      <c r="ANH167" s="1"/>
      <c r="ANI167" s="1"/>
      <c r="ANJ167" s="1"/>
      <c r="ANK167" s="1"/>
      <c r="ANL167" s="1"/>
      <c r="ANM167" s="1"/>
      <c r="ANN167" s="1"/>
      <c r="ANO167" s="1"/>
      <c r="ANP167" s="1"/>
      <c r="ANQ167" s="1"/>
      <c r="ANR167" s="1"/>
      <c r="ANS167" s="1"/>
      <c r="ANT167" s="1"/>
      <c r="ANU167" s="1"/>
      <c r="ANV167" s="1"/>
      <c r="ANW167" s="1"/>
      <c r="ANX167" s="1"/>
      <c r="ANY167" s="1"/>
      <c r="ANZ167" s="1"/>
      <c r="AOA167" s="1"/>
      <c r="AOB167" s="1"/>
      <c r="AOC167" s="1"/>
      <c r="AOD167" s="1"/>
      <c r="AOE167" s="1"/>
      <c r="AOF167" s="1"/>
      <c r="AOG167" s="1"/>
      <c r="AOH167" s="1"/>
      <c r="AOI167" s="1"/>
      <c r="AOJ167" s="1"/>
      <c r="AOK167" s="1"/>
      <c r="AOL167" s="1"/>
      <c r="AOM167" s="1"/>
      <c r="AON167" s="1"/>
      <c r="AOO167" s="1"/>
      <c r="AOP167" s="1"/>
      <c r="AOQ167" s="1"/>
      <c r="AOR167" s="1"/>
      <c r="AOS167" s="1"/>
      <c r="AOT167" s="1"/>
      <c r="AOU167" s="1"/>
      <c r="AOV167" s="1"/>
      <c r="AOW167" s="1"/>
      <c r="AOX167" s="1"/>
      <c r="AOY167" s="1"/>
      <c r="AOZ167" s="1"/>
      <c r="APA167" s="1"/>
      <c r="APB167" s="1"/>
      <c r="APC167" s="1"/>
      <c r="APD167" s="1"/>
      <c r="APE167" s="1"/>
      <c r="APF167" s="1"/>
      <c r="APG167" s="1"/>
      <c r="APH167" s="1"/>
      <c r="API167" s="1"/>
      <c r="APJ167" s="1"/>
      <c r="APK167" s="1"/>
      <c r="APL167" s="1"/>
      <c r="APM167" s="1"/>
      <c r="APN167" s="1"/>
      <c r="APO167" s="1"/>
      <c r="APP167" s="1"/>
      <c r="APQ167" s="1"/>
      <c r="APR167" s="1"/>
      <c r="APS167" s="1"/>
      <c r="APT167" s="1"/>
      <c r="APU167" s="1"/>
      <c r="APV167" s="1"/>
      <c r="APW167" s="1"/>
      <c r="APX167" s="1"/>
      <c r="APY167" s="1"/>
      <c r="APZ167" s="1"/>
      <c r="AQA167" s="1"/>
      <c r="AQB167" s="1"/>
      <c r="AQC167" s="1"/>
      <c r="AQD167" s="1"/>
      <c r="AQE167" s="1"/>
      <c r="AQF167" s="1"/>
      <c r="AQG167" s="1"/>
      <c r="AQH167" s="1"/>
      <c r="AQI167" s="1"/>
      <c r="AQJ167" s="1"/>
      <c r="AQK167" s="1"/>
      <c r="AQL167" s="1"/>
      <c r="AQM167" s="1"/>
      <c r="AQN167" s="1"/>
      <c r="AQO167" s="1"/>
      <c r="AQP167" s="1"/>
      <c r="AQQ167" s="1"/>
      <c r="AQR167" s="1"/>
      <c r="AQS167" s="1"/>
      <c r="AQT167" s="1"/>
      <c r="AQU167" s="1"/>
      <c r="AQV167" s="1"/>
      <c r="AQW167" s="1"/>
      <c r="AQX167" s="1"/>
      <c r="AQY167" s="1"/>
      <c r="AQZ167" s="1"/>
      <c r="ARA167" s="1"/>
      <c r="ARB167" s="1"/>
      <c r="ARC167" s="1"/>
      <c r="ARD167" s="1"/>
      <c r="ARE167" s="1"/>
      <c r="ARF167" s="1"/>
      <c r="ARG167" s="1"/>
      <c r="ARH167" s="1"/>
      <c r="ARI167" s="1"/>
      <c r="ARJ167" s="1"/>
      <c r="ARK167" s="1"/>
      <c r="ARL167" s="1"/>
      <c r="ARM167" s="1"/>
      <c r="ARN167" s="1"/>
      <c r="ARO167" s="1"/>
      <c r="ARP167" s="1"/>
      <c r="ARQ167" s="1"/>
      <c r="ARR167" s="1"/>
      <c r="ARS167" s="1"/>
      <c r="ART167" s="1"/>
      <c r="ARU167" s="1"/>
      <c r="ARV167" s="1"/>
      <c r="ARW167" s="1"/>
      <c r="ARX167" s="1"/>
      <c r="ARY167" s="1"/>
      <c r="ARZ167" s="1"/>
      <c r="ASA167" s="1"/>
      <c r="ASB167" s="1"/>
      <c r="ASC167" s="1"/>
      <c r="ASD167" s="1"/>
      <c r="ASE167" s="1"/>
      <c r="ASF167" s="1"/>
      <c r="ASG167" s="1"/>
      <c r="ASH167" s="1"/>
      <c r="ASI167" s="1"/>
      <c r="ASJ167" s="1"/>
      <c r="ASK167" s="1"/>
      <c r="ASL167" s="1"/>
      <c r="ASM167" s="1"/>
      <c r="ASN167" s="1"/>
      <c r="ASO167" s="1"/>
      <c r="ASP167" s="1"/>
      <c r="ASQ167" s="1"/>
      <c r="ASR167" s="1"/>
      <c r="ASS167" s="1"/>
      <c r="AST167" s="1"/>
      <c r="ASU167" s="1"/>
      <c r="ASV167" s="1"/>
      <c r="ASW167" s="1"/>
      <c r="ASX167" s="1"/>
      <c r="ASY167" s="1"/>
      <c r="ASZ167" s="1"/>
      <c r="ATA167" s="1"/>
      <c r="ATB167" s="1"/>
      <c r="ATC167" s="1"/>
      <c r="ATD167" s="1"/>
      <c r="ATE167" s="1"/>
      <c r="ATF167" s="1"/>
      <c r="ATG167" s="1"/>
      <c r="ATH167" s="1"/>
      <c r="ATI167" s="1"/>
      <c r="ATJ167" s="1"/>
      <c r="ATK167" s="1"/>
      <c r="ATL167" s="1"/>
      <c r="ATM167" s="1"/>
      <c r="ATN167" s="1"/>
      <c r="ATO167" s="1"/>
      <c r="ATP167" s="1"/>
      <c r="ATQ167" s="1"/>
      <c r="ATR167" s="1"/>
      <c r="ATS167" s="1"/>
      <c r="ATT167" s="1"/>
      <c r="ATU167" s="1"/>
      <c r="ATV167" s="1"/>
      <c r="ATW167" s="1"/>
      <c r="ATX167" s="1"/>
      <c r="ATY167" s="1"/>
      <c r="ATZ167" s="1"/>
      <c r="AUA167" s="1"/>
      <c r="AUB167" s="1"/>
      <c r="AUC167" s="1"/>
      <c r="AUD167" s="1"/>
      <c r="AUE167" s="1"/>
      <c r="AUF167" s="1"/>
      <c r="AUG167" s="1"/>
      <c r="AUH167" s="1"/>
      <c r="AUI167" s="1"/>
      <c r="AUJ167" s="1"/>
      <c r="AUK167" s="1"/>
      <c r="AUL167" s="1"/>
      <c r="AUM167" s="1"/>
      <c r="AUN167" s="1"/>
      <c r="AUO167" s="1"/>
      <c r="AUP167" s="1"/>
      <c r="AUQ167" s="1"/>
      <c r="AUR167" s="1"/>
      <c r="AUS167" s="1"/>
      <c r="AUT167" s="1"/>
      <c r="AUU167" s="1"/>
      <c r="AUV167" s="1"/>
      <c r="AUW167" s="1"/>
      <c r="AUX167" s="1"/>
      <c r="AUY167" s="1"/>
      <c r="AUZ167" s="1"/>
      <c r="AVA167" s="1"/>
      <c r="AVB167" s="1"/>
      <c r="AVC167" s="1"/>
      <c r="AVD167" s="1"/>
      <c r="AVE167" s="1"/>
      <c r="AVF167" s="1"/>
      <c r="AVG167" s="1"/>
      <c r="AVH167" s="1"/>
      <c r="AVI167" s="1"/>
      <c r="AVJ167" s="1"/>
      <c r="AVK167" s="1"/>
      <c r="AVL167" s="1"/>
      <c r="AVM167" s="1"/>
      <c r="AVN167" s="1"/>
      <c r="AVO167" s="1"/>
      <c r="AVP167" s="1"/>
      <c r="AVQ167" s="1"/>
      <c r="AVR167" s="1"/>
      <c r="AVS167" s="1"/>
      <c r="AVT167" s="1"/>
      <c r="AVU167" s="1"/>
      <c r="AVV167" s="1"/>
      <c r="AVW167" s="1"/>
      <c r="AVX167" s="1"/>
      <c r="AVY167" s="1"/>
      <c r="AVZ167" s="1"/>
      <c r="AWA167" s="1"/>
      <c r="AWB167" s="1"/>
      <c r="AWC167" s="1"/>
      <c r="AWD167" s="1"/>
      <c r="AWE167" s="1"/>
      <c r="AWF167" s="1"/>
      <c r="AWG167" s="1"/>
      <c r="AWH167" s="1"/>
      <c r="AWI167" s="1"/>
      <c r="AWJ167" s="1"/>
      <c r="AWK167" s="1"/>
      <c r="AWL167" s="1"/>
      <c r="AWM167" s="1"/>
      <c r="AWN167" s="1"/>
      <c r="AWO167" s="1"/>
      <c r="AWP167" s="1"/>
      <c r="AWQ167" s="1"/>
      <c r="AWR167" s="1"/>
      <c r="AWS167" s="1"/>
      <c r="AWT167" s="1"/>
      <c r="AWU167" s="1"/>
      <c r="AWV167" s="1"/>
      <c r="AWW167" s="1"/>
      <c r="AWX167" s="1"/>
      <c r="AWY167" s="1"/>
      <c r="AWZ167" s="1"/>
      <c r="AXA167" s="1"/>
      <c r="AXB167" s="1"/>
      <c r="AXC167" s="1"/>
      <c r="AXD167" s="1"/>
      <c r="AXE167" s="1"/>
      <c r="AXF167" s="1"/>
      <c r="AXG167" s="1"/>
      <c r="AXH167" s="1"/>
      <c r="AXI167" s="1"/>
      <c r="AXJ167" s="1"/>
      <c r="AXK167" s="1"/>
      <c r="AXL167" s="1"/>
      <c r="AXM167" s="1"/>
      <c r="AXN167" s="1"/>
      <c r="AXO167" s="1"/>
      <c r="AXP167" s="1"/>
      <c r="AXQ167" s="1"/>
      <c r="AXR167" s="1"/>
      <c r="AXS167" s="1"/>
      <c r="AXT167" s="1"/>
      <c r="AXU167" s="1"/>
      <c r="AXV167" s="1"/>
      <c r="AXW167" s="1"/>
      <c r="AXX167" s="1"/>
      <c r="AXY167" s="1"/>
      <c r="AXZ167" s="1"/>
      <c r="AYA167" s="1"/>
      <c r="AYB167" s="1"/>
      <c r="AYC167" s="1"/>
      <c r="AYD167" s="1"/>
      <c r="AYE167" s="1"/>
      <c r="AYF167" s="1"/>
      <c r="AYG167" s="1"/>
      <c r="AYH167" s="1"/>
      <c r="AYI167" s="1"/>
      <c r="AYJ167" s="1"/>
      <c r="AYK167" s="1"/>
      <c r="AYL167" s="1"/>
      <c r="AYM167" s="1"/>
      <c r="AYN167" s="1"/>
      <c r="AYO167" s="1"/>
      <c r="AYP167" s="1"/>
      <c r="AYQ167" s="1"/>
      <c r="AYR167" s="1"/>
      <c r="AYS167" s="1"/>
      <c r="AYT167" s="1"/>
      <c r="AYU167" s="1"/>
      <c r="AYV167" s="1"/>
      <c r="AYW167" s="1"/>
      <c r="AYX167" s="1"/>
      <c r="AYY167" s="1"/>
      <c r="AYZ167" s="1"/>
      <c r="AZA167" s="1"/>
      <c r="AZB167" s="1"/>
      <c r="AZC167" s="1"/>
      <c r="AZD167" s="1"/>
      <c r="AZE167" s="1"/>
      <c r="AZF167" s="1"/>
      <c r="AZG167" s="1"/>
      <c r="AZH167" s="1"/>
      <c r="AZI167" s="1"/>
      <c r="AZJ167" s="1"/>
      <c r="AZK167" s="1"/>
      <c r="AZL167" s="1"/>
      <c r="AZM167" s="1"/>
      <c r="AZN167" s="1"/>
      <c r="AZO167" s="1"/>
      <c r="AZP167" s="1"/>
      <c r="AZQ167" s="1"/>
      <c r="AZR167" s="1"/>
      <c r="AZS167" s="1"/>
      <c r="AZT167" s="1"/>
      <c r="AZU167" s="1"/>
      <c r="AZV167" s="1"/>
      <c r="AZW167" s="1"/>
      <c r="AZX167" s="1"/>
      <c r="AZY167" s="1"/>
      <c r="AZZ167" s="1"/>
      <c r="BAA167" s="1"/>
      <c r="BAB167" s="1"/>
      <c r="BAC167" s="1"/>
      <c r="BAD167" s="1"/>
      <c r="BAE167" s="1"/>
      <c r="BAF167" s="1"/>
      <c r="BAG167" s="1"/>
      <c r="BAH167" s="1"/>
      <c r="BAI167" s="1"/>
      <c r="BAJ167" s="1"/>
      <c r="BAK167" s="1"/>
      <c r="BAL167" s="1"/>
      <c r="BAM167" s="1"/>
      <c r="BAN167" s="1"/>
      <c r="BAO167" s="1"/>
      <c r="BAP167" s="1"/>
      <c r="BAQ167" s="1"/>
      <c r="BAR167" s="1"/>
      <c r="BAS167" s="1"/>
      <c r="BAT167" s="1"/>
      <c r="BAU167" s="1"/>
      <c r="BAV167" s="1"/>
      <c r="BAW167" s="1"/>
      <c r="BAX167" s="1"/>
      <c r="BAY167" s="1"/>
      <c r="BAZ167" s="1"/>
      <c r="BBA167" s="1"/>
      <c r="BBB167" s="1"/>
      <c r="BBC167" s="1"/>
      <c r="BBD167" s="1"/>
      <c r="BBE167" s="1"/>
      <c r="BBF167" s="1"/>
      <c r="BBG167" s="1"/>
      <c r="BBH167" s="1"/>
      <c r="BBI167" s="1"/>
      <c r="BBJ167" s="1"/>
      <c r="BBK167" s="1"/>
      <c r="BBL167" s="1"/>
      <c r="BBM167" s="1"/>
      <c r="BBN167" s="1"/>
      <c r="BBO167" s="1"/>
      <c r="BBP167" s="1"/>
      <c r="BBQ167" s="1"/>
      <c r="BBR167" s="1"/>
      <c r="BBS167" s="1"/>
      <c r="BBT167" s="1"/>
      <c r="BBU167" s="1"/>
      <c r="BBV167" s="1"/>
      <c r="BBW167" s="1"/>
      <c r="BBX167" s="1"/>
      <c r="BBY167" s="1"/>
      <c r="BBZ167" s="1"/>
      <c r="BCA167" s="1"/>
      <c r="BCB167" s="1"/>
      <c r="BCC167" s="1"/>
      <c r="BCD167" s="1"/>
      <c r="BCE167" s="1"/>
      <c r="BCF167" s="1"/>
      <c r="BCG167" s="1"/>
      <c r="BCH167" s="1"/>
      <c r="BCI167" s="1"/>
      <c r="BCJ167" s="1"/>
      <c r="BCK167" s="1"/>
      <c r="BCL167" s="1"/>
      <c r="BCM167" s="1"/>
      <c r="BCN167" s="1"/>
      <c r="BCO167" s="1"/>
      <c r="BCP167" s="1"/>
      <c r="BCQ167" s="1"/>
      <c r="BCR167" s="1"/>
      <c r="BCS167" s="1"/>
      <c r="BCT167" s="1"/>
      <c r="BCU167" s="1"/>
      <c r="BCV167" s="1"/>
      <c r="BCW167" s="1"/>
      <c r="BCX167" s="1"/>
      <c r="BCY167" s="1"/>
      <c r="BCZ167" s="1"/>
      <c r="BDA167" s="1"/>
      <c r="BDB167" s="1"/>
      <c r="BDC167" s="1"/>
      <c r="BDD167" s="1"/>
      <c r="BDE167" s="1"/>
      <c r="BDF167" s="1"/>
      <c r="BDG167" s="1"/>
      <c r="BDH167" s="1"/>
      <c r="BDI167" s="1"/>
      <c r="BDJ167" s="1"/>
      <c r="BDK167" s="1"/>
      <c r="BDL167" s="1"/>
      <c r="BDM167" s="1"/>
      <c r="BDN167" s="1"/>
      <c r="BDO167" s="1"/>
      <c r="BDP167" s="1"/>
      <c r="BDQ167" s="1"/>
      <c r="BDR167" s="1"/>
      <c r="BDS167" s="1"/>
      <c r="BDT167" s="1"/>
      <c r="BDU167" s="1"/>
      <c r="BDV167" s="1"/>
      <c r="BDW167" s="1"/>
      <c r="BDX167" s="1"/>
      <c r="BDY167" s="1"/>
      <c r="BDZ167" s="1"/>
      <c r="BEA167" s="1"/>
      <c r="BEB167" s="1"/>
      <c r="BEC167" s="1"/>
      <c r="BED167" s="1"/>
      <c r="BEE167" s="1"/>
      <c r="BEF167" s="1"/>
      <c r="BEG167" s="1"/>
      <c r="BEH167" s="1"/>
      <c r="BEI167" s="1"/>
      <c r="BEJ167" s="1"/>
      <c r="BEK167" s="1"/>
      <c r="BEL167" s="1"/>
      <c r="BEM167" s="1"/>
      <c r="BEN167" s="1"/>
      <c r="BEO167" s="1"/>
      <c r="BEP167" s="1"/>
      <c r="BEQ167" s="1"/>
      <c r="BER167" s="1"/>
      <c r="BES167" s="1"/>
      <c r="BET167" s="1"/>
      <c r="BEU167" s="1"/>
      <c r="BEV167" s="1"/>
      <c r="BEW167" s="1"/>
      <c r="BEX167" s="1"/>
      <c r="BEY167" s="1"/>
      <c r="BEZ167" s="1"/>
      <c r="BFA167" s="1"/>
      <c r="BFB167" s="1"/>
      <c r="BFC167" s="1"/>
      <c r="BFD167" s="1"/>
      <c r="BFE167" s="1"/>
      <c r="BFF167" s="1"/>
      <c r="BFG167" s="1"/>
      <c r="BFH167" s="1"/>
      <c r="BFI167" s="1"/>
      <c r="BFJ167" s="1"/>
      <c r="BFK167" s="1"/>
      <c r="BFL167" s="1"/>
      <c r="BFM167" s="1"/>
      <c r="BFN167" s="1"/>
      <c r="BFO167" s="1"/>
      <c r="BFP167" s="1"/>
      <c r="BFQ167" s="1"/>
      <c r="BFR167" s="1"/>
      <c r="BFS167" s="1"/>
      <c r="BFT167" s="1"/>
      <c r="BFU167" s="1"/>
      <c r="BFV167" s="1"/>
      <c r="BFW167" s="1"/>
      <c r="BFX167" s="1"/>
      <c r="BFY167" s="1"/>
      <c r="BFZ167" s="1"/>
      <c r="BGA167" s="1"/>
      <c r="BGB167" s="1"/>
      <c r="BGC167" s="1"/>
      <c r="BGD167" s="1"/>
      <c r="BGE167" s="1"/>
      <c r="BGF167" s="1"/>
      <c r="BGG167" s="1"/>
      <c r="BGH167" s="1"/>
      <c r="BGI167" s="1"/>
      <c r="BGJ167" s="1"/>
      <c r="BGK167" s="1"/>
      <c r="BGL167" s="1"/>
      <c r="BGM167" s="1"/>
      <c r="BGN167" s="1"/>
      <c r="BGO167" s="1"/>
      <c r="BGP167" s="1"/>
      <c r="BGQ167" s="1"/>
      <c r="BGR167" s="1"/>
      <c r="BGS167" s="1"/>
      <c r="BGT167" s="1"/>
      <c r="BGU167" s="1"/>
      <c r="BGV167" s="1"/>
      <c r="BGW167" s="1"/>
      <c r="BGX167" s="1"/>
      <c r="BGY167" s="1"/>
      <c r="BGZ167" s="1"/>
      <c r="BHA167" s="1"/>
      <c r="BHB167" s="1"/>
      <c r="BHC167" s="1"/>
      <c r="BHD167" s="1"/>
      <c r="BHE167" s="1"/>
      <c r="BHF167" s="1"/>
      <c r="BHG167" s="1"/>
      <c r="BHH167" s="1"/>
      <c r="BHI167" s="1"/>
      <c r="BHJ167" s="1"/>
      <c r="BHK167" s="1"/>
      <c r="BHL167" s="1"/>
      <c r="BHM167" s="1"/>
      <c r="BHN167" s="1"/>
      <c r="BHO167" s="1"/>
      <c r="BHP167" s="1"/>
      <c r="BHQ167" s="1"/>
      <c r="BHR167" s="1"/>
      <c r="BHS167" s="1"/>
      <c r="BHT167" s="1"/>
      <c r="BHU167" s="1"/>
      <c r="BHV167" s="1"/>
      <c r="BHW167" s="1"/>
      <c r="BHX167" s="1"/>
      <c r="BHY167" s="1"/>
      <c r="BHZ167" s="1"/>
      <c r="BIA167" s="1"/>
      <c r="BIB167" s="1"/>
      <c r="BIC167" s="1"/>
      <c r="BID167" s="1"/>
      <c r="BIE167" s="1"/>
      <c r="BIF167" s="1"/>
      <c r="BIG167" s="1"/>
      <c r="BIH167" s="1"/>
      <c r="BII167" s="1"/>
      <c r="BIJ167" s="1"/>
      <c r="BIK167" s="1"/>
      <c r="BIL167" s="1"/>
      <c r="BIM167" s="1"/>
      <c r="BIN167" s="1"/>
      <c r="BIO167" s="1"/>
      <c r="BIP167" s="1"/>
      <c r="BIQ167" s="1"/>
      <c r="BIR167" s="1"/>
      <c r="BIS167" s="1"/>
      <c r="BIT167" s="1"/>
      <c r="BIU167" s="1"/>
      <c r="BIV167" s="1"/>
      <c r="BIW167" s="1"/>
      <c r="BIX167" s="1"/>
      <c r="BIY167" s="1"/>
      <c r="BIZ167" s="1"/>
      <c r="BJA167" s="1"/>
      <c r="BJB167" s="1"/>
      <c r="BJC167" s="1"/>
      <c r="BJD167" s="1"/>
      <c r="BJE167" s="1"/>
      <c r="BJF167" s="1"/>
      <c r="BJG167" s="1"/>
      <c r="BJH167" s="1"/>
      <c r="BJI167" s="1"/>
      <c r="BJJ167" s="1"/>
      <c r="BJK167" s="1"/>
      <c r="BJL167" s="1"/>
      <c r="BJM167" s="1"/>
      <c r="BJN167" s="1"/>
      <c r="BJO167" s="1"/>
      <c r="BJP167" s="1"/>
      <c r="BJQ167" s="1"/>
      <c r="BJR167" s="1"/>
      <c r="BJS167" s="1"/>
      <c r="BJT167" s="1"/>
      <c r="BJU167" s="1"/>
      <c r="BJV167" s="1"/>
      <c r="BJW167" s="1"/>
      <c r="BJX167" s="1"/>
      <c r="BJY167" s="1"/>
      <c r="BJZ167" s="1"/>
      <c r="BKA167" s="1"/>
      <c r="BKB167" s="1"/>
      <c r="BKC167" s="1"/>
      <c r="BKD167" s="1"/>
      <c r="BKE167" s="1"/>
      <c r="BKF167" s="1"/>
      <c r="BKG167" s="1"/>
      <c r="BKH167" s="1"/>
      <c r="BKI167" s="1"/>
      <c r="BKJ167" s="1"/>
      <c r="BKK167" s="1"/>
      <c r="BKL167" s="1"/>
      <c r="BKM167" s="1"/>
      <c r="BKN167" s="1"/>
      <c r="BKO167" s="1"/>
      <c r="BKP167" s="1"/>
      <c r="BKQ167" s="1"/>
      <c r="BKR167" s="1"/>
      <c r="BKS167" s="1"/>
      <c r="BKT167" s="1"/>
      <c r="BKU167" s="1"/>
      <c r="BKV167" s="1"/>
      <c r="BKW167" s="1"/>
      <c r="BKX167" s="1"/>
      <c r="BKY167" s="1"/>
      <c r="BKZ167" s="1"/>
      <c r="BLA167" s="1"/>
      <c r="BLB167" s="1"/>
      <c r="BLC167" s="1"/>
      <c r="BLD167" s="1"/>
      <c r="BLE167" s="1"/>
      <c r="BLF167" s="1"/>
      <c r="BLG167" s="1"/>
      <c r="BLH167" s="1"/>
      <c r="BLI167" s="1"/>
      <c r="BLJ167" s="1"/>
      <c r="BLK167" s="1"/>
      <c r="BLL167" s="1"/>
      <c r="BLM167" s="1"/>
      <c r="BLN167" s="1"/>
      <c r="BLO167" s="1"/>
      <c r="BLP167" s="1"/>
      <c r="BLQ167" s="1"/>
      <c r="BLR167" s="1"/>
      <c r="BLS167" s="1"/>
      <c r="BLT167" s="1"/>
      <c r="BLU167" s="1"/>
      <c r="BLV167" s="1"/>
      <c r="BLW167" s="1"/>
      <c r="BLX167" s="1"/>
      <c r="BLY167" s="1"/>
      <c r="BLZ167" s="1"/>
      <c r="BMA167" s="1"/>
      <c r="BMB167" s="1"/>
      <c r="BMC167" s="1"/>
      <c r="BMD167" s="1"/>
      <c r="BME167" s="1"/>
      <c r="BMF167" s="1"/>
      <c r="BMG167" s="1"/>
      <c r="BMH167" s="1"/>
      <c r="BMI167" s="1"/>
      <c r="BMJ167" s="1"/>
      <c r="BMK167" s="1"/>
      <c r="BML167" s="1"/>
      <c r="BMM167" s="1"/>
      <c r="BMN167" s="1"/>
      <c r="BMO167" s="1"/>
      <c r="BMP167" s="1"/>
      <c r="BMQ167" s="1"/>
      <c r="BMR167" s="1"/>
      <c r="BMS167" s="1"/>
      <c r="BMT167" s="1"/>
      <c r="BMU167" s="1"/>
      <c r="BMV167" s="1"/>
      <c r="BMW167" s="1"/>
      <c r="BMX167" s="1"/>
      <c r="BMY167" s="1"/>
      <c r="BMZ167" s="1"/>
      <c r="BNA167" s="1"/>
      <c r="BNB167" s="1"/>
      <c r="BNC167" s="1"/>
      <c r="BND167" s="1"/>
      <c r="BNE167" s="1"/>
      <c r="BNF167" s="1"/>
      <c r="BNG167" s="1"/>
      <c r="BNH167" s="1"/>
      <c r="BNI167" s="1"/>
      <c r="BNJ167" s="1"/>
      <c r="BNK167" s="1"/>
      <c r="BNL167" s="1"/>
      <c r="BNM167" s="1"/>
      <c r="BNN167" s="1"/>
      <c r="BNO167" s="1"/>
      <c r="BNP167" s="1"/>
      <c r="BNQ167" s="1"/>
      <c r="BNR167" s="1"/>
      <c r="BNS167" s="1"/>
      <c r="BNT167" s="1"/>
      <c r="BNU167" s="1"/>
      <c r="BNV167" s="1"/>
      <c r="BNW167" s="1"/>
      <c r="BNX167" s="1"/>
      <c r="BNY167" s="1"/>
      <c r="BNZ167" s="1"/>
      <c r="BOA167" s="1"/>
      <c r="BOB167" s="1"/>
      <c r="BOC167" s="1"/>
      <c r="BOD167" s="1"/>
      <c r="BOE167" s="1"/>
      <c r="BOF167" s="1"/>
      <c r="BOG167" s="1"/>
      <c r="BOH167" s="1"/>
      <c r="BOI167" s="1"/>
      <c r="BOJ167" s="1"/>
      <c r="BOK167" s="1"/>
      <c r="BOL167" s="1"/>
      <c r="BOM167" s="1"/>
      <c r="BON167" s="1"/>
      <c r="BOO167" s="1"/>
      <c r="BOP167" s="1"/>
      <c r="BOQ167" s="1"/>
      <c r="BOR167" s="1"/>
      <c r="BOS167" s="1"/>
      <c r="BOT167" s="1"/>
      <c r="BOU167" s="1"/>
      <c r="BOV167" s="1"/>
      <c r="BOW167" s="1"/>
      <c r="BOX167" s="1"/>
      <c r="BOY167" s="1"/>
      <c r="BOZ167" s="1"/>
      <c r="BPA167" s="1"/>
      <c r="BPB167" s="1"/>
      <c r="BPC167" s="1"/>
      <c r="BPD167" s="1"/>
      <c r="BPE167" s="1"/>
      <c r="BPF167" s="1"/>
      <c r="BPG167" s="1"/>
      <c r="BPH167" s="1"/>
      <c r="BPI167" s="1"/>
      <c r="BPJ167" s="1"/>
      <c r="BPK167" s="1"/>
      <c r="BPL167" s="1"/>
      <c r="BPM167" s="1"/>
      <c r="BPN167" s="1"/>
      <c r="BPO167" s="1"/>
      <c r="BPP167" s="1"/>
      <c r="BPQ167" s="1"/>
      <c r="BPR167" s="1"/>
      <c r="BPS167" s="1"/>
      <c r="BPT167" s="1"/>
      <c r="BPU167" s="1"/>
      <c r="BPV167" s="1"/>
      <c r="BPW167" s="1"/>
      <c r="BPX167" s="1"/>
      <c r="BPY167" s="1"/>
      <c r="BPZ167" s="1"/>
      <c r="BQA167" s="1"/>
      <c r="BQB167" s="1"/>
      <c r="BQC167" s="1"/>
      <c r="BQD167" s="1"/>
      <c r="BQE167" s="1"/>
      <c r="BQF167" s="1"/>
      <c r="BQG167" s="1"/>
      <c r="BQH167" s="1"/>
      <c r="BQI167" s="1"/>
      <c r="BQJ167" s="1"/>
      <c r="BQK167" s="1"/>
      <c r="BQL167" s="1"/>
      <c r="BQM167" s="1"/>
      <c r="BQN167" s="1"/>
      <c r="BQO167" s="1"/>
      <c r="BQP167" s="1"/>
      <c r="BQQ167" s="1"/>
      <c r="BQR167" s="1"/>
      <c r="BQS167" s="1"/>
      <c r="BQT167" s="1"/>
      <c r="BQU167" s="1"/>
      <c r="BQV167" s="1"/>
      <c r="BQW167" s="1"/>
      <c r="BQX167" s="1"/>
      <c r="BQY167" s="1"/>
      <c r="BQZ167" s="1"/>
      <c r="BRA167" s="1"/>
      <c r="BRB167" s="1"/>
      <c r="BRC167" s="1"/>
      <c r="BRD167" s="1"/>
      <c r="BRE167" s="1"/>
      <c r="BRF167" s="1"/>
      <c r="BRG167" s="1"/>
      <c r="BRH167" s="1"/>
      <c r="BRI167" s="1"/>
      <c r="BRJ167" s="1"/>
      <c r="BRK167" s="1"/>
      <c r="BRL167" s="1"/>
      <c r="BRM167" s="1"/>
      <c r="BRN167" s="1"/>
      <c r="BRO167" s="1"/>
      <c r="BRP167" s="1"/>
      <c r="BRQ167" s="1"/>
      <c r="BRR167" s="1"/>
      <c r="BRS167" s="1"/>
      <c r="BRT167" s="1"/>
      <c r="BRU167" s="1"/>
      <c r="BRV167" s="1"/>
      <c r="BRW167" s="1"/>
      <c r="BRX167" s="1"/>
      <c r="BRY167" s="1"/>
      <c r="BRZ167" s="1"/>
      <c r="BSA167" s="1"/>
      <c r="BSB167" s="1"/>
      <c r="BSC167" s="1"/>
      <c r="BSD167" s="1"/>
      <c r="BSE167" s="1"/>
      <c r="BSF167" s="1"/>
      <c r="BSG167" s="1"/>
      <c r="BSH167" s="1"/>
      <c r="BSI167" s="1"/>
      <c r="BSJ167" s="1"/>
      <c r="BSK167" s="1"/>
      <c r="BSL167" s="1"/>
      <c r="BSM167" s="1"/>
      <c r="BSN167" s="1"/>
      <c r="BSO167" s="1"/>
      <c r="BSP167" s="1"/>
      <c r="BSQ167" s="1"/>
      <c r="BSR167" s="1"/>
      <c r="BSS167" s="1"/>
      <c r="BST167" s="1"/>
      <c r="BSU167" s="1"/>
      <c r="BSV167" s="1"/>
      <c r="BSW167" s="1"/>
      <c r="BSX167" s="1"/>
      <c r="BSY167" s="1"/>
      <c r="BSZ167" s="1"/>
      <c r="BTA167" s="1"/>
      <c r="BTB167" s="1"/>
      <c r="BTC167" s="1"/>
      <c r="BTD167" s="1"/>
      <c r="BTE167" s="1"/>
      <c r="BTF167" s="1"/>
      <c r="BTG167" s="1"/>
      <c r="BTH167" s="1"/>
      <c r="BTI167" s="1"/>
      <c r="BTJ167" s="1"/>
      <c r="BTK167" s="1"/>
      <c r="BTL167" s="1"/>
      <c r="BTM167" s="1"/>
      <c r="BTN167" s="1"/>
      <c r="BTO167" s="1"/>
      <c r="BTP167" s="1"/>
      <c r="BTQ167" s="1"/>
      <c r="BTR167" s="1"/>
      <c r="BTS167" s="1"/>
      <c r="BTT167" s="1"/>
      <c r="BTU167" s="1"/>
      <c r="BTV167" s="1"/>
      <c r="BTW167" s="1"/>
      <c r="BTX167" s="1"/>
      <c r="BTY167" s="1"/>
      <c r="BTZ167" s="1"/>
      <c r="BUA167" s="1"/>
      <c r="BUB167" s="1"/>
      <c r="BUC167" s="1"/>
      <c r="BUD167" s="1"/>
      <c r="BUE167" s="1"/>
      <c r="BUF167" s="1"/>
      <c r="BUG167" s="1"/>
      <c r="BUH167" s="1"/>
      <c r="BUI167" s="1"/>
      <c r="BUJ167" s="1"/>
      <c r="BUK167" s="1"/>
      <c r="BUL167" s="1"/>
      <c r="BUM167" s="1"/>
      <c r="BUN167" s="1"/>
      <c r="BUO167" s="1"/>
      <c r="BUP167" s="1"/>
      <c r="BUQ167" s="1"/>
      <c r="BUR167" s="1"/>
      <c r="BUS167" s="1"/>
      <c r="BUT167" s="1"/>
      <c r="BUU167" s="1"/>
      <c r="BUV167" s="1"/>
      <c r="BUW167" s="1"/>
      <c r="BUX167" s="1"/>
      <c r="BUY167" s="1"/>
      <c r="BUZ167" s="1"/>
      <c r="BVA167" s="1"/>
      <c r="BVB167" s="1"/>
      <c r="BVC167" s="1"/>
      <c r="BVD167" s="1"/>
      <c r="BVE167" s="1"/>
      <c r="BVF167" s="1"/>
      <c r="BVG167" s="1"/>
      <c r="BVH167" s="1"/>
      <c r="BVI167" s="1"/>
      <c r="BVJ167" s="1"/>
      <c r="BVK167" s="1"/>
      <c r="BVL167" s="1"/>
      <c r="BVM167" s="1"/>
      <c r="BVN167" s="1"/>
      <c r="BVO167" s="1"/>
      <c r="BVP167" s="1"/>
      <c r="BVQ167" s="1"/>
      <c r="BVR167" s="1"/>
      <c r="BVS167" s="1"/>
      <c r="BVT167" s="1"/>
      <c r="BVU167" s="1"/>
      <c r="BVV167" s="1"/>
      <c r="BVW167" s="1"/>
      <c r="BVX167" s="1"/>
      <c r="BVY167" s="1"/>
      <c r="BVZ167" s="1"/>
      <c r="BWA167" s="1"/>
      <c r="BWB167" s="1"/>
      <c r="BWC167" s="1"/>
      <c r="BWD167" s="1"/>
      <c r="BWE167" s="1"/>
      <c r="BWF167" s="1"/>
      <c r="BWG167" s="1"/>
      <c r="BWH167" s="1"/>
      <c r="BWI167" s="1"/>
      <c r="BWJ167" s="1"/>
      <c r="BWK167" s="1"/>
      <c r="BWL167" s="1"/>
      <c r="BWM167" s="1"/>
      <c r="BWN167" s="1"/>
      <c r="BWO167" s="1"/>
      <c r="BWP167" s="1"/>
      <c r="BWQ167" s="1"/>
      <c r="BWR167" s="1"/>
      <c r="BWS167" s="1"/>
      <c r="BWT167" s="1"/>
      <c r="BWU167" s="1"/>
      <c r="BWV167" s="1"/>
      <c r="BWW167" s="1"/>
      <c r="BWX167" s="1"/>
      <c r="BWY167" s="1"/>
      <c r="BWZ167" s="1"/>
      <c r="BXA167" s="1"/>
      <c r="BXB167" s="1"/>
      <c r="BXC167" s="1"/>
      <c r="BXD167" s="1"/>
      <c r="BXE167" s="1"/>
      <c r="BXF167" s="1"/>
      <c r="BXG167" s="1"/>
      <c r="BXH167" s="1"/>
      <c r="BXI167" s="1"/>
      <c r="BXJ167" s="1"/>
      <c r="BXK167" s="1"/>
      <c r="BXL167" s="1"/>
      <c r="BXM167" s="1"/>
      <c r="BXN167" s="1"/>
      <c r="BXO167" s="1"/>
      <c r="BXP167" s="1"/>
      <c r="BXQ167" s="1"/>
      <c r="BXR167" s="1"/>
      <c r="BXS167" s="1"/>
      <c r="BXT167" s="1"/>
      <c r="BXU167" s="1"/>
      <c r="BXV167" s="1"/>
      <c r="BXW167" s="1"/>
      <c r="BXX167" s="1"/>
      <c r="BXY167" s="1"/>
      <c r="BXZ167" s="1"/>
      <c r="BYA167" s="1"/>
      <c r="BYB167" s="1"/>
      <c r="BYC167" s="1"/>
      <c r="BYD167" s="1"/>
      <c r="BYE167" s="1"/>
      <c r="BYF167" s="1"/>
      <c r="BYG167" s="1"/>
      <c r="BYH167" s="1"/>
      <c r="BYI167" s="1"/>
      <c r="BYJ167" s="1"/>
      <c r="BYK167" s="1"/>
      <c r="BYL167" s="1"/>
      <c r="BYM167" s="1"/>
      <c r="BYN167" s="1"/>
      <c r="BYO167" s="1"/>
      <c r="BYP167" s="1"/>
      <c r="BYQ167" s="1"/>
      <c r="BYR167" s="1"/>
      <c r="BYS167" s="1"/>
      <c r="BYT167" s="1"/>
      <c r="BYU167" s="1"/>
      <c r="BYV167" s="1"/>
      <c r="BYW167" s="1"/>
      <c r="BYX167" s="1"/>
      <c r="BYY167" s="1"/>
      <c r="BYZ167" s="1"/>
      <c r="BZA167" s="1"/>
      <c r="BZB167" s="1"/>
      <c r="BZC167" s="1"/>
      <c r="BZD167" s="1"/>
      <c r="BZE167" s="1"/>
      <c r="BZF167" s="1"/>
      <c r="BZG167" s="1"/>
      <c r="BZH167" s="1"/>
      <c r="BZI167" s="1"/>
      <c r="BZJ167" s="1"/>
      <c r="BZK167" s="1"/>
      <c r="BZL167" s="1"/>
      <c r="BZM167" s="1"/>
      <c r="BZN167" s="1"/>
      <c r="BZO167" s="1"/>
      <c r="BZP167" s="1"/>
      <c r="BZQ167" s="1"/>
      <c r="BZR167" s="1"/>
      <c r="BZS167" s="1"/>
      <c r="BZT167" s="1"/>
      <c r="BZU167" s="1"/>
      <c r="BZV167" s="1"/>
      <c r="BZW167" s="1"/>
      <c r="BZX167" s="1"/>
      <c r="BZY167" s="1"/>
      <c r="BZZ167" s="1"/>
      <c r="CAA167" s="1"/>
      <c r="CAB167" s="1"/>
      <c r="CAC167" s="1"/>
      <c r="CAD167" s="1"/>
      <c r="CAE167" s="1"/>
      <c r="CAF167" s="1"/>
      <c r="CAG167" s="1"/>
      <c r="CAH167" s="1"/>
      <c r="CAI167" s="1"/>
      <c r="CAJ167" s="1"/>
      <c r="CAK167" s="1"/>
      <c r="CAL167" s="1"/>
      <c r="CAM167" s="1"/>
      <c r="CAN167" s="1"/>
      <c r="CAO167" s="1"/>
      <c r="CAP167" s="1"/>
      <c r="CAQ167" s="1"/>
      <c r="CAR167" s="1"/>
      <c r="CAS167" s="1"/>
      <c r="CAT167" s="1"/>
      <c r="CAU167" s="1"/>
      <c r="CAV167" s="1"/>
      <c r="CAW167" s="1"/>
      <c r="CAX167" s="1"/>
      <c r="CAY167" s="1"/>
      <c r="CAZ167" s="1"/>
      <c r="CBA167" s="1"/>
      <c r="CBB167" s="1"/>
      <c r="CBC167" s="1"/>
      <c r="CBD167" s="1"/>
      <c r="CBE167" s="1"/>
      <c r="CBF167" s="1"/>
      <c r="CBG167" s="1"/>
      <c r="CBH167" s="1"/>
      <c r="CBI167" s="1"/>
      <c r="CBJ167" s="1"/>
      <c r="CBK167" s="1"/>
      <c r="CBL167" s="1"/>
      <c r="CBM167" s="1"/>
      <c r="CBN167" s="1"/>
      <c r="CBO167" s="1"/>
      <c r="CBP167" s="1"/>
      <c r="CBQ167" s="1"/>
      <c r="CBR167" s="1"/>
      <c r="CBS167" s="1"/>
      <c r="CBT167" s="1"/>
      <c r="CBU167" s="1"/>
      <c r="CBV167" s="1"/>
      <c r="CBW167" s="1"/>
      <c r="CBX167" s="1"/>
      <c r="CBY167" s="1"/>
      <c r="CBZ167" s="1"/>
      <c r="CCA167" s="1"/>
      <c r="CCB167" s="1"/>
      <c r="CCC167" s="1"/>
      <c r="CCD167" s="1"/>
      <c r="CCE167" s="1"/>
      <c r="CCF167" s="1"/>
      <c r="CCG167" s="1"/>
      <c r="CCH167" s="1"/>
      <c r="CCI167" s="1"/>
      <c r="CCJ167" s="1"/>
      <c r="CCK167" s="1"/>
      <c r="CCL167" s="1"/>
      <c r="CCM167" s="1"/>
      <c r="CCN167" s="1"/>
      <c r="CCO167" s="1"/>
      <c r="CCP167" s="1"/>
      <c r="CCQ167" s="1"/>
      <c r="CCR167" s="1"/>
      <c r="CCS167" s="1"/>
      <c r="CCT167" s="1"/>
      <c r="CCU167" s="1"/>
      <c r="CCV167" s="1"/>
      <c r="CCW167" s="1"/>
      <c r="CCX167" s="1"/>
      <c r="CCY167" s="1"/>
      <c r="CCZ167" s="1"/>
      <c r="CDA167" s="1"/>
      <c r="CDB167" s="1"/>
      <c r="CDC167" s="1"/>
      <c r="CDD167" s="1"/>
      <c r="CDE167" s="1"/>
      <c r="CDF167" s="1"/>
      <c r="CDG167" s="1"/>
      <c r="CDH167" s="1"/>
      <c r="CDI167" s="1"/>
      <c r="CDJ167" s="1"/>
      <c r="CDK167" s="1"/>
      <c r="CDL167" s="1"/>
      <c r="CDM167" s="1"/>
      <c r="CDN167" s="1"/>
      <c r="CDO167" s="1"/>
      <c r="CDP167" s="1"/>
      <c r="CDQ167" s="1"/>
      <c r="CDR167" s="1"/>
      <c r="CDS167" s="1"/>
      <c r="CDT167" s="1"/>
      <c r="CDU167" s="1"/>
      <c r="CDV167" s="1"/>
      <c r="CDW167" s="1"/>
      <c r="CDX167" s="1"/>
      <c r="CDY167" s="1"/>
      <c r="CDZ167" s="1"/>
      <c r="CEA167" s="1"/>
      <c r="CEB167" s="1"/>
      <c r="CEC167" s="1"/>
      <c r="CED167" s="1"/>
      <c r="CEE167" s="1"/>
      <c r="CEF167" s="1"/>
      <c r="CEG167" s="1"/>
      <c r="CEH167" s="1"/>
      <c r="CEI167" s="1"/>
      <c r="CEJ167" s="1"/>
      <c r="CEK167" s="1"/>
      <c r="CEL167" s="1"/>
      <c r="CEM167" s="1"/>
      <c r="CEN167" s="1"/>
      <c r="CEO167" s="1"/>
      <c r="CEP167" s="1"/>
      <c r="CEQ167" s="1"/>
      <c r="CER167" s="1"/>
      <c r="CES167" s="1"/>
      <c r="CET167" s="1"/>
      <c r="CEU167" s="1"/>
      <c r="CEV167" s="1"/>
      <c r="CEW167" s="1"/>
      <c r="CEX167" s="1"/>
      <c r="CEY167" s="1"/>
      <c r="CEZ167" s="1"/>
      <c r="CFA167" s="1"/>
      <c r="CFB167" s="1"/>
      <c r="CFC167" s="1"/>
      <c r="CFD167" s="1"/>
      <c r="CFE167" s="1"/>
      <c r="CFF167" s="1"/>
      <c r="CFG167" s="1"/>
      <c r="CFH167" s="1"/>
      <c r="CFI167" s="1"/>
      <c r="CFJ167" s="1"/>
      <c r="CFK167" s="1"/>
      <c r="CFL167" s="1"/>
      <c r="CFM167" s="1"/>
      <c r="CFN167" s="1"/>
      <c r="CFO167" s="1"/>
      <c r="CFP167" s="1"/>
      <c r="CFQ167" s="1"/>
      <c r="CFR167" s="1"/>
      <c r="CFS167" s="1"/>
      <c r="CFT167" s="1"/>
      <c r="CFU167" s="1"/>
      <c r="CFV167" s="1"/>
      <c r="CFW167" s="1"/>
      <c r="CFX167" s="1"/>
      <c r="CFY167" s="1"/>
      <c r="CFZ167" s="1"/>
      <c r="CGA167" s="1"/>
      <c r="CGB167" s="1"/>
      <c r="CGC167" s="1"/>
      <c r="CGD167" s="1"/>
      <c r="CGE167" s="1"/>
      <c r="CGF167" s="1"/>
      <c r="CGG167" s="1"/>
      <c r="CGH167" s="1"/>
      <c r="CGI167" s="1"/>
      <c r="CGJ167" s="1"/>
      <c r="CGK167" s="1"/>
      <c r="CGL167" s="1"/>
      <c r="CGM167" s="1"/>
      <c r="CGN167" s="1"/>
      <c r="CGO167" s="1"/>
      <c r="CGP167" s="1"/>
      <c r="CGQ167" s="1"/>
      <c r="CGR167" s="1"/>
      <c r="CGS167" s="1"/>
      <c r="CGT167" s="1"/>
      <c r="CGU167" s="1"/>
      <c r="CGV167" s="1"/>
      <c r="CGW167" s="1"/>
      <c r="CGX167" s="1"/>
      <c r="CGY167" s="1"/>
      <c r="CGZ167" s="1"/>
      <c r="CHA167" s="1"/>
      <c r="CHB167" s="1"/>
      <c r="CHC167" s="1"/>
      <c r="CHD167" s="1"/>
      <c r="CHE167" s="1"/>
      <c r="CHF167" s="1"/>
      <c r="CHG167" s="1"/>
      <c r="CHH167" s="1"/>
      <c r="CHI167" s="1"/>
      <c r="CHJ167" s="1"/>
      <c r="CHK167" s="1"/>
      <c r="CHL167" s="1"/>
      <c r="CHM167" s="1"/>
      <c r="CHN167" s="1"/>
      <c r="CHO167" s="1"/>
      <c r="CHP167" s="1"/>
      <c r="CHQ167" s="1"/>
      <c r="CHR167" s="1"/>
      <c r="CHS167" s="1"/>
      <c r="CHT167" s="1"/>
      <c r="CHU167" s="1"/>
      <c r="CHV167" s="1"/>
      <c r="CHW167" s="1"/>
      <c r="CHX167" s="1"/>
      <c r="CHY167" s="1"/>
      <c r="CHZ167" s="1"/>
      <c r="CIA167" s="1"/>
      <c r="CIB167" s="1"/>
      <c r="CIC167" s="1"/>
      <c r="CID167" s="1"/>
      <c r="CIE167" s="1"/>
      <c r="CIF167" s="1"/>
      <c r="CIG167" s="1"/>
      <c r="CIH167" s="1"/>
      <c r="CII167" s="1"/>
      <c r="CIJ167" s="1"/>
      <c r="CIK167" s="1"/>
      <c r="CIL167" s="1"/>
      <c r="CIM167" s="1"/>
      <c r="CIN167" s="1"/>
      <c r="CIO167" s="1"/>
      <c r="CIP167" s="1"/>
      <c r="CIQ167" s="1"/>
      <c r="CIR167" s="1"/>
      <c r="CIS167" s="1"/>
      <c r="CIT167" s="1"/>
      <c r="CIU167" s="1"/>
      <c r="CIV167" s="1"/>
      <c r="CIW167" s="1"/>
      <c r="CIX167" s="1"/>
      <c r="CIY167" s="1"/>
      <c r="CIZ167" s="1"/>
      <c r="CJA167" s="1"/>
      <c r="CJB167" s="1"/>
      <c r="CJC167" s="1"/>
      <c r="CJD167" s="1"/>
      <c r="CJE167" s="1"/>
      <c r="CJF167" s="1"/>
      <c r="CJG167" s="1"/>
      <c r="CJH167" s="1"/>
      <c r="CJI167" s="1"/>
      <c r="CJJ167" s="1"/>
      <c r="CJK167" s="1"/>
      <c r="CJL167" s="1"/>
      <c r="CJM167" s="1"/>
      <c r="CJN167" s="1"/>
      <c r="CJO167" s="1"/>
      <c r="CJP167" s="1"/>
      <c r="CJQ167" s="1"/>
      <c r="CJR167" s="1"/>
      <c r="CJS167" s="1"/>
      <c r="CJT167" s="1"/>
      <c r="CJU167" s="1"/>
      <c r="CJV167" s="1"/>
      <c r="CJW167" s="1"/>
      <c r="CJX167" s="1"/>
      <c r="CJY167" s="1"/>
      <c r="CJZ167" s="1"/>
      <c r="CKA167" s="1"/>
      <c r="CKB167" s="1"/>
      <c r="CKC167" s="1"/>
      <c r="CKD167" s="1"/>
      <c r="CKE167" s="1"/>
      <c r="CKF167" s="1"/>
      <c r="CKG167" s="1"/>
      <c r="CKH167" s="1"/>
      <c r="CKI167" s="1"/>
      <c r="CKJ167" s="1"/>
      <c r="CKK167" s="1"/>
      <c r="CKL167" s="1"/>
      <c r="CKM167" s="1"/>
      <c r="CKN167" s="1"/>
      <c r="CKO167" s="1"/>
      <c r="CKP167" s="1"/>
      <c r="CKQ167" s="1"/>
      <c r="CKR167" s="1"/>
      <c r="CKS167" s="1"/>
      <c r="CKT167" s="1"/>
      <c r="CKU167" s="1"/>
      <c r="CKV167" s="1"/>
      <c r="CKW167" s="1"/>
      <c r="CKX167" s="1"/>
      <c r="CKY167" s="1"/>
      <c r="CKZ167" s="1"/>
      <c r="CLA167" s="1"/>
      <c r="CLB167" s="1"/>
      <c r="CLC167" s="1"/>
      <c r="CLD167" s="1"/>
      <c r="CLE167" s="1"/>
      <c r="CLF167" s="1"/>
      <c r="CLG167" s="1"/>
      <c r="CLH167" s="1"/>
      <c r="CLI167" s="1"/>
      <c r="CLJ167" s="1"/>
      <c r="CLK167" s="1"/>
      <c r="CLL167" s="1"/>
      <c r="CLM167" s="1"/>
      <c r="CLN167" s="1"/>
      <c r="CLO167" s="1"/>
      <c r="CLP167" s="1"/>
      <c r="CLQ167" s="1"/>
      <c r="CLR167" s="1"/>
      <c r="CLS167" s="1"/>
      <c r="CLT167" s="1"/>
      <c r="CLU167" s="1"/>
      <c r="CLV167" s="1"/>
      <c r="CLW167" s="1"/>
      <c r="CLX167" s="1"/>
      <c r="CLY167" s="1"/>
      <c r="CLZ167" s="1"/>
      <c r="CMA167" s="1"/>
      <c r="CMB167" s="1"/>
      <c r="CMC167" s="1"/>
      <c r="CMD167" s="1"/>
      <c r="CME167" s="1"/>
      <c r="CMF167" s="1"/>
      <c r="CMG167" s="1"/>
      <c r="CMH167" s="1"/>
      <c r="CMI167" s="1"/>
      <c r="CMJ167" s="1"/>
      <c r="CMK167" s="1"/>
      <c r="CML167" s="1"/>
      <c r="CMM167" s="1"/>
      <c r="CMN167" s="1"/>
      <c r="CMO167" s="1"/>
      <c r="CMP167" s="1"/>
      <c r="CMQ167" s="1"/>
      <c r="CMR167" s="1"/>
      <c r="CMS167" s="1"/>
      <c r="CMT167" s="1"/>
      <c r="CMU167" s="1"/>
      <c r="CMV167" s="1"/>
      <c r="CMW167" s="1"/>
      <c r="CMX167" s="1"/>
      <c r="CMY167" s="1"/>
      <c r="CMZ167" s="1"/>
      <c r="CNA167" s="1"/>
      <c r="CNB167" s="1"/>
      <c r="CNC167" s="1"/>
      <c r="CND167" s="1"/>
      <c r="CNE167" s="1"/>
      <c r="CNF167" s="1"/>
      <c r="CNG167" s="1"/>
      <c r="CNH167" s="1"/>
      <c r="CNI167" s="1"/>
      <c r="CNJ167" s="1"/>
      <c r="CNK167" s="1"/>
      <c r="CNL167" s="1"/>
      <c r="CNM167" s="1"/>
      <c r="CNN167" s="1"/>
      <c r="CNO167" s="1"/>
      <c r="CNP167" s="1"/>
      <c r="CNQ167" s="1"/>
      <c r="CNR167" s="1"/>
      <c r="CNS167" s="1"/>
      <c r="CNT167" s="1"/>
      <c r="CNU167" s="1"/>
      <c r="CNV167" s="1"/>
      <c r="CNW167" s="1"/>
      <c r="CNX167" s="1"/>
      <c r="CNY167" s="1"/>
      <c r="CNZ167" s="1"/>
      <c r="COA167" s="1"/>
      <c r="COB167" s="1"/>
      <c r="COC167" s="1"/>
      <c r="COD167" s="1"/>
      <c r="COE167" s="1"/>
      <c r="COF167" s="1"/>
      <c r="COG167" s="1"/>
      <c r="COH167" s="1"/>
      <c r="COI167" s="1"/>
      <c r="COJ167" s="1"/>
      <c r="COK167" s="1"/>
      <c r="COL167" s="1"/>
      <c r="COM167" s="1"/>
      <c r="CON167" s="1"/>
      <c r="COO167" s="1"/>
      <c r="COP167" s="1"/>
      <c r="COQ167" s="1"/>
      <c r="COR167" s="1"/>
      <c r="COS167" s="1"/>
      <c r="COT167" s="1"/>
      <c r="COU167" s="1"/>
      <c r="COV167" s="1"/>
      <c r="COW167" s="1"/>
      <c r="COX167" s="1"/>
      <c r="COY167" s="1"/>
      <c r="COZ167" s="1"/>
      <c r="CPA167" s="1"/>
      <c r="CPB167" s="1"/>
      <c r="CPC167" s="1"/>
      <c r="CPD167" s="1"/>
      <c r="CPE167" s="1"/>
      <c r="CPF167" s="1"/>
      <c r="CPG167" s="1"/>
      <c r="CPH167" s="1"/>
      <c r="CPI167" s="1"/>
      <c r="CPJ167" s="1"/>
      <c r="CPK167" s="1"/>
      <c r="CPL167" s="1"/>
      <c r="CPM167" s="1"/>
      <c r="CPN167" s="1"/>
      <c r="CPO167" s="1"/>
      <c r="CPP167" s="1"/>
      <c r="CPQ167" s="1"/>
      <c r="CPR167" s="1"/>
      <c r="CPS167" s="1"/>
      <c r="CPT167" s="1"/>
      <c r="CPU167" s="1"/>
      <c r="CPV167" s="1"/>
      <c r="CPW167" s="1"/>
      <c r="CPX167" s="1"/>
      <c r="CPY167" s="1"/>
      <c r="CPZ167" s="1"/>
      <c r="CQA167" s="1"/>
      <c r="CQB167" s="1"/>
      <c r="CQC167" s="1"/>
      <c r="CQD167" s="1"/>
      <c r="CQE167" s="1"/>
      <c r="CQF167" s="1"/>
      <c r="CQG167" s="1"/>
      <c r="CQH167" s="1"/>
      <c r="CQI167" s="1"/>
      <c r="CQJ167" s="1"/>
      <c r="CQK167" s="1"/>
      <c r="CQL167" s="1"/>
      <c r="CQM167" s="1"/>
      <c r="CQN167" s="1"/>
      <c r="CQO167" s="1"/>
      <c r="CQP167" s="1"/>
      <c r="CQQ167" s="1"/>
      <c r="CQR167" s="1"/>
      <c r="CQS167" s="1"/>
      <c r="CQT167" s="1"/>
      <c r="CQU167" s="1"/>
      <c r="CQV167" s="1"/>
      <c r="CQW167" s="1"/>
      <c r="CQX167" s="1"/>
      <c r="CQY167" s="1"/>
      <c r="CQZ167" s="1"/>
      <c r="CRA167" s="1"/>
      <c r="CRB167" s="1"/>
      <c r="CRC167" s="1"/>
      <c r="CRD167" s="1"/>
      <c r="CRE167" s="1"/>
      <c r="CRF167" s="1"/>
      <c r="CRG167" s="1"/>
      <c r="CRH167" s="1"/>
      <c r="CRI167" s="1"/>
      <c r="CRJ167" s="1"/>
      <c r="CRK167" s="1"/>
      <c r="CRL167" s="1"/>
      <c r="CRM167" s="1"/>
      <c r="CRN167" s="1"/>
      <c r="CRO167" s="1"/>
      <c r="CRP167" s="1"/>
      <c r="CRQ167" s="1"/>
      <c r="CRR167" s="1"/>
      <c r="CRS167" s="1"/>
      <c r="CRT167" s="1"/>
      <c r="CRU167" s="1"/>
      <c r="CRV167" s="1"/>
      <c r="CRW167" s="1"/>
      <c r="CRX167" s="1"/>
      <c r="CRY167" s="1"/>
      <c r="CRZ167" s="1"/>
      <c r="CSA167" s="1"/>
      <c r="CSB167" s="1"/>
      <c r="CSC167" s="1"/>
      <c r="CSD167" s="1"/>
      <c r="CSE167" s="1"/>
      <c r="CSF167" s="1"/>
      <c r="CSG167" s="1"/>
      <c r="CSH167" s="1"/>
      <c r="CSI167" s="1"/>
      <c r="CSJ167" s="1"/>
      <c r="CSK167" s="1"/>
      <c r="CSL167" s="1"/>
      <c r="CSM167" s="1"/>
      <c r="CSN167" s="1"/>
      <c r="CSO167" s="1"/>
      <c r="CSP167" s="1"/>
      <c r="CSQ167" s="1"/>
      <c r="CSR167" s="1"/>
      <c r="CSS167" s="1"/>
      <c r="CST167" s="1"/>
      <c r="CSU167" s="1"/>
      <c r="CSV167" s="1"/>
      <c r="CSW167" s="1"/>
      <c r="CSX167" s="1"/>
      <c r="CSY167" s="1"/>
      <c r="CSZ167" s="1"/>
      <c r="CTA167" s="1"/>
      <c r="CTB167" s="1"/>
      <c r="CTC167" s="1"/>
      <c r="CTD167" s="1"/>
      <c r="CTE167" s="1"/>
      <c r="CTF167" s="1"/>
      <c r="CTG167" s="1"/>
      <c r="CTH167" s="1"/>
      <c r="CTI167" s="1"/>
      <c r="CTJ167" s="1"/>
      <c r="CTK167" s="1"/>
      <c r="CTL167" s="1"/>
      <c r="CTM167" s="1"/>
      <c r="CTN167" s="1"/>
      <c r="CTO167" s="1"/>
      <c r="CTP167" s="1"/>
      <c r="CTQ167" s="1"/>
      <c r="CTR167" s="1"/>
      <c r="CTS167" s="1"/>
      <c r="CTT167" s="1"/>
      <c r="CTU167" s="1"/>
      <c r="CTV167" s="1"/>
      <c r="CTW167" s="1"/>
      <c r="CTX167" s="1"/>
      <c r="CTY167" s="1"/>
      <c r="CTZ167" s="1"/>
      <c r="CUA167" s="1"/>
      <c r="CUB167" s="1"/>
      <c r="CUC167" s="1"/>
      <c r="CUD167" s="1"/>
      <c r="CUE167" s="1"/>
      <c r="CUF167" s="1"/>
      <c r="CUG167" s="1"/>
      <c r="CUH167" s="1"/>
      <c r="CUI167" s="1"/>
      <c r="CUJ167" s="1"/>
      <c r="CUK167" s="1"/>
      <c r="CUL167" s="1"/>
      <c r="CUM167" s="1"/>
      <c r="CUN167" s="1"/>
      <c r="CUO167" s="1"/>
      <c r="CUP167" s="1"/>
      <c r="CUQ167" s="1"/>
      <c r="CUR167" s="1"/>
      <c r="CUS167" s="1"/>
      <c r="CUT167" s="1"/>
      <c r="CUU167" s="1"/>
      <c r="CUV167" s="1"/>
      <c r="CUW167" s="1"/>
      <c r="CUX167" s="1"/>
      <c r="CUY167" s="1"/>
      <c r="CUZ167" s="1"/>
      <c r="CVA167" s="1"/>
      <c r="CVB167" s="1"/>
      <c r="CVC167" s="1"/>
      <c r="CVD167" s="1"/>
      <c r="CVE167" s="1"/>
      <c r="CVF167" s="1"/>
      <c r="CVG167" s="1"/>
      <c r="CVH167" s="1"/>
      <c r="CVI167" s="1"/>
      <c r="CVJ167" s="1"/>
      <c r="CVK167" s="1"/>
      <c r="CVL167" s="1"/>
      <c r="CVM167" s="1"/>
      <c r="CVN167" s="1"/>
      <c r="CVO167" s="1"/>
      <c r="CVP167" s="1"/>
      <c r="CVQ167" s="1"/>
      <c r="CVR167" s="1"/>
      <c r="CVS167" s="1"/>
      <c r="CVT167" s="1"/>
      <c r="CVU167" s="1"/>
      <c r="CVV167" s="1"/>
      <c r="CVW167" s="1"/>
      <c r="CVX167" s="1"/>
      <c r="CVY167" s="1"/>
      <c r="CVZ167" s="1"/>
      <c r="CWA167" s="1"/>
      <c r="CWB167" s="1"/>
      <c r="CWC167" s="1"/>
      <c r="CWD167" s="1"/>
      <c r="CWE167" s="1"/>
      <c r="CWF167" s="1"/>
      <c r="CWG167" s="1"/>
      <c r="CWH167" s="1"/>
      <c r="CWI167" s="1"/>
      <c r="CWJ167" s="1"/>
      <c r="CWK167" s="1"/>
      <c r="CWL167" s="1"/>
      <c r="CWM167" s="1"/>
      <c r="CWN167" s="1"/>
      <c r="CWO167" s="1"/>
      <c r="CWP167" s="1"/>
      <c r="CWQ167" s="1"/>
      <c r="CWR167" s="1"/>
      <c r="CWS167" s="1"/>
      <c r="CWT167" s="1"/>
      <c r="CWU167" s="1"/>
      <c r="CWV167" s="1"/>
      <c r="CWW167" s="1"/>
      <c r="CWX167" s="1"/>
      <c r="CWY167" s="1"/>
      <c r="CWZ167" s="1"/>
      <c r="CXA167" s="1"/>
      <c r="CXB167" s="1"/>
      <c r="CXC167" s="1"/>
      <c r="CXD167" s="1"/>
      <c r="CXE167" s="1"/>
      <c r="CXF167" s="1"/>
      <c r="CXG167" s="1"/>
      <c r="CXH167" s="1"/>
      <c r="CXI167" s="1"/>
      <c r="CXJ167" s="1"/>
      <c r="CXK167" s="1"/>
      <c r="CXL167" s="1"/>
      <c r="CXM167" s="1"/>
      <c r="CXN167" s="1"/>
      <c r="CXO167" s="1"/>
      <c r="CXP167" s="1"/>
      <c r="CXQ167" s="1"/>
      <c r="CXR167" s="1"/>
      <c r="CXS167" s="1"/>
      <c r="CXT167" s="1"/>
      <c r="CXU167" s="1"/>
      <c r="CXV167" s="1"/>
      <c r="CXW167" s="1"/>
      <c r="CXX167" s="1"/>
      <c r="CXY167" s="1"/>
      <c r="CXZ167" s="1"/>
      <c r="CYA167" s="1"/>
      <c r="CYB167" s="1"/>
      <c r="CYC167" s="1"/>
      <c r="CYD167" s="1"/>
      <c r="CYE167" s="1"/>
      <c r="CYF167" s="1"/>
      <c r="CYG167" s="1"/>
      <c r="CYH167" s="1"/>
      <c r="CYI167" s="1"/>
      <c r="CYJ167" s="1"/>
      <c r="CYK167" s="1"/>
      <c r="CYL167" s="1"/>
      <c r="CYM167" s="1"/>
      <c r="CYN167" s="1"/>
      <c r="CYO167" s="1"/>
      <c r="CYP167" s="1"/>
      <c r="CYQ167" s="1"/>
      <c r="CYR167" s="1"/>
      <c r="CYS167" s="1"/>
      <c r="CYT167" s="1"/>
      <c r="CYU167" s="1"/>
      <c r="CYV167" s="1"/>
      <c r="CYW167" s="1"/>
      <c r="CYX167" s="1"/>
      <c r="CYY167" s="1"/>
      <c r="CYZ167" s="1"/>
      <c r="CZA167" s="1"/>
      <c r="CZB167" s="1"/>
      <c r="CZC167" s="1"/>
      <c r="CZD167" s="1"/>
      <c r="CZE167" s="1"/>
      <c r="CZF167" s="1"/>
      <c r="CZG167" s="1"/>
      <c r="CZH167" s="1"/>
      <c r="CZI167" s="1"/>
      <c r="CZJ167" s="1"/>
      <c r="CZK167" s="1"/>
      <c r="CZL167" s="1"/>
      <c r="CZM167" s="1"/>
      <c r="CZN167" s="1"/>
      <c r="CZO167" s="1"/>
      <c r="CZP167" s="1"/>
      <c r="CZQ167" s="1"/>
      <c r="CZR167" s="1"/>
      <c r="CZS167" s="1"/>
      <c r="CZT167" s="1"/>
      <c r="CZU167" s="1"/>
      <c r="CZV167" s="1"/>
      <c r="CZW167" s="1"/>
      <c r="CZX167" s="1"/>
      <c r="CZY167" s="1"/>
      <c r="CZZ167" s="1"/>
      <c r="DAA167" s="1"/>
      <c r="DAB167" s="1"/>
      <c r="DAC167" s="1"/>
      <c r="DAD167" s="1"/>
      <c r="DAE167" s="1"/>
      <c r="DAF167" s="1"/>
      <c r="DAG167" s="1"/>
      <c r="DAH167" s="1"/>
      <c r="DAI167" s="1"/>
      <c r="DAJ167" s="1"/>
      <c r="DAK167" s="1"/>
      <c r="DAL167" s="1"/>
      <c r="DAM167" s="1"/>
      <c r="DAN167" s="1"/>
      <c r="DAO167" s="1"/>
      <c r="DAP167" s="1"/>
      <c r="DAQ167" s="1"/>
      <c r="DAR167" s="1"/>
      <c r="DAS167" s="1"/>
      <c r="DAT167" s="1"/>
      <c r="DAU167" s="1"/>
      <c r="DAV167" s="1"/>
      <c r="DAW167" s="1"/>
      <c r="DAX167" s="1"/>
      <c r="DAY167" s="1"/>
      <c r="DAZ167" s="1"/>
      <c r="DBA167" s="1"/>
      <c r="DBB167" s="1"/>
      <c r="DBC167" s="1"/>
      <c r="DBD167" s="1"/>
      <c r="DBE167" s="1"/>
      <c r="DBF167" s="1"/>
      <c r="DBG167" s="1"/>
      <c r="DBH167" s="1"/>
      <c r="DBI167" s="1"/>
      <c r="DBJ167" s="1"/>
      <c r="DBK167" s="1"/>
      <c r="DBL167" s="1"/>
      <c r="DBM167" s="1"/>
      <c r="DBN167" s="1"/>
      <c r="DBO167" s="1"/>
      <c r="DBP167" s="1"/>
      <c r="DBQ167" s="1"/>
      <c r="DBR167" s="1"/>
      <c r="DBS167" s="1"/>
      <c r="DBT167" s="1"/>
      <c r="DBU167" s="1"/>
      <c r="DBV167" s="1"/>
      <c r="DBW167" s="1"/>
      <c r="DBX167" s="1"/>
      <c r="DBY167" s="1"/>
      <c r="DBZ167" s="1"/>
      <c r="DCA167" s="1"/>
      <c r="DCB167" s="1"/>
      <c r="DCC167" s="1"/>
      <c r="DCD167" s="1"/>
      <c r="DCE167" s="1"/>
      <c r="DCF167" s="1"/>
      <c r="DCG167" s="1"/>
      <c r="DCH167" s="1"/>
      <c r="DCI167" s="1"/>
      <c r="DCJ167" s="1"/>
      <c r="DCK167" s="1"/>
      <c r="DCL167" s="1"/>
      <c r="DCM167" s="1"/>
      <c r="DCN167" s="1"/>
      <c r="DCO167" s="1"/>
      <c r="DCP167" s="1"/>
      <c r="DCQ167" s="1"/>
      <c r="DCR167" s="1"/>
      <c r="DCS167" s="1"/>
      <c r="DCT167" s="1"/>
      <c r="DCU167" s="1"/>
      <c r="DCV167" s="1"/>
      <c r="DCW167" s="1"/>
      <c r="DCX167" s="1"/>
      <c r="DCY167" s="1"/>
      <c r="DCZ167" s="1"/>
      <c r="DDA167" s="1"/>
      <c r="DDB167" s="1"/>
      <c r="DDC167" s="1"/>
      <c r="DDD167" s="1"/>
      <c r="DDE167" s="1"/>
      <c r="DDF167" s="1"/>
      <c r="DDG167" s="1"/>
      <c r="DDH167" s="1"/>
      <c r="DDI167" s="1"/>
      <c r="DDJ167" s="1"/>
      <c r="DDK167" s="1"/>
      <c r="DDL167" s="1"/>
      <c r="DDM167" s="1"/>
      <c r="DDN167" s="1"/>
      <c r="DDO167" s="1"/>
      <c r="DDP167" s="1"/>
      <c r="DDQ167" s="1"/>
      <c r="DDR167" s="1"/>
      <c r="DDS167" s="1"/>
      <c r="DDT167" s="1"/>
      <c r="DDU167" s="1"/>
      <c r="DDV167" s="1"/>
      <c r="DDW167" s="1"/>
      <c r="DDX167" s="1"/>
      <c r="DDY167" s="1"/>
      <c r="DDZ167" s="1"/>
      <c r="DEA167" s="1"/>
      <c r="DEB167" s="1"/>
      <c r="DEC167" s="1"/>
      <c r="DED167" s="1"/>
      <c r="DEE167" s="1"/>
      <c r="DEF167" s="1"/>
      <c r="DEG167" s="1"/>
      <c r="DEH167" s="1"/>
      <c r="DEI167" s="1"/>
      <c r="DEJ167" s="1"/>
      <c r="DEK167" s="1"/>
      <c r="DEL167" s="1"/>
      <c r="DEM167" s="1"/>
      <c r="DEN167" s="1"/>
      <c r="DEO167" s="1"/>
      <c r="DEP167" s="1"/>
      <c r="DEQ167" s="1"/>
      <c r="DER167" s="1"/>
      <c r="DES167" s="1"/>
      <c r="DET167" s="1"/>
      <c r="DEU167" s="1"/>
      <c r="DEV167" s="1"/>
      <c r="DEW167" s="1"/>
      <c r="DEX167" s="1"/>
      <c r="DEY167" s="1"/>
      <c r="DEZ167" s="1"/>
      <c r="DFA167" s="1"/>
      <c r="DFB167" s="1"/>
      <c r="DFC167" s="1"/>
      <c r="DFD167" s="1"/>
      <c r="DFE167" s="1"/>
      <c r="DFF167" s="1"/>
      <c r="DFG167" s="1"/>
      <c r="DFH167" s="1"/>
      <c r="DFI167" s="1"/>
      <c r="DFJ167" s="1"/>
      <c r="DFK167" s="1"/>
      <c r="DFL167" s="1"/>
      <c r="DFM167" s="1"/>
      <c r="DFN167" s="1"/>
      <c r="DFO167" s="1"/>
      <c r="DFP167" s="1"/>
      <c r="DFQ167" s="1"/>
      <c r="DFR167" s="1"/>
      <c r="DFS167" s="1"/>
      <c r="DFT167" s="1"/>
      <c r="DFU167" s="1"/>
      <c r="DFV167" s="1"/>
      <c r="DFW167" s="1"/>
      <c r="DFX167" s="1"/>
      <c r="DFY167" s="1"/>
      <c r="DFZ167" s="1"/>
      <c r="DGA167" s="1"/>
      <c r="DGB167" s="1"/>
      <c r="DGC167" s="1"/>
      <c r="DGD167" s="1"/>
      <c r="DGE167" s="1"/>
      <c r="DGF167" s="1"/>
      <c r="DGG167" s="1"/>
      <c r="DGH167" s="1"/>
      <c r="DGI167" s="1"/>
      <c r="DGJ167" s="1"/>
      <c r="DGK167" s="1"/>
      <c r="DGL167" s="1"/>
      <c r="DGM167" s="1"/>
      <c r="DGN167" s="1"/>
      <c r="DGO167" s="1"/>
      <c r="DGP167" s="1"/>
      <c r="DGQ167" s="1"/>
      <c r="DGR167" s="1"/>
      <c r="DGS167" s="1"/>
      <c r="DGT167" s="1"/>
      <c r="DGU167" s="1"/>
      <c r="DGV167" s="1"/>
      <c r="DGW167" s="1"/>
      <c r="DGX167" s="1"/>
      <c r="DGY167" s="1"/>
      <c r="DGZ167" s="1"/>
      <c r="DHA167" s="1"/>
      <c r="DHB167" s="1"/>
      <c r="DHC167" s="1"/>
      <c r="DHD167" s="1"/>
      <c r="DHE167" s="1"/>
      <c r="DHF167" s="1"/>
      <c r="DHG167" s="1"/>
      <c r="DHH167" s="1"/>
      <c r="DHI167" s="1"/>
      <c r="DHJ167" s="1"/>
      <c r="DHK167" s="1"/>
      <c r="DHL167" s="1"/>
      <c r="DHM167" s="1"/>
      <c r="DHN167" s="1"/>
      <c r="DHO167" s="1"/>
      <c r="DHP167" s="1"/>
      <c r="DHQ167" s="1"/>
      <c r="DHR167" s="1"/>
      <c r="DHS167" s="1"/>
      <c r="DHT167" s="1"/>
      <c r="DHU167" s="1"/>
      <c r="DHV167" s="1"/>
      <c r="DHW167" s="1"/>
      <c r="DHX167" s="1"/>
      <c r="DHY167" s="1"/>
      <c r="DHZ167" s="1"/>
      <c r="DIA167" s="1"/>
      <c r="DIB167" s="1"/>
      <c r="DIC167" s="1"/>
      <c r="DID167" s="1"/>
      <c r="DIE167" s="1"/>
      <c r="DIF167" s="1"/>
      <c r="DIG167" s="1"/>
      <c r="DIH167" s="1"/>
      <c r="DII167" s="1"/>
      <c r="DIJ167" s="1"/>
      <c r="DIK167" s="1"/>
      <c r="DIL167" s="1"/>
      <c r="DIM167" s="1"/>
      <c r="DIN167" s="1"/>
      <c r="DIO167" s="1"/>
      <c r="DIP167" s="1"/>
      <c r="DIQ167" s="1"/>
      <c r="DIR167" s="1"/>
      <c r="DIS167" s="1"/>
      <c r="DIT167" s="1"/>
      <c r="DIU167" s="1"/>
      <c r="DIV167" s="1"/>
      <c r="DIW167" s="1"/>
      <c r="DIX167" s="1"/>
      <c r="DIY167" s="1"/>
      <c r="DIZ167" s="1"/>
      <c r="DJA167" s="1"/>
      <c r="DJB167" s="1"/>
      <c r="DJC167" s="1"/>
      <c r="DJD167" s="1"/>
      <c r="DJE167" s="1"/>
      <c r="DJF167" s="1"/>
      <c r="DJG167" s="1"/>
      <c r="DJH167" s="1"/>
      <c r="DJI167" s="1"/>
      <c r="DJJ167" s="1"/>
      <c r="DJK167" s="1"/>
      <c r="DJL167" s="1"/>
      <c r="DJM167" s="1"/>
      <c r="DJN167" s="1"/>
      <c r="DJO167" s="1"/>
      <c r="DJP167" s="1"/>
      <c r="DJQ167" s="1"/>
      <c r="DJR167" s="1"/>
      <c r="DJS167" s="1"/>
      <c r="DJT167" s="1"/>
      <c r="DJU167" s="1"/>
      <c r="DJV167" s="1"/>
      <c r="DJW167" s="1"/>
      <c r="DJX167" s="1"/>
      <c r="DJY167" s="1"/>
      <c r="DJZ167" s="1"/>
      <c r="DKA167" s="1"/>
      <c r="DKB167" s="1"/>
      <c r="DKC167" s="1"/>
      <c r="DKD167" s="1"/>
      <c r="DKE167" s="1"/>
      <c r="DKF167" s="1"/>
      <c r="DKG167" s="1"/>
      <c r="DKH167" s="1"/>
      <c r="DKI167" s="1"/>
      <c r="DKJ167" s="1"/>
      <c r="DKK167" s="1"/>
      <c r="DKL167" s="1"/>
      <c r="DKM167" s="1"/>
      <c r="DKN167" s="1"/>
      <c r="DKO167" s="1"/>
      <c r="DKP167" s="1"/>
      <c r="DKQ167" s="1"/>
      <c r="DKR167" s="1"/>
      <c r="DKS167" s="1"/>
      <c r="DKT167" s="1"/>
      <c r="DKU167" s="1"/>
      <c r="DKV167" s="1"/>
      <c r="DKW167" s="1"/>
      <c r="DKX167" s="1"/>
      <c r="DKY167" s="1"/>
      <c r="DKZ167" s="1"/>
      <c r="DLA167" s="1"/>
      <c r="DLB167" s="1"/>
      <c r="DLC167" s="1"/>
      <c r="DLD167" s="1"/>
      <c r="DLE167" s="1"/>
      <c r="DLF167" s="1"/>
      <c r="DLG167" s="1"/>
      <c r="DLH167" s="1"/>
      <c r="DLI167" s="1"/>
      <c r="DLJ167" s="1"/>
      <c r="DLK167" s="1"/>
      <c r="DLL167" s="1"/>
      <c r="DLM167" s="1"/>
      <c r="DLN167" s="1"/>
      <c r="DLO167" s="1"/>
      <c r="DLP167" s="1"/>
      <c r="DLQ167" s="1"/>
      <c r="DLR167" s="1"/>
      <c r="DLS167" s="1"/>
      <c r="DLT167" s="1"/>
      <c r="DLU167" s="1"/>
      <c r="DLV167" s="1"/>
      <c r="DLW167" s="1"/>
      <c r="DLX167" s="1"/>
      <c r="DLY167" s="1"/>
      <c r="DLZ167" s="1"/>
      <c r="DMA167" s="1"/>
      <c r="DMB167" s="1"/>
      <c r="DMC167" s="1"/>
      <c r="DMD167" s="1"/>
      <c r="DME167" s="1"/>
      <c r="DMF167" s="1"/>
      <c r="DMG167" s="1"/>
      <c r="DMH167" s="1"/>
      <c r="DMI167" s="1"/>
      <c r="DMJ167" s="1"/>
      <c r="DMK167" s="1"/>
      <c r="DML167" s="1"/>
      <c r="DMM167" s="1"/>
      <c r="DMN167" s="1"/>
      <c r="DMO167" s="1"/>
      <c r="DMP167" s="1"/>
      <c r="DMQ167" s="1"/>
      <c r="DMR167" s="1"/>
      <c r="DMS167" s="1"/>
      <c r="DMT167" s="1"/>
      <c r="DMU167" s="1"/>
      <c r="DMV167" s="1"/>
      <c r="DMW167" s="1"/>
      <c r="DMX167" s="1"/>
      <c r="DMY167" s="1"/>
      <c r="DMZ167" s="1"/>
      <c r="DNA167" s="1"/>
      <c r="DNB167" s="1"/>
      <c r="DNC167" s="1"/>
      <c r="DND167" s="1"/>
      <c r="DNE167" s="1"/>
      <c r="DNF167" s="1"/>
      <c r="DNG167" s="1"/>
      <c r="DNH167" s="1"/>
      <c r="DNI167" s="1"/>
      <c r="DNJ167" s="1"/>
      <c r="DNK167" s="1"/>
      <c r="DNL167" s="1"/>
      <c r="DNM167" s="1"/>
      <c r="DNN167" s="1"/>
      <c r="DNO167" s="1"/>
      <c r="DNP167" s="1"/>
      <c r="DNQ167" s="1"/>
      <c r="DNR167" s="1"/>
      <c r="DNS167" s="1"/>
      <c r="DNT167" s="1"/>
      <c r="DNU167" s="1"/>
      <c r="DNV167" s="1"/>
      <c r="DNW167" s="1"/>
      <c r="DNX167" s="1"/>
      <c r="DNY167" s="1"/>
      <c r="DNZ167" s="1"/>
      <c r="DOA167" s="1"/>
      <c r="DOB167" s="1"/>
      <c r="DOC167" s="1"/>
      <c r="DOD167" s="1"/>
      <c r="DOE167" s="1"/>
      <c r="DOF167" s="1"/>
      <c r="DOG167" s="1"/>
      <c r="DOH167" s="1"/>
      <c r="DOI167" s="1"/>
      <c r="DOJ167" s="1"/>
      <c r="DOK167" s="1"/>
      <c r="DOL167" s="1"/>
      <c r="DOM167" s="1"/>
      <c r="DON167" s="1"/>
      <c r="DOO167" s="1"/>
      <c r="DOP167" s="1"/>
      <c r="DOQ167" s="1"/>
      <c r="DOR167" s="1"/>
      <c r="DOS167" s="1"/>
      <c r="DOT167" s="1"/>
      <c r="DOU167" s="1"/>
      <c r="DOV167" s="1"/>
      <c r="DOW167" s="1"/>
      <c r="DOX167" s="1"/>
      <c r="DOY167" s="1"/>
      <c r="DOZ167" s="1"/>
      <c r="DPA167" s="1"/>
      <c r="DPB167" s="1"/>
      <c r="DPC167" s="1"/>
      <c r="DPD167" s="1"/>
      <c r="DPE167" s="1"/>
      <c r="DPF167" s="1"/>
      <c r="DPG167" s="1"/>
      <c r="DPH167" s="1"/>
      <c r="DPI167" s="1"/>
      <c r="DPJ167" s="1"/>
      <c r="DPK167" s="1"/>
      <c r="DPL167" s="1"/>
      <c r="DPM167" s="1"/>
      <c r="DPN167" s="1"/>
      <c r="DPO167" s="1"/>
      <c r="DPP167" s="1"/>
      <c r="DPQ167" s="1"/>
      <c r="DPR167" s="1"/>
      <c r="DPS167" s="1"/>
      <c r="DPT167" s="1"/>
      <c r="DPU167" s="1"/>
      <c r="DPV167" s="1"/>
      <c r="DPW167" s="1"/>
      <c r="DPX167" s="1"/>
      <c r="DPY167" s="1"/>
      <c r="DPZ167" s="1"/>
      <c r="DQA167" s="1"/>
      <c r="DQB167" s="1"/>
      <c r="DQC167" s="1"/>
      <c r="DQD167" s="1"/>
      <c r="DQE167" s="1"/>
      <c r="DQF167" s="1"/>
      <c r="DQG167" s="1"/>
      <c r="DQH167" s="1"/>
      <c r="DQI167" s="1"/>
      <c r="DQJ167" s="1"/>
      <c r="DQK167" s="1"/>
      <c r="DQL167" s="1"/>
      <c r="DQM167" s="1"/>
      <c r="DQN167" s="1"/>
      <c r="DQO167" s="1"/>
      <c r="DQP167" s="1"/>
      <c r="DQQ167" s="1"/>
      <c r="DQR167" s="1"/>
      <c r="DQS167" s="1"/>
      <c r="DQT167" s="1"/>
      <c r="DQU167" s="1"/>
      <c r="DQV167" s="1"/>
      <c r="DQW167" s="1"/>
      <c r="DQX167" s="1"/>
      <c r="DQY167" s="1"/>
      <c r="DQZ167" s="1"/>
      <c r="DRA167" s="1"/>
      <c r="DRB167" s="1"/>
      <c r="DRC167" s="1"/>
      <c r="DRD167" s="1"/>
      <c r="DRE167" s="1"/>
      <c r="DRF167" s="1"/>
      <c r="DRG167" s="1"/>
      <c r="DRH167" s="1"/>
      <c r="DRI167" s="1"/>
      <c r="DRJ167" s="1"/>
      <c r="DRK167" s="1"/>
      <c r="DRL167" s="1"/>
      <c r="DRM167" s="1"/>
      <c r="DRN167" s="1"/>
      <c r="DRO167" s="1"/>
      <c r="DRP167" s="1"/>
      <c r="DRQ167" s="1"/>
      <c r="DRR167" s="1"/>
      <c r="DRS167" s="1"/>
      <c r="DRT167" s="1"/>
      <c r="DRU167" s="1"/>
      <c r="DRV167" s="1"/>
      <c r="DRW167" s="1"/>
      <c r="DRX167" s="1"/>
      <c r="DRY167" s="1"/>
      <c r="DRZ167" s="1"/>
      <c r="DSA167" s="1"/>
      <c r="DSB167" s="1"/>
      <c r="DSC167" s="1"/>
      <c r="DSD167" s="1"/>
      <c r="DSE167" s="1"/>
      <c r="DSF167" s="1"/>
      <c r="DSG167" s="1"/>
      <c r="DSH167" s="1"/>
      <c r="DSI167" s="1"/>
      <c r="DSJ167" s="1"/>
      <c r="DSK167" s="1"/>
      <c r="DSL167" s="1"/>
      <c r="DSM167" s="1"/>
      <c r="DSN167" s="1"/>
      <c r="DSO167" s="1"/>
      <c r="DSP167" s="1"/>
      <c r="DSQ167" s="1"/>
      <c r="DSR167" s="1"/>
      <c r="DSS167" s="1"/>
      <c r="DST167" s="1"/>
      <c r="DSU167" s="1"/>
      <c r="DSV167" s="1"/>
      <c r="DSW167" s="1"/>
      <c r="DSX167" s="1"/>
      <c r="DSY167" s="1"/>
      <c r="DSZ167" s="1"/>
      <c r="DTA167" s="1"/>
      <c r="DTB167" s="1"/>
      <c r="DTC167" s="1"/>
      <c r="DTD167" s="1"/>
      <c r="DTE167" s="1"/>
      <c r="DTF167" s="1"/>
      <c r="DTG167" s="1"/>
      <c r="DTH167" s="1"/>
      <c r="DTI167" s="1"/>
      <c r="DTJ167" s="1"/>
      <c r="DTK167" s="1"/>
      <c r="DTL167" s="1"/>
      <c r="DTM167" s="1"/>
      <c r="DTN167" s="1"/>
      <c r="DTO167" s="1"/>
      <c r="DTP167" s="1"/>
      <c r="DTQ167" s="1"/>
      <c r="DTR167" s="1"/>
      <c r="DTS167" s="1"/>
      <c r="DTT167" s="1"/>
      <c r="DTU167" s="1"/>
      <c r="DTV167" s="1"/>
      <c r="DTW167" s="1"/>
      <c r="DTX167" s="1"/>
      <c r="DTY167" s="1"/>
      <c r="DTZ167" s="1"/>
      <c r="DUA167" s="1"/>
      <c r="DUB167" s="1"/>
      <c r="DUC167" s="1"/>
      <c r="DUD167" s="1"/>
      <c r="DUE167" s="1"/>
      <c r="DUF167" s="1"/>
      <c r="DUG167" s="1"/>
      <c r="DUH167" s="1"/>
      <c r="DUI167" s="1"/>
      <c r="DUJ167" s="1"/>
      <c r="DUK167" s="1"/>
      <c r="DUL167" s="1"/>
      <c r="DUM167" s="1"/>
      <c r="DUN167" s="1"/>
      <c r="DUO167" s="1"/>
      <c r="DUP167" s="1"/>
      <c r="DUQ167" s="1"/>
      <c r="DUR167" s="1"/>
      <c r="DUS167" s="1"/>
      <c r="DUT167" s="1"/>
      <c r="DUU167" s="1"/>
      <c r="DUV167" s="1"/>
      <c r="DUW167" s="1"/>
      <c r="DUX167" s="1"/>
      <c r="DUY167" s="1"/>
      <c r="DUZ167" s="1"/>
      <c r="DVA167" s="1"/>
      <c r="DVB167" s="1"/>
      <c r="DVC167" s="1"/>
      <c r="DVD167" s="1"/>
      <c r="DVE167" s="1"/>
      <c r="DVF167" s="1"/>
      <c r="DVG167" s="1"/>
      <c r="DVH167" s="1"/>
      <c r="DVI167" s="1"/>
      <c r="DVJ167" s="1"/>
      <c r="DVK167" s="1"/>
      <c r="DVL167" s="1"/>
      <c r="DVM167" s="1"/>
      <c r="DVN167" s="1"/>
      <c r="DVO167" s="1"/>
      <c r="DVP167" s="1"/>
      <c r="DVQ167" s="1"/>
      <c r="DVR167" s="1"/>
      <c r="DVS167" s="1"/>
      <c r="DVT167" s="1"/>
      <c r="DVU167" s="1"/>
      <c r="DVV167" s="1"/>
      <c r="DVW167" s="1"/>
      <c r="DVX167" s="1"/>
      <c r="DVY167" s="1"/>
      <c r="DVZ167" s="1"/>
      <c r="DWA167" s="1"/>
      <c r="DWB167" s="1"/>
      <c r="DWC167" s="1"/>
      <c r="DWD167" s="1"/>
      <c r="DWE167" s="1"/>
      <c r="DWF167" s="1"/>
      <c r="DWG167" s="1"/>
      <c r="DWH167" s="1"/>
      <c r="DWI167" s="1"/>
      <c r="DWJ167" s="1"/>
      <c r="DWK167" s="1"/>
      <c r="DWL167" s="1"/>
      <c r="DWM167" s="1"/>
      <c r="DWN167" s="1"/>
      <c r="DWO167" s="1"/>
      <c r="DWP167" s="1"/>
      <c r="DWQ167" s="1"/>
      <c r="DWR167" s="1"/>
      <c r="DWS167" s="1"/>
      <c r="DWT167" s="1"/>
      <c r="DWU167" s="1"/>
      <c r="DWV167" s="1"/>
      <c r="DWW167" s="1"/>
      <c r="DWX167" s="1"/>
      <c r="DWY167" s="1"/>
      <c r="DWZ167" s="1"/>
      <c r="DXA167" s="1"/>
      <c r="DXB167" s="1"/>
      <c r="DXC167" s="1"/>
      <c r="DXD167" s="1"/>
      <c r="DXE167" s="1"/>
      <c r="DXF167" s="1"/>
      <c r="DXG167" s="1"/>
      <c r="DXH167" s="1"/>
      <c r="DXI167" s="1"/>
      <c r="DXJ167" s="1"/>
      <c r="DXK167" s="1"/>
      <c r="DXL167" s="1"/>
      <c r="DXM167" s="1"/>
      <c r="DXN167" s="1"/>
      <c r="DXO167" s="1"/>
      <c r="DXP167" s="1"/>
      <c r="DXQ167" s="1"/>
      <c r="DXR167" s="1"/>
      <c r="DXS167" s="1"/>
      <c r="DXT167" s="1"/>
      <c r="DXU167" s="1"/>
      <c r="DXV167" s="1"/>
      <c r="DXW167" s="1"/>
      <c r="DXX167" s="1"/>
      <c r="DXY167" s="1"/>
      <c r="DXZ167" s="1"/>
      <c r="DYA167" s="1"/>
      <c r="DYB167" s="1"/>
      <c r="DYC167" s="1"/>
      <c r="DYD167" s="1"/>
      <c r="DYE167" s="1"/>
      <c r="DYF167" s="1"/>
      <c r="DYG167" s="1"/>
      <c r="DYH167" s="1"/>
      <c r="DYI167" s="1"/>
      <c r="DYJ167" s="1"/>
      <c r="DYK167" s="1"/>
      <c r="DYL167" s="1"/>
      <c r="DYM167" s="1"/>
      <c r="DYN167" s="1"/>
      <c r="DYO167" s="1"/>
      <c r="DYP167" s="1"/>
      <c r="DYQ167" s="1"/>
      <c r="DYR167" s="1"/>
      <c r="DYS167" s="1"/>
      <c r="DYT167" s="1"/>
      <c r="DYU167" s="1"/>
      <c r="DYV167" s="1"/>
      <c r="DYW167" s="1"/>
      <c r="DYX167" s="1"/>
      <c r="DYY167" s="1"/>
      <c r="DYZ167" s="1"/>
      <c r="DZA167" s="1"/>
      <c r="DZB167" s="1"/>
      <c r="DZC167" s="1"/>
      <c r="DZD167" s="1"/>
      <c r="DZE167" s="1"/>
      <c r="DZF167" s="1"/>
      <c r="DZG167" s="1"/>
      <c r="DZH167" s="1"/>
      <c r="DZI167" s="1"/>
      <c r="DZJ167" s="1"/>
      <c r="DZK167" s="1"/>
      <c r="DZL167" s="1"/>
      <c r="DZM167" s="1"/>
      <c r="DZN167" s="1"/>
      <c r="DZO167" s="1"/>
      <c r="DZP167" s="1"/>
      <c r="DZQ167" s="1"/>
      <c r="DZR167" s="1"/>
      <c r="DZS167" s="1"/>
      <c r="DZT167" s="1"/>
      <c r="DZU167" s="1"/>
      <c r="DZV167" s="1"/>
      <c r="DZW167" s="1"/>
      <c r="DZX167" s="1"/>
      <c r="DZY167" s="1"/>
      <c r="DZZ167" s="1"/>
      <c r="EAA167" s="1"/>
      <c r="EAB167" s="1"/>
      <c r="EAC167" s="1"/>
      <c r="EAD167" s="1"/>
      <c r="EAE167" s="1"/>
      <c r="EAF167" s="1"/>
      <c r="EAG167" s="1"/>
      <c r="EAH167" s="1"/>
      <c r="EAI167" s="1"/>
      <c r="EAJ167" s="1"/>
      <c r="EAK167" s="1"/>
      <c r="EAL167" s="1"/>
      <c r="EAM167" s="1"/>
      <c r="EAN167" s="1"/>
      <c r="EAO167" s="1"/>
      <c r="EAP167" s="1"/>
      <c r="EAQ167" s="1"/>
      <c r="EAR167" s="1"/>
      <c r="EAS167" s="1"/>
      <c r="EAT167" s="1"/>
      <c r="EAU167" s="1"/>
      <c r="EAV167" s="1"/>
      <c r="EAW167" s="1"/>
      <c r="EAX167" s="1"/>
      <c r="EAY167" s="1"/>
      <c r="EAZ167" s="1"/>
      <c r="EBA167" s="1"/>
      <c r="EBB167" s="1"/>
      <c r="EBC167" s="1"/>
      <c r="EBD167" s="1"/>
      <c r="EBE167" s="1"/>
      <c r="EBF167" s="1"/>
      <c r="EBG167" s="1"/>
      <c r="EBH167" s="1"/>
      <c r="EBI167" s="1"/>
      <c r="EBJ167" s="1"/>
      <c r="EBK167" s="1"/>
      <c r="EBL167" s="1"/>
      <c r="EBM167" s="1"/>
      <c r="EBN167" s="1"/>
      <c r="EBO167" s="1"/>
      <c r="EBP167" s="1"/>
      <c r="EBQ167" s="1"/>
      <c r="EBR167" s="1"/>
      <c r="EBS167" s="1"/>
      <c r="EBT167" s="1"/>
      <c r="EBU167" s="1"/>
      <c r="EBV167" s="1"/>
      <c r="EBW167" s="1"/>
      <c r="EBX167" s="1"/>
      <c r="EBY167" s="1"/>
      <c r="EBZ167" s="1"/>
      <c r="ECA167" s="1"/>
      <c r="ECB167" s="1"/>
      <c r="ECC167" s="1"/>
      <c r="ECD167" s="1"/>
      <c r="ECE167" s="1"/>
      <c r="ECF167" s="1"/>
      <c r="ECG167" s="1"/>
      <c r="ECH167" s="1"/>
      <c r="ECI167" s="1"/>
      <c r="ECJ167" s="1"/>
      <c r="ECK167" s="1"/>
      <c r="ECL167" s="1"/>
      <c r="ECM167" s="1"/>
      <c r="ECN167" s="1"/>
      <c r="ECO167" s="1"/>
      <c r="ECP167" s="1"/>
      <c r="ECQ167" s="1"/>
      <c r="ECR167" s="1"/>
      <c r="ECS167" s="1"/>
      <c r="ECT167" s="1"/>
      <c r="ECU167" s="1"/>
      <c r="ECV167" s="1"/>
      <c r="ECW167" s="1"/>
      <c r="ECX167" s="1"/>
      <c r="ECY167" s="1"/>
      <c r="ECZ167" s="1"/>
      <c r="EDA167" s="1"/>
      <c r="EDB167" s="1"/>
      <c r="EDC167" s="1"/>
      <c r="EDD167" s="1"/>
      <c r="EDE167" s="1"/>
      <c r="EDF167" s="1"/>
      <c r="EDG167" s="1"/>
      <c r="EDH167" s="1"/>
      <c r="EDI167" s="1"/>
      <c r="EDJ167" s="1"/>
      <c r="EDK167" s="1"/>
      <c r="EDL167" s="1"/>
      <c r="EDM167" s="1"/>
      <c r="EDN167" s="1"/>
      <c r="EDO167" s="1"/>
      <c r="EDP167" s="1"/>
      <c r="EDQ167" s="1"/>
      <c r="EDR167" s="1"/>
      <c r="EDS167" s="1"/>
      <c r="EDT167" s="1"/>
      <c r="EDU167" s="1"/>
      <c r="EDV167" s="1"/>
      <c r="EDW167" s="1"/>
      <c r="EDX167" s="1"/>
      <c r="EDY167" s="1"/>
      <c r="EDZ167" s="1"/>
      <c r="EEA167" s="1"/>
      <c r="EEB167" s="1"/>
      <c r="EEC167" s="1"/>
      <c r="EED167" s="1"/>
      <c r="EEE167" s="1"/>
      <c r="EEF167" s="1"/>
      <c r="EEG167" s="1"/>
      <c r="EEH167" s="1"/>
      <c r="EEI167" s="1"/>
      <c r="EEJ167" s="1"/>
      <c r="EEK167" s="1"/>
      <c r="EEL167" s="1"/>
      <c r="EEM167" s="1"/>
      <c r="EEN167" s="1"/>
      <c r="EEO167" s="1"/>
      <c r="EEP167" s="1"/>
      <c r="EEQ167" s="1"/>
      <c r="EER167" s="1"/>
      <c r="EES167" s="1"/>
      <c r="EET167" s="1"/>
      <c r="EEU167" s="1"/>
      <c r="EEV167" s="1"/>
      <c r="EEW167" s="1"/>
      <c r="EEX167" s="1"/>
      <c r="EEY167" s="1"/>
      <c r="EEZ167" s="1"/>
      <c r="EFA167" s="1"/>
      <c r="EFB167" s="1"/>
      <c r="EFC167" s="1"/>
      <c r="EFD167" s="1"/>
      <c r="EFE167" s="1"/>
      <c r="EFF167" s="1"/>
      <c r="EFG167" s="1"/>
      <c r="EFH167" s="1"/>
      <c r="EFI167" s="1"/>
      <c r="EFJ167" s="1"/>
      <c r="EFK167" s="1"/>
      <c r="EFL167" s="1"/>
      <c r="EFM167" s="1"/>
      <c r="EFN167" s="1"/>
      <c r="EFO167" s="1"/>
      <c r="EFP167" s="1"/>
      <c r="EFQ167" s="1"/>
      <c r="EFR167" s="1"/>
      <c r="EFS167" s="1"/>
      <c r="EFT167" s="1"/>
      <c r="EFU167" s="1"/>
      <c r="EFV167" s="1"/>
      <c r="EFW167" s="1"/>
      <c r="EFX167" s="1"/>
      <c r="EFY167" s="1"/>
      <c r="EFZ167" s="1"/>
      <c r="EGA167" s="1"/>
      <c r="EGB167" s="1"/>
      <c r="EGC167" s="1"/>
      <c r="EGD167" s="1"/>
      <c r="EGE167" s="1"/>
      <c r="EGF167" s="1"/>
      <c r="EGG167" s="1"/>
      <c r="EGH167" s="1"/>
      <c r="EGI167" s="1"/>
      <c r="EGJ167" s="1"/>
      <c r="EGK167" s="1"/>
      <c r="EGL167" s="1"/>
      <c r="EGM167" s="1"/>
      <c r="EGN167" s="1"/>
      <c r="EGO167" s="1"/>
      <c r="EGP167" s="1"/>
      <c r="EGQ167" s="1"/>
      <c r="EGR167" s="1"/>
      <c r="EGS167" s="1"/>
      <c r="EGT167" s="1"/>
      <c r="EGU167" s="1"/>
      <c r="EGV167" s="1"/>
      <c r="EGW167" s="1"/>
      <c r="EGX167" s="1"/>
      <c r="EGY167" s="1"/>
      <c r="EGZ167" s="1"/>
      <c r="EHA167" s="1"/>
      <c r="EHB167" s="1"/>
      <c r="EHC167" s="1"/>
      <c r="EHD167" s="1"/>
      <c r="EHE167" s="1"/>
      <c r="EHF167" s="1"/>
      <c r="EHG167" s="1"/>
      <c r="EHH167" s="1"/>
      <c r="EHI167" s="1"/>
      <c r="EHJ167" s="1"/>
      <c r="EHK167" s="1"/>
      <c r="EHL167" s="1"/>
      <c r="EHM167" s="1"/>
      <c r="EHN167" s="1"/>
      <c r="EHO167" s="1"/>
      <c r="EHP167" s="1"/>
      <c r="EHQ167" s="1"/>
      <c r="EHR167" s="1"/>
      <c r="EHS167" s="1"/>
      <c r="EHT167" s="1"/>
      <c r="EHU167" s="1"/>
      <c r="EHV167" s="1"/>
      <c r="EHW167" s="1"/>
      <c r="EHX167" s="1"/>
      <c r="EHY167" s="1"/>
      <c r="EHZ167" s="1"/>
      <c r="EIA167" s="1"/>
      <c r="EIB167" s="1"/>
      <c r="EIC167" s="1"/>
      <c r="EID167" s="1"/>
      <c r="EIE167" s="1"/>
      <c r="EIF167" s="1"/>
      <c r="EIG167" s="1"/>
      <c r="EIH167" s="1"/>
      <c r="EII167" s="1"/>
      <c r="EIJ167" s="1"/>
      <c r="EIK167" s="1"/>
      <c r="EIL167" s="1"/>
      <c r="EIM167" s="1"/>
      <c r="EIN167" s="1"/>
      <c r="EIO167" s="1"/>
      <c r="EIP167" s="1"/>
      <c r="EIQ167" s="1"/>
      <c r="EIR167" s="1"/>
      <c r="EIS167" s="1"/>
      <c r="EIT167" s="1"/>
      <c r="EIU167" s="1"/>
      <c r="EIV167" s="1"/>
      <c r="EIW167" s="1"/>
      <c r="EIX167" s="1"/>
      <c r="EIY167" s="1"/>
      <c r="EIZ167" s="1"/>
      <c r="EJA167" s="1"/>
      <c r="EJB167" s="1"/>
      <c r="EJC167" s="1"/>
      <c r="EJD167" s="1"/>
      <c r="EJE167" s="1"/>
      <c r="EJF167" s="1"/>
      <c r="EJG167" s="1"/>
      <c r="EJH167" s="1"/>
      <c r="EJI167" s="1"/>
      <c r="EJJ167" s="1"/>
      <c r="EJK167" s="1"/>
      <c r="EJL167" s="1"/>
      <c r="EJM167" s="1"/>
      <c r="EJN167" s="1"/>
      <c r="EJO167" s="1"/>
      <c r="EJP167" s="1"/>
      <c r="EJQ167" s="1"/>
      <c r="EJR167" s="1"/>
      <c r="EJS167" s="1"/>
      <c r="EJT167" s="1"/>
      <c r="EJU167" s="1"/>
      <c r="EJV167" s="1"/>
      <c r="EJW167" s="1"/>
      <c r="EJX167" s="1"/>
      <c r="EJY167" s="1"/>
      <c r="EJZ167" s="1"/>
      <c r="EKA167" s="1"/>
      <c r="EKB167" s="1"/>
      <c r="EKC167" s="1"/>
      <c r="EKD167" s="1"/>
      <c r="EKE167" s="1"/>
      <c r="EKF167" s="1"/>
      <c r="EKG167" s="1"/>
      <c r="EKH167" s="1"/>
      <c r="EKI167" s="1"/>
      <c r="EKJ167" s="1"/>
      <c r="EKK167" s="1"/>
      <c r="EKL167" s="1"/>
      <c r="EKM167" s="1"/>
      <c r="EKN167" s="1"/>
      <c r="EKO167" s="1"/>
      <c r="EKP167" s="1"/>
      <c r="EKQ167" s="1"/>
      <c r="EKR167" s="1"/>
      <c r="EKS167" s="1"/>
      <c r="EKT167" s="1"/>
      <c r="EKU167" s="1"/>
      <c r="EKV167" s="1"/>
      <c r="EKW167" s="1"/>
      <c r="EKX167" s="1"/>
      <c r="EKY167" s="1"/>
      <c r="EKZ167" s="1"/>
      <c r="ELA167" s="1"/>
      <c r="ELB167" s="1"/>
      <c r="ELC167" s="1"/>
      <c r="ELD167" s="1"/>
      <c r="ELE167" s="1"/>
      <c r="ELF167" s="1"/>
      <c r="ELG167" s="1"/>
      <c r="ELH167" s="1"/>
      <c r="ELI167" s="1"/>
      <c r="ELJ167" s="1"/>
      <c r="ELK167" s="1"/>
      <c r="ELL167" s="1"/>
      <c r="ELM167" s="1"/>
      <c r="ELN167" s="1"/>
      <c r="ELO167" s="1"/>
      <c r="ELP167" s="1"/>
      <c r="ELQ167" s="1"/>
      <c r="ELR167" s="1"/>
      <c r="ELS167" s="1"/>
      <c r="ELT167" s="1"/>
      <c r="ELU167" s="1"/>
      <c r="ELV167" s="1"/>
      <c r="ELW167" s="1"/>
      <c r="ELX167" s="1"/>
      <c r="ELY167" s="1"/>
      <c r="ELZ167" s="1"/>
      <c r="EMA167" s="1"/>
      <c r="EMB167" s="1"/>
      <c r="EMC167" s="1"/>
      <c r="EMD167" s="1"/>
      <c r="EME167" s="1"/>
      <c r="EMF167" s="1"/>
      <c r="EMG167" s="1"/>
      <c r="EMH167" s="1"/>
      <c r="EMI167" s="1"/>
      <c r="EMJ167" s="1"/>
      <c r="EMK167" s="1"/>
      <c r="EML167" s="1"/>
      <c r="EMM167" s="1"/>
      <c r="EMN167" s="1"/>
      <c r="EMO167" s="1"/>
      <c r="EMP167" s="1"/>
      <c r="EMQ167" s="1"/>
      <c r="EMR167" s="1"/>
      <c r="EMS167" s="1"/>
      <c r="EMT167" s="1"/>
      <c r="EMU167" s="1"/>
      <c r="EMV167" s="1"/>
      <c r="EMW167" s="1"/>
      <c r="EMX167" s="1"/>
      <c r="EMY167" s="1"/>
      <c r="EMZ167" s="1"/>
      <c r="ENA167" s="1"/>
      <c r="ENB167" s="1"/>
      <c r="ENC167" s="1"/>
      <c r="END167" s="1"/>
      <c r="ENE167" s="1"/>
      <c r="ENF167" s="1"/>
      <c r="ENG167" s="1"/>
      <c r="ENH167" s="1"/>
      <c r="ENI167" s="1"/>
      <c r="ENJ167" s="1"/>
      <c r="ENK167" s="1"/>
      <c r="ENL167" s="1"/>
      <c r="ENM167" s="1"/>
      <c r="ENN167" s="1"/>
      <c r="ENO167" s="1"/>
      <c r="ENP167" s="1"/>
      <c r="ENQ167" s="1"/>
      <c r="ENR167" s="1"/>
      <c r="ENS167" s="1"/>
      <c r="ENT167" s="1"/>
      <c r="ENU167" s="1"/>
      <c r="ENV167" s="1"/>
      <c r="ENW167" s="1"/>
      <c r="ENX167" s="1"/>
      <c r="ENY167" s="1"/>
      <c r="ENZ167" s="1"/>
      <c r="EOA167" s="1"/>
      <c r="EOB167" s="1"/>
      <c r="EOC167" s="1"/>
      <c r="EOD167" s="1"/>
      <c r="EOE167" s="1"/>
      <c r="EOF167" s="1"/>
      <c r="EOG167" s="1"/>
      <c r="EOH167" s="1"/>
      <c r="EOI167" s="1"/>
      <c r="EOJ167" s="1"/>
      <c r="EOK167" s="1"/>
      <c r="EOL167" s="1"/>
      <c r="EOM167" s="1"/>
      <c r="EON167" s="1"/>
      <c r="EOO167" s="1"/>
      <c r="EOP167" s="1"/>
      <c r="EOQ167" s="1"/>
      <c r="EOR167" s="1"/>
      <c r="EOS167" s="1"/>
      <c r="EOT167" s="1"/>
      <c r="EOU167" s="1"/>
      <c r="EOV167" s="1"/>
      <c r="EOW167" s="1"/>
      <c r="EOX167" s="1"/>
      <c r="EOY167" s="1"/>
      <c r="EOZ167" s="1"/>
      <c r="EPA167" s="1"/>
      <c r="EPB167" s="1"/>
      <c r="EPC167" s="1"/>
      <c r="EPD167" s="1"/>
      <c r="EPE167" s="1"/>
      <c r="EPF167" s="1"/>
      <c r="EPG167" s="1"/>
      <c r="EPH167" s="1"/>
      <c r="EPI167" s="1"/>
      <c r="EPJ167" s="1"/>
      <c r="EPK167" s="1"/>
      <c r="EPL167" s="1"/>
      <c r="EPM167" s="1"/>
      <c r="EPN167" s="1"/>
      <c r="EPO167" s="1"/>
      <c r="EPP167" s="1"/>
      <c r="EPQ167" s="1"/>
      <c r="EPR167" s="1"/>
      <c r="EPS167" s="1"/>
      <c r="EPT167" s="1"/>
      <c r="EPU167" s="1"/>
      <c r="EPV167" s="1"/>
      <c r="EPW167" s="1"/>
      <c r="EPX167" s="1"/>
      <c r="EPY167" s="1"/>
      <c r="EPZ167" s="1"/>
      <c r="EQA167" s="1"/>
      <c r="EQB167" s="1"/>
      <c r="EQC167" s="1"/>
      <c r="EQD167" s="1"/>
      <c r="EQE167" s="1"/>
      <c r="EQF167" s="1"/>
      <c r="EQG167" s="1"/>
      <c r="EQH167" s="1"/>
      <c r="EQI167" s="1"/>
      <c r="EQJ167" s="1"/>
      <c r="EQK167" s="1"/>
      <c r="EQL167" s="1"/>
      <c r="EQM167" s="1"/>
      <c r="EQN167" s="1"/>
      <c r="EQO167" s="1"/>
      <c r="EQP167" s="1"/>
      <c r="EQQ167" s="1"/>
      <c r="EQR167" s="1"/>
      <c r="EQS167" s="1"/>
      <c r="EQT167" s="1"/>
      <c r="EQU167" s="1"/>
      <c r="EQV167" s="1"/>
      <c r="EQW167" s="1"/>
      <c r="EQX167" s="1"/>
      <c r="EQY167" s="1"/>
      <c r="EQZ167" s="1"/>
      <c r="ERA167" s="1"/>
      <c r="ERB167" s="1"/>
      <c r="ERC167" s="1"/>
      <c r="ERD167" s="1"/>
      <c r="ERE167" s="1"/>
      <c r="ERF167" s="1"/>
      <c r="ERG167" s="1"/>
      <c r="ERH167" s="1"/>
      <c r="ERI167" s="1"/>
      <c r="ERJ167" s="1"/>
      <c r="ERK167" s="1"/>
      <c r="ERL167" s="1"/>
      <c r="ERM167" s="1"/>
      <c r="ERN167" s="1"/>
      <c r="ERO167" s="1"/>
      <c r="ERP167" s="1"/>
      <c r="ERQ167" s="1"/>
      <c r="ERR167" s="1"/>
      <c r="ERS167" s="1"/>
      <c r="ERT167" s="1"/>
      <c r="ERU167" s="1"/>
      <c r="ERV167" s="1"/>
      <c r="ERW167" s="1"/>
      <c r="ERX167" s="1"/>
      <c r="ERY167" s="1"/>
      <c r="ERZ167" s="1"/>
      <c r="ESA167" s="1"/>
      <c r="ESB167" s="1"/>
      <c r="ESC167" s="1"/>
      <c r="ESD167" s="1"/>
      <c r="ESE167" s="1"/>
      <c r="ESF167" s="1"/>
      <c r="ESG167" s="1"/>
      <c r="ESH167" s="1"/>
      <c r="ESI167" s="1"/>
      <c r="ESJ167" s="1"/>
      <c r="ESK167" s="1"/>
      <c r="ESL167" s="1"/>
      <c r="ESM167" s="1"/>
      <c r="ESN167" s="1"/>
      <c r="ESO167" s="1"/>
      <c r="ESP167" s="1"/>
      <c r="ESQ167" s="1"/>
      <c r="ESR167" s="1"/>
      <c r="ESS167" s="1"/>
      <c r="EST167" s="1"/>
      <c r="ESU167" s="1"/>
      <c r="ESV167" s="1"/>
      <c r="ESW167" s="1"/>
      <c r="ESX167" s="1"/>
      <c r="ESY167" s="1"/>
      <c r="ESZ167" s="1"/>
      <c r="ETA167" s="1"/>
      <c r="ETB167" s="1"/>
      <c r="ETC167" s="1"/>
      <c r="ETD167" s="1"/>
      <c r="ETE167" s="1"/>
      <c r="ETF167" s="1"/>
      <c r="ETG167" s="1"/>
      <c r="ETH167" s="1"/>
      <c r="ETI167" s="1"/>
      <c r="ETJ167" s="1"/>
      <c r="ETK167" s="1"/>
      <c r="ETL167" s="1"/>
      <c r="ETM167" s="1"/>
      <c r="ETN167" s="1"/>
      <c r="ETO167" s="1"/>
      <c r="ETP167" s="1"/>
      <c r="ETQ167" s="1"/>
      <c r="ETR167" s="1"/>
      <c r="ETS167" s="1"/>
      <c r="ETT167" s="1"/>
      <c r="ETU167" s="1"/>
      <c r="ETV167" s="1"/>
      <c r="ETW167" s="1"/>
      <c r="ETX167" s="1"/>
      <c r="ETY167" s="1"/>
      <c r="ETZ167" s="1"/>
      <c r="EUA167" s="1"/>
      <c r="EUB167" s="1"/>
      <c r="EUC167" s="1"/>
      <c r="EUD167" s="1"/>
      <c r="EUE167" s="1"/>
      <c r="EUF167" s="1"/>
      <c r="EUG167" s="1"/>
      <c r="EUH167" s="1"/>
      <c r="EUI167" s="1"/>
      <c r="EUJ167" s="1"/>
      <c r="EUK167" s="1"/>
      <c r="EUL167" s="1"/>
      <c r="EUM167" s="1"/>
      <c r="EUN167" s="1"/>
      <c r="EUO167" s="1"/>
      <c r="EUP167" s="1"/>
      <c r="EUQ167" s="1"/>
      <c r="EUR167" s="1"/>
      <c r="EUS167" s="1"/>
      <c r="EUT167" s="1"/>
      <c r="EUU167" s="1"/>
      <c r="EUV167" s="1"/>
      <c r="EUW167" s="1"/>
      <c r="EUX167" s="1"/>
      <c r="EUY167" s="1"/>
      <c r="EUZ167" s="1"/>
      <c r="EVA167" s="1"/>
      <c r="EVB167" s="1"/>
      <c r="EVC167" s="1"/>
      <c r="EVD167" s="1"/>
      <c r="EVE167" s="1"/>
      <c r="EVF167" s="1"/>
      <c r="EVG167" s="1"/>
      <c r="EVH167" s="1"/>
      <c r="EVI167" s="1"/>
      <c r="EVJ167" s="1"/>
      <c r="EVK167" s="1"/>
      <c r="EVL167" s="1"/>
      <c r="EVM167" s="1"/>
      <c r="EVN167" s="1"/>
      <c r="EVO167" s="1"/>
      <c r="EVP167" s="1"/>
      <c r="EVQ167" s="1"/>
      <c r="EVR167" s="1"/>
      <c r="EVS167" s="1"/>
      <c r="EVT167" s="1"/>
      <c r="EVU167" s="1"/>
      <c r="EVV167" s="1"/>
      <c r="EVW167" s="1"/>
      <c r="EVX167" s="1"/>
      <c r="EVY167" s="1"/>
      <c r="EVZ167" s="1"/>
      <c r="EWA167" s="1"/>
      <c r="EWB167" s="1"/>
      <c r="EWC167" s="1"/>
      <c r="EWD167" s="1"/>
      <c r="EWE167" s="1"/>
      <c r="EWF167" s="1"/>
      <c r="EWG167" s="1"/>
      <c r="EWH167" s="1"/>
      <c r="EWI167" s="1"/>
      <c r="EWJ167" s="1"/>
      <c r="EWK167" s="1"/>
      <c r="EWL167" s="1"/>
      <c r="EWM167" s="1"/>
      <c r="EWN167" s="1"/>
      <c r="EWO167" s="1"/>
      <c r="EWP167" s="1"/>
      <c r="EWQ167" s="1"/>
      <c r="EWR167" s="1"/>
      <c r="EWS167" s="1"/>
      <c r="EWT167" s="1"/>
      <c r="EWU167" s="1"/>
      <c r="EWV167" s="1"/>
      <c r="EWW167" s="1"/>
      <c r="EWX167" s="1"/>
      <c r="EWY167" s="1"/>
      <c r="EWZ167" s="1"/>
      <c r="EXA167" s="1"/>
      <c r="EXB167" s="1"/>
      <c r="EXC167" s="1"/>
      <c r="EXD167" s="1"/>
      <c r="EXE167" s="1"/>
      <c r="EXF167" s="1"/>
      <c r="EXG167" s="1"/>
      <c r="EXH167" s="1"/>
      <c r="EXI167" s="1"/>
      <c r="EXJ167" s="1"/>
      <c r="EXK167" s="1"/>
      <c r="EXL167" s="1"/>
      <c r="EXM167" s="1"/>
      <c r="EXN167" s="1"/>
      <c r="EXO167" s="1"/>
      <c r="EXP167" s="1"/>
      <c r="EXQ167" s="1"/>
      <c r="EXR167" s="1"/>
      <c r="EXS167" s="1"/>
      <c r="EXT167" s="1"/>
      <c r="EXU167" s="1"/>
      <c r="EXV167" s="1"/>
      <c r="EXW167" s="1"/>
      <c r="EXX167" s="1"/>
      <c r="EXY167" s="1"/>
      <c r="EXZ167" s="1"/>
      <c r="EYA167" s="1"/>
      <c r="EYB167" s="1"/>
      <c r="EYC167" s="1"/>
      <c r="EYD167" s="1"/>
      <c r="EYE167" s="1"/>
      <c r="EYF167" s="1"/>
      <c r="EYG167" s="1"/>
      <c r="EYH167" s="1"/>
      <c r="EYI167" s="1"/>
      <c r="EYJ167" s="1"/>
      <c r="EYK167" s="1"/>
      <c r="EYL167" s="1"/>
      <c r="EYM167" s="1"/>
      <c r="EYN167" s="1"/>
      <c r="EYO167" s="1"/>
      <c r="EYP167" s="1"/>
      <c r="EYQ167" s="1"/>
      <c r="EYR167" s="1"/>
      <c r="EYS167" s="1"/>
      <c r="EYT167" s="1"/>
      <c r="EYU167" s="1"/>
      <c r="EYV167" s="1"/>
      <c r="EYW167" s="1"/>
      <c r="EYX167" s="1"/>
      <c r="EYY167" s="1"/>
      <c r="EYZ167" s="1"/>
      <c r="EZA167" s="1"/>
      <c r="EZB167" s="1"/>
      <c r="EZC167" s="1"/>
      <c r="EZD167" s="1"/>
      <c r="EZE167" s="1"/>
      <c r="EZF167" s="1"/>
      <c r="EZG167" s="1"/>
      <c r="EZH167" s="1"/>
      <c r="EZI167" s="1"/>
      <c r="EZJ167" s="1"/>
      <c r="EZK167" s="1"/>
      <c r="EZL167" s="1"/>
      <c r="EZM167" s="1"/>
      <c r="EZN167" s="1"/>
      <c r="EZO167" s="1"/>
      <c r="EZP167" s="1"/>
      <c r="EZQ167" s="1"/>
      <c r="EZR167" s="1"/>
      <c r="EZS167" s="1"/>
      <c r="EZT167" s="1"/>
      <c r="EZU167" s="1"/>
      <c r="EZV167" s="1"/>
      <c r="EZW167" s="1"/>
      <c r="EZX167" s="1"/>
      <c r="EZY167" s="1"/>
      <c r="EZZ167" s="1"/>
      <c r="FAA167" s="1"/>
      <c r="FAB167" s="1"/>
      <c r="FAC167" s="1"/>
      <c r="FAD167" s="1"/>
      <c r="FAE167" s="1"/>
      <c r="FAF167" s="1"/>
      <c r="FAG167" s="1"/>
      <c r="FAH167" s="1"/>
      <c r="FAI167" s="1"/>
      <c r="FAJ167" s="1"/>
      <c r="FAK167" s="1"/>
      <c r="FAL167" s="1"/>
      <c r="FAM167" s="1"/>
      <c r="FAN167" s="1"/>
      <c r="FAO167" s="1"/>
      <c r="FAP167" s="1"/>
      <c r="FAQ167" s="1"/>
      <c r="FAR167" s="1"/>
      <c r="FAS167" s="1"/>
      <c r="FAT167" s="1"/>
      <c r="FAU167" s="1"/>
      <c r="FAV167" s="1"/>
      <c r="FAW167" s="1"/>
      <c r="FAX167" s="1"/>
      <c r="FAY167" s="1"/>
      <c r="FAZ167" s="1"/>
      <c r="FBA167" s="1"/>
      <c r="FBB167" s="1"/>
      <c r="FBC167" s="1"/>
      <c r="FBD167" s="1"/>
      <c r="FBE167" s="1"/>
      <c r="FBF167" s="1"/>
      <c r="FBG167" s="1"/>
      <c r="FBH167" s="1"/>
      <c r="FBI167" s="1"/>
      <c r="FBJ167" s="1"/>
      <c r="FBK167" s="1"/>
      <c r="FBL167" s="1"/>
      <c r="FBM167" s="1"/>
      <c r="FBN167" s="1"/>
      <c r="FBO167" s="1"/>
      <c r="FBP167" s="1"/>
      <c r="FBQ167" s="1"/>
      <c r="FBR167" s="1"/>
      <c r="FBS167" s="1"/>
      <c r="FBT167" s="1"/>
      <c r="FBU167" s="1"/>
      <c r="FBV167" s="1"/>
      <c r="FBW167" s="1"/>
      <c r="FBX167" s="1"/>
      <c r="FBY167" s="1"/>
      <c r="FBZ167" s="1"/>
      <c r="FCA167" s="1"/>
      <c r="FCB167" s="1"/>
      <c r="FCC167" s="1"/>
      <c r="FCD167" s="1"/>
      <c r="FCE167" s="1"/>
      <c r="FCF167" s="1"/>
      <c r="FCG167" s="1"/>
      <c r="FCH167" s="1"/>
      <c r="FCI167" s="1"/>
      <c r="FCJ167" s="1"/>
      <c r="FCK167" s="1"/>
      <c r="FCL167" s="1"/>
      <c r="FCM167" s="1"/>
      <c r="FCN167" s="1"/>
      <c r="FCO167" s="1"/>
      <c r="FCP167" s="1"/>
      <c r="FCQ167" s="1"/>
      <c r="FCR167" s="1"/>
      <c r="FCS167" s="1"/>
      <c r="FCT167" s="1"/>
      <c r="FCU167" s="1"/>
      <c r="FCV167" s="1"/>
      <c r="FCW167" s="1"/>
      <c r="FCX167" s="1"/>
      <c r="FCY167" s="1"/>
      <c r="FCZ167" s="1"/>
      <c r="FDA167" s="1"/>
      <c r="FDB167" s="1"/>
      <c r="FDC167" s="1"/>
      <c r="FDD167" s="1"/>
      <c r="FDE167" s="1"/>
      <c r="FDF167" s="1"/>
      <c r="FDG167" s="1"/>
      <c r="FDH167" s="1"/>
      <c r="FDI167" s="1"/>
      <c r="FDJ167" s="1"/>
      <c r="FDK167" s="1"/>
      <c r="FDL167" s="1"/>
      <c r="FDM167" s="1"/>
      <c r="FDN167" s="1"/>
      <c r="FDO167" s="1"/>
      <c r="FDP167" s="1"/>
      <c r="FDQ167" s="1"/>
      <c r="FDR167" s="1"/>
      <c r="FDS167" s="1"/>
      <c r="FDT167" s="1"/>
      <c r="FDU167" s="1"/>
      <c r="FDV167" s="1"/>
      <c r="FDW167" s="1"/>
      <c r="FDX167" s="1"/>
      <c r="FDY167" s="1"/>
      <c r="FDZ167" s="1"/>
      <c r="FEA167" s="1"/>
      <c r="FEB167" s="1"/>
      <c r="FEC167" s="1"/>
      <c r="FED167" s="1"/>
      <c r="FEE167" s="1"/>
      <c r="FEF167" s="1"/>
      <c r="FEG167" s="1"/>
      <c r="FEH167" s="1"/>
      <c r="FEI167" s="1"/>
      <c r="FEJ167" s="1"/>
      <c r="FEK167" s="1"/>
      <c r="FEL167" s="1"/>
      <c r="FEM167" s="1"/>
      <c r="FEN167" s="1"/>
      <c r="FEO167" s="1"/>
      <c r="FEP167" s="1"/>
      <c r="FEQ167" s="1"/>
      <c r="FER167" s="1"/>
      <c r="FES167" s="1"/>
      <c r="FET167" s="1"/>
      <c r="FEU167" s="1"/>
      <c r="FEV167" s="1"/>
      <c r="FEW167" s="1"/>
      <c r="FEX167" s="1"/>
      <c r="FEY167" s="1"/>
      <c r="FEZ167" s="1"/>
      <c r="FFA167" s="1"/>
      <c r="FFB167" s="1"/>
      <c r="FFC167" s="1"/>
      <c r="FFD167" s="1"/>
      <c r="FFE167" s="1"/>
      <c r="FFF167" s="1"/>
      <c r="FFG167" s="1"/>
      <c r="FFH167" s="1"/>
      <c r="FFI167" s="1"/>
      <c r="FFJ167" s="1"/>
      <c r="FFK167" s="1"/>
      <c r="FFL167" s="1"/>
      <c r="FFM167" s="1"/>
      <c r="FFN167" s="1"/>
      <c r="FFO167" s="1"/>
      <c r="FFP167" s="1"/>
      <c r="FFQ167" s="1"/>
      <c r="FFR167" s="1"/>
      <c r="FFS167" s="1"/>
      <c r="FFT167" s="1"/>
      <c r="FFU167" s="1"/>
      <c r="FFV167" s="1"/>
      <c r="FFW167" s="1"/>
      <c r="FFX167" s="1"/>
      <c r="FFY167" s="1"/>
      <c r="FFZ167" s="1"/>
      <c r="FGA167" s="1"/>
      <c r="FGB167" s="1"/>
      <c r="FGC167" s="1"/>
      <c r="FGD167" s="1"/>
      <c r="FGE167" s="1"/>
      <c r="FGF167" s="1"/>
      <c r="FGG167" s="1"/>
      <c r="FGH167" s="1"/>
      <c r="FGI167" s="1"/>
      <c r="FGJ167" s="1"/>
      <c r="FGK167" s="1"/>
      <c r="FGL167" s="1"/>
      <c r="FGM167" s="1"/>
      <c r="FGN167" s="1"/>
      <c r="FGO167" s="1"/>
      <c r="FGP167" s="1"/>
      <c r="FGQ167" s="1"/>
      <c r="FGR167" s="1"/>
      <c r="FGS167" s="1"/>
      <c r="FGT167" s="1"/>
      <c r="FGU167" s="1"/>
      <c r="FGV167" s="1"/>
      <c r="FGW167" s="1"/>
      <c r="FGX167" s="1"/>
      <c r="FGY167" s="1"/>
      <c r="FGZ167" s="1"/>
      <c r="FHA167" s="1"/>
      <c r="FHB167" s="1"/>
      <c r="FHC167" s="1"/>
      <c r="FHD167" s="1"/>
      <c r="FHE167" s="1"/>
      <c r="FHF167" s="1"/>
      <c r="FHG167" s="1"/>
      <c r="FHH167" s="1"/>
      <c r="FHI167" s="1"/>
      <c r="FHJ167" s="1"/>
      <c r="FHK167" s="1"/>
      <c r="FHL167" s="1"/>
      <c r="FHM167" s="1"/>
      <c r="FHN167" s="1"/>
      <c r="FHO167" s="1"/>
      <c r="FHP167" s="1"/>
      <c r="FHQ167" s="1"/>
      <c r="FHR167" s="1"/>
      <c r="FHS167" s="1"/>
      <c r="FHT167" s="1"/>
      <c r="FHU167" s="1"/>
      <c r="FHV167" s="1"/>
      <c r="FHW167" s="1"/>
      <c r="FHX167" s="1"/>
      <c r="FHY167" s="1"/>
      <c r="FHZ167" s="1"/>
      <c r="FIA167" s="1"/>
      <c r="FIB167" s="1"/>
      <c r="FIC167" s="1"/>
      <c r="FID167" s="1"/>
      <c r="FIE167" s="1"/>
      <c r="FIF167" s="1"/>
      <c r="FIG167" s="1"/>
      <c r="FIH167" s="1"/>
      <c r="FII167" s="1"/>
      <c r="FIJ167" s="1"/>
      <c r="FIK167" s="1"/>
      <c r="FIL167" s="1"/>
      <c r="FIM167" s="1"/>
      <c r="FIN167" s="1"/>
      <c r="FIO167" s="1"/>
      <c r="FIP167" s="1"/>
      <c r="FIQ167" s="1"/>
      <c r="FIR167" s="1"/>
      <c r="FIS167" s="1"/>
      <c r="FIT167" s="1"/>
      <c r="FIU167" s="1"/>
      <c r="FIV167" s="1"/>
      <c r="FIW167" s="1"/>
      <c r="FIX167" s="1"/>
      <c r="FIY167" s="1"/>
      <c r="FIZ167" s="1"/>
      <c r="FJA167" s="1"/>
      <c r="FJB167" s="1"/>
      <c r="FJC167" s="1"/>
      <c r="FJD167" s="1"/>
      <c r="FJE167" s="1"/>
      <c r="FJF167" s="1"/>
      <c r="FJG167" s="1"/>
      <c r="FJH167" s="1"/>
      <c r="FJI167" s="1"/>
      <c r="FJJ167" s="1"/>
      <c r="FJK167" s="1"/>
      <c r="FJL167" s="1"/>
      <c r="FJM167" s="1"/>
      <c r="FJN167" s="1"/>
      <c r="FJO167" s="1"/>
      <c r="FJP167" s="1"/>
      <c r="FJQ167" s="1"/>
      <c r="FJR167" s="1"/>
      <c r="FJS167" s="1"/>
      <c r="FJT167" s="1"/>
      <c r="FJU167" s="1"/>
      <c r="FJV167" s="1"/>
      <c r="FJW167" s="1"/>
      <c r="FJX167" s="1"/>
      <c r="FJY167" s="1"/>
      <c r="FJZ167" s="1"/>
      <c r="FKA167" s="1"/>
      <c r="FKB167" s="1"/>
      <c r="FKC167" s="1"/>
      <c r="FKD167" s="1"/>
      <c r="FKE167" s="1"/>
      <c r="FKF167" s="1"/>
      <c r="FKG167" s="1"/>
      <c r="FKH167" s="1"/>
      <c r="FKI167" s="1"/>
      <c r="FKJ167" s="1"/>
      <c r="FKK167" s="1"/>
      <c r="FKL167" s="1"/>
      <c r="FKM167" s="1"/>
      <c r="FKN167" s="1"/>
      <c r="FKO167" s="1"/>
      <c r="FKP167" s="1"/>
      <c r="FKQ167" s="1"/>
      <c r="FKR167" s="1"/>
      <c r="FKS167" s="1"/>
      <c r="FKT167" s="1"/>
      <c r="FKU167" s="1"/>
      <c r="FKV167" s="1"/>
      <c r="FKW167" s="1"/>
      <c r="FKX167" s="1"/>
      <c r="FKY167" s="1"/>
      <c r="FKZ167" s="1"/>
      <c r="FLA167" s="1"/>
      <c r="FLB167" s="1"/>
      <c r="FLC167" s="1"/>
      <c r="FLD167" s="1"/>
      <c r="FLE167" s="1"/>
      <c r="FLF167" s="1"/>
      <c r="FLG167" s="1"/>
      <c r="FLH167" s="1"/>
      <c r="FLI167" s="1"/>
      <c r="FLJ167" s="1"/>
      <c r="FLK167" s="1"/>
      <c r="FLL167" s="1"/>
      <c r="FLM167" s="1"/>
      <c r="FLN167" s="1"/>
      <c r="FLO167" s="1"/>
      <c r="FLP167" s="1"/>
      <c r="FLQ167" s="1"/>
      <c r="FLR167" s="1"/>
      <c r="FLS167" s="1"/>
      <c r="FLT167" s="1"/>
      <c r="FLU167" s="1"/>
      <c r="FLV167" s="1"/>
      <c r="FLW167" s="1"/>
      <c r="FLX167" s="1"/>
      <c r="FLY167" s="1"/>
      <c r="FLZ167" s="1"/>
      <c r="FMA167" s="1"/>
      <c r="FMB167" s="1"/>
      <c r="FMC167" s="1"/>
      <c r="FMD167" s="1"/>
      <c r="FME167" s="1"/>
      <c r="FMF167" s="1"/>
      <c r="FMG167" s="1"/>
      <c r="FMH167" s="1"/>
      <c r="FMI167" s="1"/>
      <c r="FMJ167" s="1"/>
      <c r="FMK167" s="1"/>
      <c r="FML167" s="1"/>
      <c r="FMM167" s="1"/>
      <c r="FMN167" s="1"/>
      <c r="FMO167" s="1"/>
      <c r="FMP167" s="1"/>
      <c r="FMQ167" s="1"/>
      <c r="FMR167" s="1"/>
      <c r="FMS167" s="1"/>
      <c r="FMT167" s="1"/>
      <c r="FMU167" s="1"/>
      <c r="FMV167" s="1"/>
      <c r="FMW167" s="1"/>
      <c r="FMX167" s="1"/>
      <c r="FMY167" s="1"/>
      <c r="FMZ167" s="1"/>
      <c r="FNA167" s="1"/>
      <c r="FNB167" s="1"/>
      <c r="FNC167" s="1"/>
      <c r="FND167" s="1"/>
      <c r="FNE167" s="1"/>
      <c r="FNF167" s="1"/>
      <c r="FNG167" s="1"/>
      <c r="FNH167" s="1"/>
      <c r="FNI167" s="1"/>
      <c r="FNJ167" s="1"/>
      <c r="FNK167" s="1"/>
      <c r="FNL167" s="1"/>
      <c r="FNM167" s="1"/>
      <c r="FNN167" s="1"/>
      <c r="FNO167" s="1"/>
      <c r="FNP167" s="1"/>
      <c r="FNQ167" s="1"/>
      <c r="FNR167" s="1"/>
      <c r="FNS167" s="1"/>
      <c r="FNT167" s="1"/>
      <c r="FNU167" s="1"/>
      <c r="FNV167" s="1"/>
      <c r="FNW167" s="1"/>
      <c r="FNX167" s="1"/>
      <c r="FNY167" s="1"/>
      <c r="FNZ167" s="1"/>
      <c r="FOA167" s="1"/>
      <c r="FOB167" s="1"/>
      <c r="FOC167" s="1"/>
      <c r="FOD167" s="1"/>
      <c r="FOE167" s="1"/>
      <c r="FOF167" s="1"/>
      <c r="FOG167" s="1"/>
      <c r="FOH167" s="1"/>
      <c r="FOI167" s="1"/>
      <c r="FOJ167" s="1"/>
      <c r="FOK167" s="1"/>
      <c r="FOL167" s="1"/>
      <c r="FOM167" s="1"/>
      <c r="FON167" s="1"/>
      <c r="FOO167" s="1"/>
      <c r="FOP167" s="1"/>
      <c r="FOQ167" s="1"/>
      <c r="FOR167" s="1"/>
      <c r="FOS167" s="1"/>
      <c r="FOT167" s="1"/>
      <c r="FOU167" s="1"/>
      <c r="FOV167" s="1"/>
      <c r="FOW167" s="1"/>
      <c r="FOX167" s="1"/>
      <c r="FOY167" s="1"/>
      <c r="FOZ167" s="1"/>
      <c r="FPA167" s="1"/>
      <c r="FPB167" s="1"/>
      <c r="FPC167" s="1"/>
      <c r="FPD167" s="1"/>
      <c r="FPE167" s="1"/>
      <c r="FPF167" s="1"/>
      <c r="FPG167" s="1"/>
      <c r="FPH167" s="1"/>
      <c r="FPI167" s="1"/>
      <c r="FPJ167" s="1"/>
      <c r="FPK167" s="1"/>
      <c r="FPL167" s="1"/>
      <c r="FPM167" s="1"/>
      <c r="FPN167" s="1"/>
      <c r="FPO167" s="1"/>
      <c r="FPP167" s="1"/>
      <c r="FPQ167" s="1"/>
      <c r="FPR167" s="1"/>
      <c r="FPS167" s="1"/>
      <c r="FPT167" s="1"/>
      <c r="FPU167" s="1"/>
      <c r="FPV167" s="1"/>
      <c r="FPW167" s="1"/>
      <c r="FPX167" s="1"/>
      <c r="FPY167" s="1"/>
      <c r="FPZ167" s="1"/>
      <c r="FQA167" s="1"/>
      <c r="FQB167" s="1"/>
      <c r="FQC167" s="1"/>
      <c r="FQD167" s="1"/>
      <c r="FQE167" s="1"/>
      <c r="FQF167" s="1"/>
      <c r="FQG167" s="1"/>
      <c r="FQH167" s="1"/>
      <c r="FQI167" s="1"/>
      <c r="FQJ167" s="1"/>
      <c r="FQK167" s="1"/>
      <c r="FQL167" s="1"/>
      <c r="FQM167" s="1"/>
      <c r="FQN167" s="1"/>
      <c r="FQO167" s="1"/>
      <c r="FQP167" s="1"/>
      <c r="FQQ167" s="1"/>
      <c r="FQR167" s="1"/>
      <c r="FQS167" s="1"/>
      <c r="FQT167" s="1"/>
      <c r="FQU167" s="1"/>
      <c r="FQV167" s="1"/>
      <c r="FQW167" s="1"/>
      <c r="FQX167" s="1"/>
      <c r="FQY167" s="1"/>
      <c r="FQZ167" s="1"/>
      <c r="FRA167" s="1"/>
      <c r="FRB167" s="1"/>
      <c r="FRC167" s="1"/>
      <c r="FRD167" s="1"/>
      <c r="FRE167" s="1"/>
      <c r="FRF167" s="1"/>
      <c r="FRG167" s="1"/>
      <c r="FRH167" s="1"/>
      <c r="FRI167" s="1"/>
      <c r="FRJ167" s="1"/>
      <c r="FRK167" s="1"/>
      <c r="FRL167" s="1"/>
      <c r="FRM167" s="1"/>
      <c r="FRN167" s="1"/>
      <c r="FRO167" s="1"/>
      <c r="FRP167" s="1"/>
      <c r="FRQ167" s="1"/>
      <c r="FRR167" s="1"/>
      <c r="FRS167" s="1"/>
      <c r="FRT167" s="1"/>
      <c r="FRU167" s="1"/>
      <c r="FRV167" s="1"/>
      <c r="FRW167" s="1"/>
      <c r="FRX167" s="1"/>
      <c r="FRY167" s="1"/>
      <c r="FRZ167" s="1"/>
      <c r="FSA167" s="1"/>
      <c r="FSB167" s="1"/>
      <c r="FSC167" s="1"/>
      <c r="FSD167" s="1"/>
      <c r="FSE167" s="1"/>
      <c r="FSF167" s="1"/>
      <c r="FSG167" s="1"/>
      <c r="FSH167" s="1"/>
      <c r="FSI167" s="1"/>
      <c r="FSJ167" s="1"/>
      <c r="FSK167" s="1"/>
      <c r="FSL167" s="1"/>
      <c r="FSM167" s="1"/>
      <c r="FSN167" s="1"/>
      <c r="FSO167" s="1"/>
      <c r="FSP167" s="1"/>
      <c r="FSQ167" s="1"/>
      <c r="FSR167" s="1"/>
      <c r="FSS167" s="1"/>
      <c r="FST167" s="1"/>
      <c r="FSU167" s="1"/>
      <c r="FSV167" s="1"/>
      <c r="FSW167" s="1"/>
      <c r="FSX167" s="1"/>
      <c r="FSY167" s="1"/>
      <c r="FSZ167" s="1"/>
      <c r="FTA167" s="1"/>
      <c r="FTB167" s="1"/>
      <c r="FTC167" s="1"/>
      <c r="FTD167" s="1"/>
      <c r="FTE167" s="1"/>
      <c r="FTF167" s="1"/>
      <c r="FTG167" s="1"/>
      <c r="FTH167" s="1"/>
      <c r="FTI167" s="1"/>
      <c r="FTJ167" s="1"/>
      <c r="FTK167" s="1"/>
      <c r="FTL167" s="1"/>
      <c r="FTM167" s="1"/>
      <c r="FTN167" s="1"/>
      <c r="FTO167" s="1"/>
      <c r="FTP167" s="1"/>
      <c r="FTQ167" s="1"/>
      <c r="FTR167" s="1"/>
      <c r="FTS167" s="1"/>
      <c r="FTT167" s="1"/>
      <c r="FTU167" s="1"/>
      <c r="FTV167" s="1"/>
      <c r="FTW167" s="1"/>
      <c r="FTX167" s="1"/>
      <c r="FTY167" s="1"/>
      <c r="FTZ167" s="1"/>
      <c r="FUA167" s="1"/>
      <c r="FUB167" s="1"/>
      <c r="FUC167" s="1"/>
      <c r="FUD167" s="1"/>
      <c r="FUE167" s="1"/>
      <c r="FUF167" s="1"/>
      <c r="FUG167" s="1"/>
      <c r="FUH167" s="1"/>
      <c r="FUI167" s="1"/>
      <c r="FUJ167" s="1"/>
      <c r="FUK167" s="1"/>
      <c r="FUL167" s="1"/>
      <c r="FUM167" s="1"/>
      <c r="FUN167" s="1"/>
      <c r="FUO167" s="1"/>
      <c r="FUP167" s="1"/>
      <c r="FUQ167" s="1"/>
      <c r="FUR167" s="1"/>
      <c r="FUS167" s="1"/>
      <c r="FUT167" s="1"/>
      <c r="FUU167" s="1"/>
      <c r="FUV167" s="1"/>
      <c r="FUW167" s="1"/>
      <c r="FUX167" s="1"/>
      <c r="FUY167" s="1"/>
      <c r="FUZ167" s="1"/>
      <c r="FVA167" s="1"/>
      <c r="FVB167" s="1"/>
      <c r="FVC167" s="1"/>
      <c r="FVD167" s="1"/>
      <c r="FVE167" s="1"/>
      <c r="FVF167" s="1"/>
      <c r="FVG167" s="1"/>
      <c r="FVH167" s="1"/>
      <c r="FVI167" s="1"/>
      <c r="FVJ167" s="1"/>
      <c r="FVK167" s="1"/>
      <c r="FVL167" s="1"/>
      <c r="FVM167" s="1"/>
      <c r="FVN167" s="1"/>
      <c r="FVO167" s="1"/>
      <c r="FVP167" s="1"/>
      <c r="FVQ167" s="1"/>
      <c r="FVR167" s="1"/>
      <c r="FVS167" s="1"/>
      <c r="FVT167" s="1"/>
      <c r="FVU167" s="1"/>
      <c r="FVV167" s="1"/>
      <c r="FVW167" s="1"/>
      <c r="FVX167" s="1"/>
      <c r="FVY167" s="1"/>
      <c r="FVZ167" s="1"/>
      <c r="FWA167" s="1"/>
      <c r="FWB167" s="1"/>
      <c r="FWC167" s="1"/>
      <c r="FWD167" s="1"/>
      <c r="FWE167" s="1"/>
      <c r="FWF167" s="1"/>
      <c r="FWG167" s="1"/>
      <c r="FWH167" s="1"/>
      <c r="FWI167" s="1"/>
      <c r="FWJ167" s="1"/>
      <c r="FWK167" s="1"/>
      <c r="FWL167" s="1"/>
      <c r="FWM167" s="1"/>
      <c r="FWN167" s="1"/>
      <c r="FWO167" s="1"/>
      <c r="FWP167" s="1"/>
      <c r="FWQ167" s="1"/>
      <c r="FWR167" s="1"/>
      <c r="FWS167" s="1"/>
      <c r="FWT167" s="1"/>
      <c r="FWU167" s="1"/>
      <c r="FWV167" s="1"/>
      <c r="FWW167" s="1"/>
      <c r="FWX167" s="1"/>
      <c r="FWY167" s="1"/>
      <c r="FWZ167" s="1"/>
      <c r="FXA167" s="1"/>
      <c r="FXB167" s="1"/>
      <c r="FXC167" s="1"/>
      <c r="FXD167" s="1"/>
      <c r="FXE167" s="1"/>
      <c r="FXF167" s="1"/>
      <c r="FXG167" s="1"/>
      <c r="FXH167" s="1"/>
      <c r="FXI167" s="1"/>
      <c r="FXJ167" s="1"/>
      <c r="FXK167" s="1"/>
      <c r="FXL167" s="1"/>
      <c r="FXM167" s="1"/>
      <c r="FXN167" s="1"/>
      <c r="FXO167" s="1"/>
      <c r="FXP167" s="1"/>
      <c r="FXQ167" s="1"/>
      <c r="FXR167" s="1"/>
      <c r="FXS167" s="1"/>
      <c r="FXT167" s="1"/>
      <c r="FXU167" s="1"/>
      <c r="FXV167" s="1"/>
      <c r="FXW167" s="1"/>
      <c r="FXX167" s="1"/>
      <c r="FXY167" s="1"/>
      <c r="FXZ167" s="1"/>
      <c r="FYA167" s="1"/>
      <c r="FYB167" s="1"/>
      <c r="FYC167" s="1"/>
      <c r="FYD167" s="1"/>
      <c r="FYE167" s="1"/>
      <c r="FYF167" s="1"/>
      <c r="FYG167" s="1"/>
      <c r="FYH167" s="1"/>
      <c r="FYI167" s="1"/>
      <c r="FYJ167" s="1"/>
      <c r="FYK167" s="1"/>
      <c r="FYL167" s="1"/>
      <c r="FYM167" s="1"/>
      <c r="FYN167" s="1"/>
      <c r="FYO167" s="1"/>
      <c r="FYP167" s="1"/>
      <c r="FYQ167" s="1"/>
      <c r="FYR167" s="1"/>
      <c r="FYS167" s="1"/>
      <c r="FYT167" s="1"/>
      <c r="FYU167" s="1"/>
      <c r="FYV167" s="1"/>
      <c r="FYW167" s="1"/>
      <c r="FYX167" s="1"/>
      <c r="FYY167" s="1"/>
      <c r="FYZ167" s="1"/>
      <c r="FZA167" s="1"/>
      <c r="FZB167" s="1"/>
      <c r="FZC167" s="1"/>
      <c r="FZD167" s="1"/>
      <c r="FZE167" s="1"/>
      <c r="FZF167" s="1"/>
      <c r="FZG167" s="1"/>
      <c r="FZH167" s="1"/>
      <c r="FZI167" s="1"/>
      <c r="FZJ167" s="1"/>
      <c r="FZK167" s="1"/>
      <c r="FZL167" s="1"/>
      <c r="FZM167" s="1"/>
      <c r="FZN167" s="1"/>
      <c r="FZO167" s="1"/>
      <c r="FZP167" s="1"/>
      <c r="FZQ167" s="1"/>
      <c r="FZR167" s="1"/>
      <c r="FZS167" s="1"/>
      <c r="FZT167" s="1"/>
      <c r="FZU167" s="1"/>
      <c r="FZV167" s="1"/>
      <c r="FZW167" s="1"/>
      <c r="FZX167" s="1"/>
      <c r="FZY167" s="1"/>
      <c r="FZZ167" s="1"/>
      <c r="GAA167" s="1"/>
      <c r="GAB167" s="1"/>
      <c r="GAC167" s="1"/>
      <c r="GAD167" s="1"/>
      <c r="GAE167" s="1"/>
      <c r="GAF167" s="1"/>
      <c r="GAG167" s="1"/>
      <c r="GAH167" s="1"/>
      <c r="GAI167" s="1"/>
      <c r="GAJ167" s="1"/>
      <c r="GAK167" s="1"/>
      <c r="GAL167" s="1"/>
      <c r="GAM167" s="1"/>
      <c r="GAN167" s="1"/>
      <c r="GAO167" s="1"/>
      <c r="GAP167" s="1"/>
      <c r="GAQ167" s="1"/>
      <c r="GAR167" s="1"/>
      <c r="GAS167" s="1"/>
      <c r="GAT167" s="1"/>
      <c r="GAU167" s="1"/>
      <c r="GAV167" s="1"/>
      <c r="GAW167" s="1"/>
      <c r="GAX167" s="1"/>
      <c r="GAY167" s="1"/>
      <c r="GAZ167" s="1"/>
      <c r="GBA167" s="1"/>
      <c r="GBB167" s="1"/>
      <c r="GBC167" s="1"/>
      <c r="GBD167" s="1"/>
      <c r="GBE167" s="1"/>
      <c r="GBF167" s="1"/>
      <c r="GBG167" s="1"/>
      <c r="GBH167" s="1"/>
      <c r="GBI167" s="1"/>
      <c r="GBJ167" s="1"/>
      <c r="GBK167" s="1"/>
      <c r="GBL167" s="1"/>
      <c r="GBM167" s="1"/>
      <c r="GBN167" s="1"/>
      <c r="GBO167" s="1"/>
      <c r="GBP167" s="1"/>
      <c r="GBQ167" s="1"/>
      <c r="GBR167" s="1"/>
      <c r="GBS167" s="1"/>
      <c r="GBT167" s="1"/>
      <c r="GBU167" s="1"/>
      <c r="GBV167" s="1"/>
      <c r="GBW167" s="1"/>
      <c r="GBX167" s="1"/>
      <c r="GBY167" s="1"/>
      <c r="GBZ167" s="1"/>
      <c r="GCA167" s="1"/>
      <c r="GCB167" s="1"/>
      <c r="GCC167" s="1"/>
      <c r="GCD167" s="1"/>
      <c r="GCE167" s="1"/>
      <c r="GCF167" s="1"/>
      <c r="GCG167" s="1"/>
      <c r="GCH167" s="1"/>
      <c r="GCI167" s="1"/>
      <c r="GCJ167" s="1"/>
      <c r="GCK167" s="1"/>
      <c r="GCL167" s="1"/>
      <c r="GCM167" s="1"/>
      <c r="GCN167" s="1"/>
      <c r="GCO167" s="1"/>
      <c r="GCP167" s="1"/>
      <c r="GCQ167" s="1"/>
      <c r="GCR167" s="1"/>
      <c r="GCS167" s="1"/>
      <c r="GCT167" s="1"/>
      <c r="GCU167" s="1"/>
      <c r="GCV167" s="1"/>
      <c r="GCW167" s="1"/>
      <c r="GCX167" s="1"/>
      <c r="GCY167" s="1"/>
      <c r="GCZ167" s="1"/>
      <c r="GDA167" s="1"/>
      <c r="GDB167" s="1"/>
      <c r="GDC167" s="1"/>
      <c r="GDD167" s="1"/>
      <c r="GDE167" s="1"/>
      <c r="GDF167" s="1"/>
      <c r="GDG167" s="1"/>
      <c r="GDH167" s="1"/>
      <c r="GDI167" s="1"/>
      <c r="GDJ167" s="1"/>
      <c r="GDK167" s="1"/>
      <c r="GDL167" s="1"/>
      <c r="GDM167" s="1"/>
      <c r="GDN167" s="1"/>
      <c r="GDO167" s="1"/>
      <c r="GDP167" s="1"/>
      <c r="GDQ167" s="1"/>
      <c r="GDR167" s="1"/>
      <c r="GDS167" s="1"/>
      <c r="GDT167" s="1"/>
      <c r="GDU167" s="1"/>
      <c r="GDV167" s="1"/>
      <c r="GDW167" s="1"/>
      <c r="GDX167" s="1"/>
      <c r="GDY167" s="1"/>
      <c r="GDZ167" s="1"/>
      <c r="GEA167" s="1"/>
      <c r="GEB167" s="1"/>
      <c r="GEC167" s="1"/>
      <c r="GED167" s="1"/>
      <c r="GEE167" s="1"/>
      <c r="GEF167" s="1"/>
      <c r="GEG167" s="1"/>
      <c r="GEH167" s="1"/>
      <c r="GEI167" s="1"/>
      <c r="GEJ167" s="1"/>
      <c r="GEK167" s="1"/>
      <c r="GEL167" s="1"/>
      <c r="GEM167" s="1"/>
      <c r="GEN167" s="1"/>
      <c r="GEO167" s="1"/>
      <c r="GEP167" s="1"/>
      <c r="GEQ167" s="1"/>
      <c r="GER167" s="1"/>
      <c r="GES167" s="1"/>
      <c r="GET167" s="1"/>
      <c r="GEU167" s="1"/>
      <c r="GEV167" s="1"/>
      <c r="GEW167" s="1"/>
      <c r="GEX167" s="1"/>
      <c r="GEY167" s="1"/>
      <c r="GEZ167" s="1"/>
      <c r="GFA167" s="1"/>
      <c r="GFB167" s="1"/>
      <c r="GFC167" s="1"/>
      <c r="GFD167" s="1"/>
      <c r="GFE167" s="1"/>
      <c r="GFF167" s="1"/>
      <c r="GFG167" s="1"/>
      <c r="GFH167" s="1"/>
      <c r="GFI167" s="1"/>
      <c r="GFJ167" s="1"/>
      <c r="GFK167" s="1"/>
      <c r="GFL167" s="1"/>
      <c r="GFM167" s="1"/>
      <c r="GFN167" s="1"/>
      <c r="GFO167" s="1"/>
      <c r="GFP167" s="1"/>
      <c r="GFQ167" s="1"/>
      <c r="GFR167" s="1"/>
      <c r="GFS167" s="1"/>
      <c r="GFT167" s="1"/>
      <c r="GFU167" s="1"/>
      <c r="GFV167" s="1"/>
      <c r="GFW167" s="1"/>
      <c r="GFX167" s="1"/>
      <c r="GFY167" s="1"/>
      <c r="GFZ167" s="1"/>
      <c r="GGA167" s="1"/>
      <c r="GGB167" s="1"/>
      <c r="GGC167" s="1"/>
      <c r="GGD167" s="1"/>
      <c r="GGE167" s="1"/>
      <c r="GGF167" s="1"/>
      <c r="GGG167" s="1"/>
      <c r="GGH167" s="1"/>
      <c r="GGI167" s="1"/>
      <c r="GGJ167" s="1"/>
      <c r="GGK167" s="1"/>
      <c r="GGL167" s="1"/>
      <c r="GGM167" s="1"/>
      <c r="GGN167" s="1"/>
      <c r="GGO167" s="1"/>
      <c r="GGP167" s="1"/>
      <c r="GGQ167" s="1"/>
      <c r="GGR167" s="1"/>
      <c r="GGS167" s="1"/>
      <c r="GGT167" s="1"/>
      <c r="GGU167" s="1"/>
      <c r="GGV167" s="1"/>
      <c r="GGW167" s="1"/>
      <c r="GGX167" s="1"/>
      <c r="GGY167" s="1"/>
      <c r="GGZ167" s="1"/>
      <c r="GHA167" s="1"/>
      <c r="GHB167" s="1"/>
      <c r="GHC167" s="1"/>
      <c r="GHD167" s="1"/>
      <c r="GHE167" s="1"/>
      <c r="GHF167" s="1"/>
      <c r="GHG167" s="1"/>
      <c r="GHH167" s="1"/>
      <c r="GHI167" s="1"/>
      <c r="GHJ167" s="1"/>
      <c r="GHK167" s="1"/>
      <c r="GHL167" s="1"/>
      <c r="GHM167" s="1"/>
      <c r="GHN167" s="1"/>
      <c r="GHO167" s="1"/>
      <c r="GHP167" s="1"/>
      <c r="GHQ167" s="1"/>
      <c r="GHR167" s="1"/>
      <c r="GHS167" s="1"/>
      <c r="GHT167" s="1"/>
      <c r="GHU167" s="1"/>
      <c r="GHV167" s="1"/>
      <c r="GHW167" s="1"/>
      <c r="GHX167" s="1"/>
      <c r="GHY167" s="1"/>
      <c r="GHZ167" s="1"/>
      <c r="GIA167" s="1"/>
      <c r="GIB167" s="1"/>
      <c r="GIC167" s="1"/>
      <c r="GID167" s="1"/>
      <c r="GIE167" s="1"/>
      <c r="GIF167" s="1"/>
      <c r="GIG167" s="1"/>
      <c r="GIH167" s="1"/>
      <c r="GII167" s="1"/>
      <c r="GIJ167" s="1"/>
      <c r="GIK167" s="1"/>
      <c r="GIL167" s="1"/>
      <c r="GIM167" s="1"/>
      <c r="GIN167" s="1"/>
      <c r="GIO167" s="1"/>
      <c r="GIP167" s="1"/>
      <c r="GIQ167" s="1"/>
      <c r="GIR167" s="1"/>
      <c r="GIS167" s="1"/>
      <c r="GIT167" s="1"/>
      <c r="GIU167" s="1"/>
      <c r="GIV167" s="1"/>
      <c r="GIW167" s="1"/>
      <c r="GIX167" s="1"/>
      <c r="GIY167" s="1"/>
      <c r="GIZ167" s="1"/>
      <c r="GJA167" s="1"/>
      <c r="GJB167" s="1"/>
      <c r="GJC167" s="1"/>
      <c r="GJD167" s="1"/>
      <c r="GJE167" s="1"/>
      <c r="GJF167" s="1"/>
      <c r="GJG167" s="1"/>
      <c r="GJH167" s="1"/>
      <c r="GJI167" s="1"/>
      <c r="GJJ167" s="1"/>
      <c r="GJK167" s="1"/>
      <c r="GJL167" s="1"/>
      <c r="GJM167" s="1"/>
      <c r="GJN167" s="1"/>
      <c r="GJO167" s="1"/>
      <c r="GJP167" s="1"/>
      <c r="GJQ167" s="1"/>
      <c r="GJR167" s="1"/>
      <c r="GJS167" s="1"/>
      <c r="GJT167" s="1"/>
      <c r="GJU167" s="1"/>
      <c r="GJV167" s="1"/>
      <c r="GJW167" s="1"/>
      <c r="GJX167" s="1"/>
      <c r="GJY167" s="1"/>
      <c r="GJZ167" s="1"/>
      <c r="GKA167" s="1"/>
      <c r="GKB167" s="1"/>
      <c r="GKC167" s="1"/>
      <c r="GKD167" s="1"/>
      <c r="GKE167" s="1"/>
      <c r="GKF167" s="1"/>
      <c r="GKG167" s="1"/>
      <c r="GKH167" s="1"/>
      <c r="GKI167" s="1"/>
      <c r="GKJ167" s="1"/>
      <c r="GKK167" s="1"/>
      <c r="GKL167" s="1"/>
      <c r="GKM167" s="1"/>
      <c r="GKN167" s="1"/>
      <c r="GKO167" s="1"/>
      <c r="GKP167" s="1"/>
      <c r="GKQ167" s="1"/>
      <c r="GKR167" s="1"/>
      <c r="GKS167" s="1"/>
      <c r="GKT167" s="1"/>
      <c r="GKU167" s="1"/>
      <c r="GKV167" s="1"/>
      <c r="GKW167" s="1"/>
      <c r="GKX167" s="1"/>
      <c r="GKY167" s="1"/>
      <c r="GKZ167" s="1"/>
      <c r="GLA167" s="1"/>
      <c r="GLB167" s="1"/>
      <c r="GLC167" s="1"/>
      <c r="GLD167" s="1"/>
      <c r="GLE167" s="1"/>
      <c r="GLF167" s="1"/>
      <c r="GLG167" s="1"/>
      <c r="GLH167" s="1"/>
      <c r="GLI167" s="1"/>
      <c r="GLJ167" s="1"/>
      <c r="GLK167" s="1"/>
      <c r="GLL167" s="1"/>
      <c r="GLM167" s="1"/>
      <c r="GLN167" s="1"/>
      <c r="GLO167" s="1"/>
      <c r="GLP167" s="1"/>
      <c r="GLQ167" s="1"/>
      <c r="GLR167" s="1"/>
      <c r="GLS167" s="1"/>
      <c r="GLT167" s="1"/>
      <c r="GLU167" s="1"/>
      <c r="GLV167" s="1"/>
      <c r="GLW167" s="1"/>
      <c r="GLX167" s="1"/>
      <c r="GLY167" s="1"/>
      <c r="GLZ167" s="1"/>
      <c r="GMA167" s="1"/>
      <c r="GMB167" s="1"/>
      <c r="GMC167" s="1"/>
      <c r="GMD167" s="1"/>
      <c r="GME167" s="1"/>
      <c r="GMF167" s="1"/>
      <c r="GMG167" s="1"/>
      <c r="GMH167" s="1"/>
      <c r="GMI167" s="1"/>
      <c r="GMJ167" s="1"/>
      <c r="GMK167" s="1"/>
      <c r="GML167" s="1"/>
      <c r="GMM167" s="1"/>
      <c r="GMN167" s="1"/>
      <c r="GMO167" s="1"/>
      <c r="GMP167" s="1"/>
      <c r="GMQ167" s="1"/>
      <c r="GMR167" s="1"/>
      <c r="GMS167" s="1"/>
      <c r="GMT167" s="1"/>
      <c r="GMU167" s="1"/>
      <c r="GMV167" s="1"/>
      <c r="GMW167" s="1"/>
      <c r="GMX167" s="1"/>
      <c r="GMY167" s="1"/>
      <c r="GMZ167" s="1"/>
      <c r="GNA167" s="1"/>
      <c r="GNB167" s="1"/>
      <c r="GNC167" s="1"/>
      <c r="GND167" s="1"/>
      <c r="GNE167" s="1"/>
      <c r="GNF167" s="1"/>
      <c r="GNG167" s="1"/>
      <c r="GNH167" s="1"/>
      <c r="GNI167" s="1"/>
      <c r="GNJ167" s="1"/>
      <c r="GNK167" s="1"/>
      <c r="GNL167" s="1"/>
      <c r="GNM167" s="1"/>
      <c r="GNN167" s="1"/>
      <c r="GNO167" s="1"/>
      <c r="GNP167" s="1"/>
      <c r="GNQ167" s="1"/>
      <c r="GNR167" s="1"/>
      <c r="GNS167" s="1"/>
      <c r="GNT167" s="1"/>
      <c r="GNU167" s="1"/>
      <c r="GNV167" s="1"/>
      <c r="GNW167" s="1"/>
      <c r="GNX167" s="1"/>
      <c r="GNY167" s="1"/>
      <c r="GNZ167" s="1"/>
      <c r="GOA167" s="1"/>
      <c r="GOB167" s="1"/>
      <c r="GOC167" s="1"/>
      <c r="GOD167" s="1"/>
      <c r="GOE167" s="1"/>
      <c r="GOF167" s="1"/>
      <c r="GOG167" s="1"/>
      <c r="GOH167" s="1"/>
      <c r="GOI167" s="1"/>
      <c r="GOJ167" s="1"/>
      <c r="GOK167" s="1"/>
      <c r="GOL167" s="1"/>
      <c r="GOM167" s="1"/>
      <c r="GON167" s="1"/>
      <c r="GOO167" s="1"/>
      <c r="GOP167" s="1"/>
      <c r="GOQ167" s="1"/>
      <c r="GOR167" s="1"/>
      <c r="GOS167" s="1"/>
      <c r="GOT167" s="1"/>
      <c r="GOU167" s="1"/>
      <c r="GOV167" s="1"/>
      <c r="GOW167" s="1"/>
      <c r="GOX167" s="1"/>
      <c r="GOY167" s="1"/>
      <c r="GOZ167" s="1"/>
      <c r="GPA167" s="1"/>
      <c r="GPB167" s="1"/>
      <c r="GPC167" s="1"/>
      <c r="GPD167" s="1"/>
      <c r="GPE167" s="1"/>
      <c r="GPF167" s="1"/>
      <c r="GPG167" s="1"/>
      <c r="GPH167" s="1"/>
      <c r="GPI167" s="1"/>
      <c r="GPJ167" s="1"/>
      <c r="GPK167" s="1"/>
      <c r="GPL167" s="1"/>
      <c r="GPM167" s="1"/>
      <c r="GPN167" s="1"/>
      <c r="GPO167" s="1"/>
      <c r="GPP167" s="1"/>
      <c r="GPQ167" s="1"/>
      <c r="GPR167" s="1"/>
      <c r="GPS167" s="1"/>
      <c r="GPT167" s="1"/>
      <c r="GPU167" s="1"/>
      <c r="GPV167" s="1"/>
      <c r="GPW167" s="1"/>
      <c r="GPX167" s="1"/>
      <c r="GPY167" s="1"/>
      <c r="GPZ167" s="1"/>
      <c r="GQA167" s="1"/>
      <c r="GQB167" s="1"/>
      <c r="GQC167" s="1"/>
      <c r="GQD167" s="1"/>
      <c r="GQE167" s="1"/>
      <c r="GQF167" s="1"/>
      <c r="GQG167" s="1"/>
      <c r="GQH167" s="1"/>
      <c r="GQI167" s="1"/>
      <c r="GQJ167" s="1"/>
      <c r="GQK167" s="1"/>
      <c r="GQL167" s="1"/>
      <c r="GQM167" s="1"/>
      <c r="GQN167" s="1"/>
      <c r="GQO167" s="1"/>
      <c r="GQP167" s="1"/>
      <c r="GQQ167" s="1"/>
      <c r="GQR167" s="1"/>
      <c r="GQS167" s="1"/>
      <c r="GQT167" s="1"/>
      <c r="GQU167" s="1"/>
      <c r="GQV167" s="1"/>
      <c r="GQW167" s="1"/>
      <c r="GQX167" s="1"/>
      <c r="GQY167" s="1"/>
      <c r="GQZ167" s="1"/>
      <c r="GRA167" s="1"/>
      <c r="GRB167" s="1"/>
      <c r="GRC167" s="1"/>
      <c r="GRD167" s="1"/>
      <c r="GRE167" s="1"/>
      <c r="GRF167" s="1"/>
      <c r="GRG167" s="1"/>
      <c r="GRH167" s="1"/>
      <c r="GRI167" s="1"/>
      <c r="GRJ167" s="1"/>
      <c r="GRK167" s="1"/>
      <c r="GRL167" s="1"/>
      <c r="GRM167" s="1"/>
      <c r="GRN167" s="1"/>
      <c r="GRO167" s="1"/>
      <c r="GRP167" s="1"/>
      <c r="GRQ167" s="1"/>
      <c r="GRR167" s="1"/>
      <c r="GRS167" s="1"/>
      <c r="GRT167" s="1"/>
      <c r="GRU167" s="1"/>
      <c r="GRV167" s="1"/>
      <c r="GRW167" s="1"/>
      <c r="GRX167" s="1"/>
      <c r="GRY167" s="1"/>
      <c r="GRZ167" s="1"/>
      <c r="GSA167" s="1"/>
      <c r="GSB167" s="1"/>
      <c r="GSC167" s="1"/>
      <c r="GSD167" s="1"/>
      <c r="GSE167" s="1"/>
      <c r="GSF167" s="1"/>
      <c r="GSG167" s="1"/>
      <c r="GSH167" s="1"/>
      <c r="GSI167" s="1"/>
      <c r="GSJ167" s="1"/>
      <c r="GSK167" s="1"/>
      <c r="GSL167" s="1"/>
      <c r="GSM167" s="1"/>
      <c r="GSN167" s="1"/>
      <c r="GSO167" s="1"/>
      <c r="GSP167" s="1"/>
      <c r="GSQ167" s="1"/>
      <c r="GSR167" s="1"/>
      <c r="GSS167" s="1"/>
      <c r="GST167" s="1"/>
      <c r="GSU167" s="1"/>
      <c r="GSV167" s="1"/>
      <c r="GSW167" s="1"/>
      <c r="GSX167" s="1"/>
      <c r="GSY167" s="1"/>
      <c r="GSZ167" s="1"/>
      <c r="GTA167" s="1"/>
      <c r="GTB167" s="1"/>
      <c r="GTC167" s="1"/>
      <c r="GTD167" s="1"/>
      <c r="GTE167" s="1"/>
      <c r="GTF167" s="1"/>
      <c r="GTG167" s="1"/>
      <c r="GTH167" s="1"/>
      <c r="GTI167" s="1"/>
      <c r="GTJ167" s="1"/>
      <c r="GTK167" s="1"/>
      <c r="GTL167" s="1"/>
      <c r="GTM167" s="1"/>
      <c r="GTN167" s="1"/>
      <c r="GTO167" s="1"/>
      <c r="GTP167" s="1"/>
      <c r="GTQ167" s="1"/>
      <c r="GTR167" s="1"/>
      <c r="GTS167" s="1"/>
      <c r="GTT167" s="1"/>
      <c r="GTU167" s="1"/>
      <c r="GTV167" s="1"/>
      <c r="GTW167" s="1"/>
      <c r="GTX167" s="1"/>
      <c r="GTY167" s="1"/>
      <c r="GTZ167" s="1"/>
      <c r="GUA167" s="1"/>
      <c r="GUB167" s="1"/>
      <c r="GUC167" s="1"/>
      <c r="GUD167" s="1"/>
      <c r="GUE167" s="1"/>
      <c r="GUF167" s="1"/>
      <c r="GUG167" s="1"/>
      <c r="GUH167" s="1"/>
      <c r="GUI167" s="1"/>
      <c r="GUJ167" s="1"/>
      <c r="GUK167" s="1"/>
      <c r="GUL167" s="1"/>
      <c r="GUM167" s="1"/>
      <c r="GUN167" s="1"/>
      <c r="GUO167" s="1"/>
      <c r="GUP167" s="1"/>
      <c r="GUQ167" s="1"/>
      <c r="GUR167" s="1"/>
      <c r="GUS167" s="1"/>
      <c r="GUT167" s="1"/>
      <c r="GUU167" s="1"/>
      <c r="GUV167" s="1"/>
      <c r="GUW167" s="1"/>
      <c r="GUX167" s="1"/>
      <c r="GUY167" s="1"/>
      <c r="GUZ167" s="1"/>
      <c r="GVA167" s="1"/>
      <c r="GVB167" s="1"/>
      <c r="GVC167" s="1"/>
      <c r="GVD167" s="1"/>
      <c r="GVE167" s="1"/>
      <c r="GVF167" s="1"/>
      <c r="GVG167" s="1"/>
      <c r="GVH167" s="1"/>
      <c r="GVI167" s="1"/>
      <c r="GVJ167" s="1"/>
      <c r="GVK167" s="1"/>
      <c r="GVL167" s="1"/>
      <c r="GVM167" s="1"/>
      <c r="GVN167" s="1"/>
      <c r="GVO167" s="1"/>
      <c r="GVP167" s="1"/>
      <c r="GVQ167" s="1"/>
      <c r="GVR167" s="1"/>
      <c r="GVS167" s="1"/>
      <c r="GVT167" s="1"/>
      <c r="GVU167" s="1"/>
      <c r="GVV167" s="1"/>
      <c r="GVW167" s="1"/>
      <c r="GVX167" s="1"/>
      <c r="GVY167" s="1"/>
      <c r="GVZ167" s="1"/>
      <c r="GWA167" s="1"/>
      <c r="GWB167" s="1"/>
      <c r="GWC167" s="1"/>
      <c r="GWD167" s="1"/>
      <c r="GWE167" s="1"/>
      <c r="GWF167" s="1"/>
      <c r="GWG167" s="1"/>
      <c r="GWH167" s="1"/>
      <c r="GWI167" s="1"/>
      <c r="GWJ167" s="1"/>
      <c r="GWK167" s="1"/>
      <c r="GWL167" s="1"/>
      <c r="GWM167" s="1"/>
      <c r="GWN167" s="1"/>
      <c r="GWO167" s="1"/>
      <c r="GWP167" s="1"/>
      <c r="GWQ167" s="1"/>
      <c r="GWR167" s="1"/>
      <c r="GWS167" s="1"/>
      <c r="GWT167" s="1"/>
      <c r="GWU167" s="1"/>
      <c r="GWV167" s="1"/>
      <c r="GWW167" s="1"/>
      <c r="GWX167" s="1"/>
      <c r="GWY167" s="1"/>
      <c r="GWZ167" s="1"/>
      <c r="GXA167" s="1"/>
      <c r="GXB167" s="1"/>
      <c r="GXC167" s="1"/>
      <c r="GXD167" s="1"/>
      <c r="GXE167" s="1"/>
      <c r="GXF167" s="1"/>
      <c r="GXG167" s="1"/>
      <c r="GXH167" s="1"/>
      <c r="GXI167" s="1"/>
      <c r="GXJ167" s="1"/>
      <c r="GXK167" s="1"/>
      <c r="GXL167" s="1"/>
      <c r="GXM167" s="1"/>
      <c r="GXN167" s="1"/>
      <c r="GXO167" s="1"/>
      <c r="GXP167" s="1"/>
      <c r="GXQ167" s="1"/>
      <c r="GXR167" s="1"/>
      <c r="GXS167" s="1"/>
      <c r="GXT167" s="1"/>
      <c r="GXU167" s="1"/>
      <c r="GXV167" s="1"/>
      <c r="GXW167" s="1"/>
      <c r="GXX167" s="1"/>
      <c r="GXY167" s="1"/>
      <c r="GXZ167" s="1"/>
      <c r="GYA167" s="1"/>
      <c r="GYB167" s="1"/>
      <c r="GYC167" s="1"/>
      <c r="GYD167" s="1"/>
      <c r="GYE167" s="1"/>
      <c r="GYF167" s="1"/>
      <c r="GYG167" s="1"/>
      <c r="GYH167" s="1"/>
      <c r="GYI167" s="1"/>
      <c r="GYJ167" s="1"/>
      <c r="GYK167" s="1"/>
      <c r="GYL167" s="1"/>
      <c r="GYM167" s="1"/>
      <c r="GYN167" s="1"/>
      <c r="GYO167" s="1"/>
      <c r="GYP167" s="1"/>
      <c r="GYQ167" s="1"/>
      <c r="GYR167" s="1"/>
      <c r="GYS167" s="1"/>
      <c r="GYT167" s="1"/>
      <c r="GYU167" s="1"/>
      <c r="GYV167" s="1"/>
      <c r="GYW167" s="1"/>
      <c r="GYX167" s="1"/>
      <c r="GYY167" s="1"/>
      <c r="GYZ167" s="1"/>
      <c r="GZA167" s="1"/>
      <c r="GZB167" s="1"/>
      <c r="GZC167" s="1"/>
      <c r="GZD167" s="1"/>
      <c r="GZE167" s="1"/>
      <c r="GZF167" s="1"/>
      <c r="GZG167" s="1"/>
      <c r="GZH167" s="1"/>
      <c r="GZI167" s="1"/>
      <c r="GZJ167" s="1"/>
      <c r="GZK167" s="1"/>
      <c r="GZL167" s="1"/>
      <c r="GZM167" s="1"/>
      <c r="GZN167" s="1"/>
      <c r="GZO167" s="1"/>
      <c r="GZP167" s="1"/>
      <c r="GZQ167" s="1"/>
      <c r="GZR167" s="1"/>
      <c r="GZS167" s="1"/>
      <c r="GZT167" s="1"/>
      <c r="GZU167" s="1"/>
      <c r="GZV167" s="1"/>
      <c r="GZW167" s="1"/>
      <c r="GZX167" s="1"/>
      <c r="GZY167" s="1"/>
      <c r="GZZ167" s="1"/>
      <c r="HAA167" s="1"/>
      <c r="HAB167" s="1"/>
      <c r="HAC167" s="1"/>
      <c r="HAD167" s="1"/>
      <c r="HAE167" s="1"/>
      <c r="HAF167" s="1"/>
      <c r="HAG167" s="1"/>
      <c r="HAH167" s="1"/>
      <c r="HAI167" s="1"/>
      <c r="HAJ167" s="1"/>
      <c r="HAK167" s="1"/>
      <c r="HAL167" s="1"/>
      <c r="HAM167" s="1"/>
      <c r="HAN167" s="1"/>
      <c r="HAO167" s="1"/>
      <c r="HAP167" s="1"/>
      <c r="HAQ167" s="1"/>
      <c r="HAR167" s="1"/>
      <c r="HAS167" s="1"/>
      <c r="HAT167" s="1"/>
      <c r="HAU167" s="1"/>
      <c r="HAV167" s="1"/>
      <c r="HAW167" s="1"/>
      <c r="HAX167" s="1"/>
      <c r="HAY167" s="1"/>
      <c r="HAZ167" s="1"/>
      <c r="HBA167" s="1"/>
      <c r="HBB167" s="1"/>
      <c r="HBC167" s="1"/>
      <c r="HBD167" s="1"/>
      <c r="HBE167" s="1"/>
      <c r="HBF167" s="1"/>
      <c r="HBG167" s="1"/>
      <c r="HBH167" s="1"/>
      <c r="HBI167" s="1"/>
      <c r="HBJ167" s="1"/>
      <c r="HBK167" s="1"/>
      <c r="HBL167" s="1"/>
      <c r="HBM167" s="1"/>
      <c r="HBN167" s="1"/>
      <c r="HBO167" s="1"/>
      <c r="HBP167" s="1"/>
      <c r="HBQ167" s="1"/>
      <c r="HBR167" s="1"/>
      <c r="HBS167" s="1"/>
      <c r="HBT167" s="1"/>
      <c r="HBU167" s="1"/>
      <c r="HBV167" s="1"/>
      <c r="HBW167" s="1"/>
      <c r="HBX167" s="1"/>
      <c r="HBY167" s="1"/>
      <c r="HBZ167" s="1"/>
      <c r="HCA167" s="1"/>
      <c r="HCB167" s="1"/>
      <c r="HCC167" s="1"/>
      <c r="HCD167" s="1"/>
      <c r="HCE167" s="1"/>
      <c r="HCF167" s="1"/>
      <c r="HCG167" s="1"/>
      <c r="HCH167" s="1"/>
      <c r="HCI167" s="1"/>
      <c r="HCJ167" s="1"/>
      <c r="HCK167" s="1"/>
      <c r="HCL167" s="1"/>
      <c r="HCM167" s="1"/>
      <c r="HCN167" s="1"/>
      <c r="HCO167" s="1"/>
      <c r="HCP167" s="1"/>
      <c r="HCQ167" s="1"/>
      <c r="HCR167" s="1"/>
      <c r="HCS167" s="1"/>
      <c r="HCT167" s="1"/>
      <c r="HCU167" s="1"/>
      <c r="HCV167" s="1"/>
      <c r="HCW167" s="1"/>
      <c r="HCX167" s="1"/>
      <c r="HCY167" s="1"/>
      <c r="HCZ167" s="1"/>
      <c r="HDA167" s="1"/>
      <c r="HDB167" s="1"/>
      <c r="HDC167" s="1"/>
      <c r="HDD167" s="1"/>
      <c r="HDE167" s="1"/>
      <c r="HDF167" s="1"/>
      <c r="HDG167" s="1"/>
      <c r="HDH167" s="1"/>
      <c r="HDI167" s="1"/>
      <c r="HDJ167" s="1"/>
      <c r="HDK167" s="1"/>
      <c r="HDL167" s="1"/>
      <c r="HDM167" s="1"/>
      <c r="HDN167" s="1"/>
      <c r="HDO167" s="1"/>
      <c r="HDP167" s="1"/>
      <c r="HDQ167" s="1"/>
      <c r="HDR167" s="1"/>
      <c r="HDS167" s="1"/>
      <c r="HDT167" s="1"/>
      <c r="HDU167" s="1"/>
      <c r="HDV167" s="1"/>
      <c r="HDW167" s="1"/>
      <c r="HDX167" s="1"/>
      <c r="HDY167" s="1"/>
      <c r="HDZ167" s="1"/>
      <c r="HEA167" s="1"/>
      <c r="HEB167" s="1"/>
      <c r="HEC167" s="1"/>
      <c r="HED167" s="1"/>
      <c r="HEE167" s="1"/>
      <c r="HEF167" s="1"/>
      <c r="HEG167" s="1"/>
      <c r="HEH167" s="1"/>
      <c r="HEI167" s="1"/>
      <c r="HEJ167" s="1"/>
      <c r="HEK167" s="1"/>
      <c r="HEL167" s="1"/>
      <c r="HEM167" s="1"/>
      <c r="HEN167" s="1"/>
      <c r="HEO167" s="1"/>
      <c r="HEP167" s="1"/>
      <c r="HEQ167" s="1"/>
      <c r="HER167" s="1"/>
      <c r="HES167" s="1"/>
      <c r="HET167" s="1"/>
      <c r="HEU167" s="1"/>
      <c r="HEV167" s="1"/>
      <c r="HEW167" s="1"/>
      <c r="HEX167" s="1"/>
      <c r="HEY167" s="1"/>
      <c r="HEZ167" s="1"/>
      <c r="HFA167" s="1"/>
      <c r="HFB167" s="1"/>
      <c r="HFC167" s="1"/>
      <c r="HFD167" s="1"/>
      <c r="HFE167" s="1"/>
      <c r="HFF167" s="1"/>
      <c r="HFG167" s="1"/>
      <c r="HFH167" s="1"/>
      <c r="HFI167" s="1"/>
      <c r="HFJ167" s="1"/>
      <c r="HFK167" s="1"/>
      <c r="HFL167" s="1"/>
      <c r="HFM167" s="1"/>
      <c r="HFN167" s="1"/>
      <c r="HFO167" s="1"/>
      <c r="HFP167" s="1"/>
      <c r="HFQ167" s="1"/>
      <c r="HFR167" s="1"/>
      <c r="HFS167" s="1"/>
      <c r="HFT167" s="1"/>
      <c r="HFU167" s="1"/>
      <c r="HFV167" s="1"/>
      <c r="HFW167" s="1"/>
      <c r="HFX167" s="1"/>
      <c r="HFY167" s="1"/>
      <c r="HFZ167" s="1"/>
      <c r="HGA167" s="1"/>
      <c r="HGB167" s="1"/>
      <c r="HGC167" s="1"/>
      <c r="HGD167" s="1"/>
      <c r="HGE167" s="1"/>
      <c r="HGF167" s="1"/>
      <c r="HGG167" s="1"/>
      <c r="HGH167" s="1"/>
      <c r="HGI167" s="1"/>
      <c r="HGJ167" s="1"/>
      <c r="HGK167" s="1"/>
      <c r="HGL167" s="1"/>
      <c r="HGM167" s="1"/>
      <c r="HGN167" s="1"/>
      <c r="HGO167" s="1"/>
      <c r="HGP167" s="1"/>
      <c r="HGQ167" s="1"/>
      <c r="HGR167" s="1"/>
      <c r="HGS167" s="1"/>
      <c r="HGT167" s="1"/>
      <c r="HGU167" s="1"/>
      <c r="HGV167" s="1"/>
      <c r="HGW167" s="1"/>
      <c r="HGX167" s="1"/>
      <c r="HGY167" s="1"/>
      <c r="HGZ167" s="1"/>
      <c r="HHA167" s="1"/>
      <c r="HHB167" s="1"/>
      <c r="HHC167" s="1"/>
      <c r="HHD167" s="1"/>
      <c r="HHE167" s="1"/>
      <c r="HHF167" s="1"/>
      <c r="HHG167" s="1"/>
      <c r="HHH167" s="1"/>
      <c r="HHI167" s="1"/>
      <c r="HHJ167" s="1"/>
      <c r="HHK167" s="1"/>
      <c r="HHL167" s="1"/>
      <c r="HHM167" s="1"/>
      <c r="HHN167" s="1"/>
      <c r="HHO167" s="1"/>
      <c r="HHP167" s="1"/>
      <c r="HHQ167" s="1"/>
      <c r="HHR167" s="1"/>
      <c r="HHS167" s="1"/>
      <c r="HHT167" s="1"/>
      <c r="HHU167" s="1"/>
      <c r="HHV167" s="1"/>
      <c r="HHW167" s="1"/>
      <c r="HHX167" s="1"/>
      <c r="HHY167" s="1"/>
      <c r="HHZ167" s="1"/>
      <c r="HIA167" s="1"/>
      <c r="HIB167" s="1"/>
      <c r="HIC167" s="1"/>
      <c r="HID167" s="1"/>
      <c r="HIE167" s="1"/>
      <c r="HIF167" s="1"/>
      <c r="HIG167" s="1"/>
      <c r="HIH167" s="1"/>
      <c r="HII167" s="1"/>
      <c r="HIJ167" s="1"/>
      <c r="HIK167" s="1"/>
      <c r="HIL167" s="1"/>
      <c r="HIM167" s="1"/>
      <c r="HIN167" s="1"/>
      <c r="HIO167" s="1"/>
      <c r="HIP167" s="1"/>
      <c r="HIQ167" s="1"/>
      <c r="HIR167" s="1"/>
      <c r="HIS167" s="1"/>
      <c r="HIT167" s="1"/>
      <c r="HIU167" s="1"/>
      <c r="HIV167" s="1"/>
      <c r="HIW167" s="1"/>
      <c r="HIX167" s="1"/>
      <c r="HIY167" s="1"/>
      <c r="HIZ167" s="1"/>
      <c r="HJA167" s="1"/>
      <c r="HJB167" s="1"/>
      <c r="HJC167" s="1"/>
      <c r="HJD167" s="1"/>
      <c r="HJE167" s="1"/>
      <c r="HJF167" s="1"/>
      <c r="HJG167" s="1"/>
      <c r="HJH167" s="1"/>
      <c r="HJI167" s="1"/>
      <c r="HJJ167" s="1"/>
      <c r="HJK167" s="1"/>
      <c r="HJL167" s="1"/>
      <c r="HJM167" s="1"/>
      <c r="HJN167" s="1"/>
      <c r="HJO167" s="1"/>
      <c r="HJP167" s="1"/>
      <c r="HJQ167" s="1"/>
      <c r="HJR167" s="1"/>
      <c r="HJS167" s="1"/>
      <c r="HJT167" s="1"/>
      <c r="HJU167" s="1"/>
      <c r="HJV167" s="1"/>
      <c r="HJW167" s="1"/>
      <c r="HJX167" s="1"/>
      <c r="HJY167" s="1"/>
      <c r="HJZ167" s="1"/>
      <c r="HKA167" s="1"/>
      <c r="HKB167" s="1"/>
      <c r="HKC167" s="1"/>
      <c r="HKD167" s="1"/>
      <c r="HKE167" s="1"/>
      <c r="HKF167" s="1"/>
      <c r="HKG167" s="1"/>
      <c r="HKH167" s="1"/>
      <c r="HKI167" s="1"/>
      <c r="HKJ167" s="1"/>
      <c r="HKK167" s="1"/>
      <c r="HKL167" s="1"/>
      <c r="HKM167" s="1"/>
      <c r="HKN167" s="1"/>
      <c r="HKO167" s="1"/>
      <c r="HKP167" s="1"/>
      <c r="HKQ167" s="1"/>
      <c r="HKR167" s="1"/>
      <c r="HKS167" s="1"/>
      <c r="HKT167" s="1"/>
      <c r="HKU167" s="1"/>
      <c r="HKV167" s="1"/>
      <c r="HKW167" s="1"/>
      <c r="HKX167" s="1"/>
      <c r="HKY167" s="1"/>
      <c r="HKZ167" s="1"/>
      <c r="HLA167" s="1"/>
      <c r="HLB167" s="1"/>
      <c r="HLC167" s="1"/>
      <c r="HLD167" s="1"/>
      <c r="HLE167" s="1"/>
      <c r="HLF167" s="1"/>
      <c r="HLG167" s="1"/>
      <c r="HLH167" s="1"/>
      <c r="HLI167" s="1"/>
      <c r="HLJ167" s="1"/>
      <c r="HLK167" s="1"/>
      <c r="HLL167" s="1"/>
      <c r="HLM167" s="1"/>
      <c r="HLN167" s="1"/>
      <c r="HLO167" s="1"/>
      <c r="HLP167" s="1"/>
      <c r="HLQ167" s="1"/>
      <c r="HLR167" s="1"/>
      <c r="HLS167" s="1"/>
      <c r="HLT167" s="1"/>
      <c r="HLU167" s="1"/>
      <c r="HLV167" s="1"/>
      <c r="HLW167" s="1"/>
      <c r="HLX167" s="1"/>
      <c r="HLY167" s="1"/>
      <c r="HLZ167" s="1"/>
      <c r="HMA167" s="1"/>
      <c r="HMB167" s="1"/>
      <c r="HMC167" s="1"/>
      <c r="HMD167" s="1"/>
      <c r="HME167" s="1"/>
      <c r="HMF167" s="1"/>
      <c r="HMG167" s="1"/>
      <c r="HMH167" s="1"/>
      <c r="HMI167" s="1"/>
      <c r="HMJ167" s="1"/>
      <c r="HMK167" s="1"/>
      <c r="HML167" s="1"/>
      <c r="HMM167" s="1"/>
      <c r="HMN167" s="1"/>
      <c r="HMO167" s="1"/>
      <c r="HMP167" s="1"/>
      <c r="HMQ167" s="1"/>
      <c r="HMR167" s="1"/>
      <c r="HMS167" s="1"/>
      <c r="HMT167" s="1"/>
      <c r="HMU167" s="1"/>
      <c r="HMV167" s="1"/>
      <c r="HMW167" s="1"/>
      <c r="HMX167" s="1"/>
      <c r="HMY167" s="1"/>
      <c r="HMZ167" s="1"/>
      <c r="HNA167" s="1"/>
      <c r="HNB167" s="1"/>
      <c r="HNC167" s="1"/>
      <c r="HND167" s="1"/>
      <c r="HNE167" s="1"/>
      <c r="HNF167" s="1"/>
      <c r="HNG167" s="1"/>
      <c r="HNH167" s="1"/>
      <c r="HNI167" s="1"/>
      <c r="HNJ167" s="1"/>
      <c r="HNK167" s="1"/>
      <c r="HNL167" s="1"/>
      <c r="HNM167" s="1"/>
      <c r="HNN167" s="1"/>
      <c r="HNO167" s="1"/>
      <c r="HNP167" s="1"/>
      <c r="HNQ167" s="1"/>
      <c r="HNR167" s="1"/>
      <c r="HNS167" s="1"/>
      <c r="HNT167" s="1"/>
      <c r="HNU167" s="1"/>
      <c r="HNV167" s="1"/>
      <c r="HNW167" s="1"/>
      <c r="HNX167" s="1"/>
      <c r="HNY167" s="1"/>
      <c r="HNZ167" s="1"/>
      <c r="HOA167" s="1"/>
      <c r="HOB167" s="1"/>
      <c r="HOC167" s="1"/>
      <c r="HOD167" s="1"/>
      <c r="HOE167" s="1"/>
      <c r="HOF167" s="1"/>
      <c r="HOG167" s="1"/>
      <c r="HOH167" s="1"/>
      <c r="HOI167" s="1"/>
      <c r="HOJ167" s="1"/>
      <c r="HOK167" s="1"/>
      <c r="HOL167" s="1"/>
      <c r="HOM167" s="1"/>
      <c r="HON167" s="1"/>
      <c r="HOO167" s="1"/>
      <c r="HOP167" s="1"/>
      <c r="HOQ167" s="1"/>
      <c r="HOR167" s="1"/>
      <c r="HOS167" s="1"/>
      <c r="HOT167" s="1"/>
      <c r="HOU167" s="1"/>
      <c r="HOV167" s="1"/>
      <c r="HOW167" s="1"/>
      <c r="HOX167" s="1"/>
      <c r="HOY167" s="1"/>
      <c r="HOZ167" s="1"/>
      <c r="HPA167" s="1"/>
      <c r="HPB167" s="1"/>
      <c r="HPC167" s="1"/>
      <c r="HPD167" s="1"/>
      <c r="HPE167" s="1"/>
      <c r="HPF167" s="1"/>
      <c r="HPG167" s="1"/>
      <c r="HPH167" s="1"/>
      <c r="HPI167" s="1"/>
      <c r="HPJ167" s="1"/>
      <c r="HPK167" s="1"/>
      <c r="HPL167" s="1"/>
      <c r="HPM167" s="1"/>
      <c r="HPN167" s="1"/>
      <c r="HPO167" s="1"/>
      <c r="HPP167" s="1"/>
      <c r="HPQ167" s="1"/>
      <c r="HPR167" s="1"/>
      <c r="HPS167" s="1"/>
      <c r="HPT167" s="1"/>
      <c r="HPU167" s="1"/>
      <c r="HPV167" s="1"/>
      <c r="HPW167" s="1"/>
      <c r="HPX167" s="1"/>
      <c r="HPY167" s="1"/>
      <c r="HPZ167" s="1"/>
      <c r="HQA167" s="1"/>
      <c r="HQB167" s="1"/>
      <c r="HQC167" s="1"/>
      <c r="HQD167" s="1"/>
      <c r="HQE167" s="1"/>
      <c r="HQF167" s="1"/>
      <c r="HQG167" s="1"/>
      <c r="HQH167" s="1"/>
      <c r="HQI167" s="1"/>
      <c r="HQJ167" s="1"/>
      <c r="HQK167" s="1"/>
      <c r="HQL167" s="1"/>
      <c r="HQM167" s="1"/>
      <c r="HQN167" s="1"/>
      <c r="HQO167" s="1"/>
      <c r="HQP167" s="1"/>
      <c r="HQQ167" s="1"/>
      <c r="HQR167" s="1"/>
      <c r="HQS167" s="1"/>
      <c r="HQT167" s="1"/>
      <c r="HQU167" s="1"/>
      <c r="HQV167" s="1"/>
      <c r="HQW167" s="1"/>
      <c r="HQX167" s="1"/>
      <c r="HQY167" s="1"/>
      <c r="HQZ167" s="1"/>
      <c r="HRA167" s="1"/>
      <c r="HRB167" s="1"/>
      <c r="HRC167" s="1"/>
      <c r="HRD167" s="1"/>
      <c r="HRE167" s="1"/>
      <c r="HRF167" s="1"/>
      <c r="HRG167" s="1"/>
      <c r="HRH167" s="1"/>
      <c r="HRI167" s="1"/>
      <c r="HRJ167" s="1"/>
      <c r="HRK167" s="1"/>
      <c r="HRL167" s="1"/>
      <c r="HRM167" s="1"/>
      <c r="HRN167" s="1"/>
      <c r="HRO167" s="1"/>
      <c r="HRP167" s="1"/>
      <c r="HRQ167" s="1"/>
      <c r="HRR167" s="1"/>
      <c r="HRS167" s="1"/>
      <c r="HRT167" s="1"/>
      <c r="HRU167" s="1"/>
      <c r="HRV167" s="1"/>
      <c r="HRW167" s="1"/>
      <c r="HRX167" s="1"/>
      <c r="HRY167" s="1"/>
      <c r="HRZ167" s="1"/>
      <c r="HSA167" s="1"/>
      <c r="HSB167" s="1"/>
      <c r="HSC167" s="1"/>
      <c r="HSD167" s="1"/>
      <c r="HSE167" s="1"/>
      <c r="HSF167" s="1"/>
      <c r="HSG167" s="1"/>
      <c r="HSH167" s="1"/>
      <c r="HSI167" s="1"/>
      <c r="HSJ167" s="1"/>
      <c r="HSK167" s="1"/>
      <c r="HSL167" s="1"/>
      <c r="HSM167" s="1"/>
      <c r="HSN167" s="1"/>
      <c r="HSO167" s="1"/>
      <c r="HSP167" s="1"/>
      <c r="HSQ167" s="1"/>
      <c r="HSR167" s="1"/>
      <c r="HSS167" s="1"/>
      <c r="HST167" s="1"/>
      <c r="HSU167" s="1"/>
      <c r="HSV167" s="1"/>
      <c r="HSW167" s="1"/>
      <c r="HSX167" s="1"/>
      <c r="HSY167" s="1"/>
      <c r="HSZ167" s="1"/>
      <c r="HTA167" s="1"/>
      <c r="HTB167" s="1"/>
      <c r="HTC167" s="1"/>
      <c r="HTD167" s="1"/>
      <c r="HTE167" s="1"/>
      <c r="HTF167" s="1"/>
      <c r="HTG167" s="1"/>
      <c r="HTH167" s="1"/>
      <c r="HTI167" s="1"/>
      <c r="HTJ167" s="1"/>
      <c r="HTK167" s="1"/>
      <c r="HTL167" s="1"/>
      <c r="HTM167" s="1"/>
      <c r="HTN167" s="1"/>
      <c r="HTO167" s="1"/>
      <c r="HTP167" s="1"/>
      <c r="HTQ167" s="1"/>
      <c r="HTR167" s="1"/>
      <c r="HTS167" s="1"/>
      <c r="HTT167" s="1"/>
      <c r="HTU167" s="1"/>
      <c r="HTV167" s="1"/>
      <c r="HTW167" s="1"/>
      <c r="HTX167" s="1"/>
      <c r="HTY167" s="1"/>
      <c r="HTZ167" s="1"/>
      <c r="HUA167" s="1"/>
      <c r="HUB167" s="1"/>
      <c r="HUC167" s="1"/>
      <c r="HUD167" s="1"/>
      <c r="HUE167" s="1"/>
      <c r="HUF167" s="1"/>
      <c r="HUG167" s="1"/>
      <c r="HUH167" s="1"/>
      <c r="HUI167" s="1"/>
      <c r="HUJ167" s="1"/>
      <c r="HUK167" s="1"/>
      <c r="HUL167" s="1"/>
      <c r="HUM167" s="1"/>
      <c r="HUN167" s="1"/>
      <c r="HUO167" s="1"/>
      <c r="HUP167" s="1"/>
      <c r="HUQ167" s="1"/>
      <c r="HUR167" s="1"/>
      <c r="HUS167" s="1"/>
      <c r="HUT167" s="1"/>
      <c r="HUU167" s="1"/>
      <c r="HUV167" s="1"/>
      <c r="HUW167" s="1"/>
      <c r="HUX167" s="1"/>
      <c r="HUY167" s="1"/>
      <c r="HUZ167" s="1"/>
      <c r="HVA167" s="1"/>
      <c r="HVB167" s="1"/>
      <c r="HVC167" s="1"/>
      <c r="HVD167" s="1"/>
      <c r="HVE167" s="1"/>
      <c r="HVF167" s="1"/>
      <c r="HVG167" s="1"/>
      <c r="HVH167" s="1"/>
      <c r="HVI167" s="1"/>
      <c r="HVJ167" s="1"/>
      <c r="HVK167" s="1"/>
      <c r="HVL167" s="1"/>
      <c r="HVM167" s="1"/>
      <c r="HVN167" s="1"/>
      <c r="HVO167" s="1"/>
      <c r="HVP167" s="1"/>
      <c r="HVQ167" s="1"/>
      <c r="HVR167" s="1"/>
      <c r="HVS167" s="1"/>
      <c r="HVT167" s="1"/>
      <c r="HVU167" s="1"/>
      <c r="HVV167" s="1"/>
      <c r="HVW167" s="1"/>
      <c r="HVX167" s="1"/>
      <c r="HVY167" s="1"/>
      <c r="HVZ167" s="1"/>
      <c r="HWA167" s="1"/>
      <c r="HWB167" s="1"/>
      <c r="HWC167" s="1"/>
      <c r="HWD167" s="1"/>
      <c r="HWE167" s="1"/>
      <c r="HWF167" s="1"/>
      <c r="HWG167" s="1"/>
      <c r="HWH167" s="1"/>
      <c r="HWI167" s="1"/>
      <c r="HWJ167" s="1"/>
      <c r="HWK167" s="1"/>
      <c r="HWL167" s="1"/>
      <c r="HWM167" s="1"/>
      <c r="HWN167" s="1"/>
      <c r="HWO167" s="1"/>
      <c r="HWP167" s="1"/>
      <c r="HWQ167" s="1"/>
      <c r="HWR167" s="1"/>
      <c r="HWS167" s="1"/>
      <c r="HWT167" s="1"/>
      <c r="HWU167" s="1"/>
      <c r="HWV167" s="1"/>
      <c r="HWW167" s="1"/>
      <c r="HWX167" s="1"/>
      <c r="HWY167" s="1"/>
      <c r="HWZ167" s="1"/>
      <c r="HXA167" s="1"/>
      <c r="HXB167" s="1"/>
      <c r="HXC167" s="1"/>
      <c r="HXD167" s="1"/>
      <c r="HXE167" s="1"/>
      <c r="HXF167" s="1"/>
      <c r="HXG167" s="1"/>
      <c r="HXH167" s="1"/>
      <c r="HXI167" s="1"/>
      <c r="HXJ167" s="1"/>
      <c r="HXK167" s="1"/>
      <c r="HXL167" s="1"/>
      <c r="HXM167" s="1"/>
      <c r="HXN167" s="1"/>
      <c r="HXO167" s="1"/>
      <c r="HXP167" s="1"/>
      <c r="HXQ167" s="1"/>
      <c r="HXR167" s="1"/>
      <c r="HXS167" s="1"/>
      <c r="HXT167" s="1"/>
      <c r="HXU167" s="1"/>
      <c r="HXV167" s="1"/>
      <c r="HXW167" s="1"/>
      <c r="HXX167" s="1"/>
      <c r="HXY167" s="1"/>
      <c r="HXZ167" s="1"/>
      <c r="HYA167" s="1"/>
      <c r="HYB167" s="1"/>
      <c r="HYC167" s="1"/>
      <c r="HYD167" s="1"/>
      <c r="HYE167" s="1"/>
      <c r="HYF167" s="1"/>
      <c r="HYG167" s="1"/>
      <c r="HYH167" s="1"/>
      <c r="HYI167" s="1"/>
      <c r="HYJ167" s="1"/>
      <c r="HYK167" s="1"/>
      <c r="HYL167" s="1"/>
      <c r="HYM167" s="1"/>
      <c r="HYN167" s="1"/>
      <c r="HYO167" s="1"/>
      <c r="HYP167" s="1"/>
      <c r="HYQ167" s="1"/>
      <c r="HYR167" s="1"/>
      <c r="HYS167" s="1"/>
      <c r="HYT167" s="1"/>
      <c r="HYU167" s="1"/>
      <c r="HYV167" s="1"/>
      <c r="HYW167" s="1"/>
      <c r="HYX167" s="1"/>
      <c r="HYY167" s="1"/>
      <c r="HYZ167" s="1"/>
      <c r="HZA167" s="1"/>
      <c r="HZB167" s="1"/>
      <c r="HZC167" s="1"/>
      <c r="HZD167" s="1"/>
      <c r="HZE167" s="1"/>
      <c r="HZF167" s="1"/>
      <c r="HZG167" s="1"/>
      <c r="HZH167" s="1"/>
      <c r="HZI167" s="1"/>
      <c r="HZJ167" s="1"/>
      <c r="HZK167" s="1"/>
      <c r="HZL167" s="1"/>
      <c r="HZM167" s="1"/>
      <c r="HZN167" s="1"/>
      <c r="HZO167" s="1"/>
      <c r="HZP167" s="1"/>
      <c r="HZQ167" s="1"/>
      <c r="HZR167" s="1"/>
      <c r="HZS167" s="1"/>
      <c r="HZT167" s="1"/>
      <c r="HZU167" s="1"/>
      <c r="HZV167" s="1"/>
      <c r="HZW167" s="1"/>
      <c r="HZX167" s="1"/>
      <c r="HZY167" s="1"/>
      <c r="HZZ167" s="1"/>
      <c r="IAA167" s="1"/>
      <c r="IAB167" s="1"/>
      <c r="IAC167" s="1"/>
      <c r="IAD167" s="1"/>
      <c r="IAE167" s="1"/>
      <c r="IAF167" s="1"/>
      <c r="IAG167" s="1"/>
      <c r="IAH167" s="1"/>
      <c r="IAI167" s="1"/>
      <c r="IAJ167" s="1"/>
      <c r="IAK167" s="1"/>
      <c r="IAL167" s="1"/>
      <c r="IAM167" s="1"/>
      <c r="IAN167" s="1"/>
      <c r="IAO167" s="1"/>
      <c r="IAP167" s="1"/>
      <c r="IAQ167" s="1"/>
      <c r="IAR167" s="1"/>
      <c r="IAS167" s="1"/>
      <c r="IAT167" s="1"/>
      <c r="IAU167" s="1"/>
      <c r="IAV167" s="1"/>
      <c r="IAW167" s="1"/>
      <c r="IAX167" s="1"/>
      <c r="IAY167" s="1"/>
      <c r="IAZ167" s="1"/>
      <c r="IBA167" s="1"/>
      <c r="IBB167" s="1"/>
      <c r="IBC167" s="1"/>
      <c r="IBD167" s="1"/>
      <c r="IBE167" s="1"/>
      <c r="IBF167" s="1"/>
      <c r="IBG167" s="1"/>
      <c r="IBH167" s="1"/>
      <c r="IBI167" s="1"/>
      <c r="IBJ167" s="1"/>
      <c r="IBK167" s="1"/>
      <c r="IBL167" s="1"/>
      <c r="IBM167" s="1"/>
      <c r="IBN167" s="1"/>
      <c r="IBO167" s="1"/>
      <c r="IBP167" s="1"/>
      <c r="IBQ167" s="1"/>
      <c r="IBR167" s="1"/>
      <c r="IBS167" s="1"/>
      <c r="IBT167" s="1"/>
      <c r="IBU167" s="1"/>
      <c r="IBV167" s="1"/>
      <c r="IBW167" s="1"/>
      <c r="IBX167" s="1"/>
      <c r="IBY167" s="1"/>
      <c r="IBZ167" s="1"/>
      <c r="ICA167" s="1"/>
      <c r="ICB167" s="1"/>
      <c r="ICC167" s="1"/>
      <c r="ICD167" s="1"/>
      <c r="ICE167" s="1"/>
      <c r="ICF167" s="1"/>
      <c r="ICG167" s="1"/>
      <c r="ICH167" s="1"/>
      <c r="ICI167" s="1"/>
      <c r="ICJ167" s="1"/>
      <c r="ICK167" s="1"/>
      <c r="ICL167" s="1"/>
      <c r="ICM167" s="1"/>
      <c r="ICN167" s="1"/>
      <c r="ICO167" s="1"/>
      <c r="ICP167" s="1"/>
      <c r="ICQ167" s="1"/>
      <c r="ICR167" s="1"/>
      <c r="ICS167" s="1"/>
      <c r="ICT167" s="1"/>
      <c r="ICU167" s="1"/>
      <c r="ICV167" s="1"/>
      <c r="ICW167" s="1"/>
      <c r="ICX167" s="1"/>
      <c r="ICY167" s="1"/>
      <c r="ICZ167" s="1"/>
      <c r="IDA167" s="1"/>
      <c r="IDB167" s="1"/>
      <c r="IDC167" s="1"/>
      <c r="IDD167" s="1"/>
      <c r="IDE167" s="1"/>
      <c r="IDF167" s="1"/>
      <c r="IDG167" s="1"/>
      <c r="IDH167" s="1"/>
      <c r="IDI167" s="1"/>
      <c r="IDJ167" s="1"/>
      <c r="IDK167" s="1"/>
      <c r="IDL167" s="1"/>
      <c r="IDM167" s="1"/>
      <c r="IDN167" s="1"/>
      <c r="IDO167" s="1"/>
      <c r="IDP167" s="1"/>
      <c r="IDQ167" s="1"/>
      <c r="IDR167" s="1"/>
      <c r="IDS167" s="1"/>
      <c r="IDT167" s="1"/>
      <c r="IDU167" s="1"/>
      <c r="IDV167" s="1"/>
      <c r="IDW167" s="1"/>
      <c r="IDX167" s="1"/>
      <c r="IDY167" s="1"/>
      <c r="IDZ167" s="1"/>
      <c r="IEA167" s="1"/>
      <c r="IEB167" s="1"/>
      <c r="IEC167" s="1"/>
      <c r="IED167" s="1"/>
      <c r="IEE167" s="1"/>
      <c r="IEF167" s="1"/>
      <c r="IEG167" s="1"/>
      <c r="IEH167" s="1"/>
      <c r="IEI167" s="1"/>
      <c r="IEJ167" s="1"/>
      <c r="IEK167" s="1"/>
      <c r="IEL167" s="1"/>
      <c r="IEM167" s="1"/>
      <c r="IEN167" s="1"/>
      <c r="IEO167" s="1"/>
      <c r="IEP167" s="1"/>
      <c r="IEQ167" s="1"/>
      <c r="IER167" s="1"/>
      <c r="IES167" s="1"/>
      <c r="IET167" s="1"/>
      <c r="IEU167" s="1"/>
      <c r="IEV167" s="1"/>
      <c r="IEW167" s="1"/>
      <c r="IEX167" s="1"/>
      <c r="IEY167" s="1"/>
      <c r="IEZ167" s="1"/>
      <c r="IFA167" s="1"/>
      <c r="IFB167" s="1"/>
      <c r="IFC167" s="1"/>
      <c r="IFD167" s="1"/>
      <c r="IFE167" s="1"/>
      <c r="IFF167" s="1"/>
      <c r="IFG167" s="1"/>
      <c r="IFH167" s="1"/>
      <c r="IFI167" s="1"/>
      <c r="IFJ167" s="1"/>
      <c r="IFK167" s="1"/>
      <c r="IFL167" s="1"/>
      <c r="IFM167" s="1"/>
      <c r="IFN167" s="1"/>
      <c r="IFO167" s="1"/>
      <c r="IFP167" s="1"/>
      <c r="IFQ167" s="1"/>
      <c r="IFR167" s="1"/>
      <c r="IFS167" s="1"/>
      <c r="IFT167" s="1"/>
      <c r="IFU167" s="1"/>
      <c r="IFV167" s="1"/>
      <c r="IFW167" s="1"/>
      <c r="IFX167" s="1"/>
      <c r="IFY167" s="1"/>
      <c r="IFZ167" s="1"/>
      <c r="IGA167" s="1"/>
      <c r="IGB167" s="1"/>
      <c r="IGC167" s="1"/>
      <c r="IGD167" s="1"/>
      <c r="IGE167" s="1"/>
      <c r="IGF167" s="1"/>
      <c r="IGG167" s="1"/>
      <c r="IGH167" s="1"/>
      <c r="IGI167" s="1"/>
      <c r="IGJ167" s="1"/>
      <c r="IGK167" s="1"/>
      <c r="IGL167" s="1"/>
      <c r="IGM167" s="1"/>
      <c r="IGN167" s="1"/>
      <c r="IGO167" s="1"/>
      <c r="IGP167" s="1"/>
      <c r="IGQ167" s="1"/>
      <c r="IGR167" s="1"/>
      <c r="IGS167" s="1"/>
      <c r="IGT167" s="1"/>
      <c r="IGU167" s="1"/>
      <c r="IGV167" s="1"/>
      <c r="IGW167" s="1"/>
      <c r="IGX167" s="1"/>
      <c r="IGY167" s="1"/>
      <c r="IGZ167" s="1"/>
      <c r="IHA167" s="1"/>
      <c r="IHB167" s="1"/>
      <c r="IHC167" s="1"/>
      <c r="IHD167" s="1"/>
      <c r="IHE167" s="1"/>
      <c r="IHF167" s="1"/>
      <c r="IHG167" s="1"/>
      <c r="IHH167" s="1"/>
      <c r="IHI167" s="1"/>
      <c r="IHJ167" s="1"/>
      <c r="IHK167" s="1"/>
      <c r="IHL167" s="1"/>
      <c r="IHM167" s="1"/>
      <c r="IHN167" s="1"/>
      <c r="IHO167" s="1"/>
      <c r="IHP167" s="1"/>
      <c r="IHQ167" s="1"/>
      <c r="IHR167" s="1"/>
      <c r="IHS167" s="1"/>
      <c r="IHT167" s="1"/>
      <c r="IHU167" s="1"/>
      <c r="IHV167" s="1"/>
      <c r="IHW167" s="1"/>
      <c r="IHX167" s="1"/>
      <c r="IHY167" s="1"/>
      <c r="IHZ167" s="1"/>
      <c r="IIA167" s="1"/>
      <c r="IIB167" s="1"/>
      <c r="IIC167" s="1"/>
      <c r="IID167" s="1"/>
      <c r="IIE167" s="1"/>
      <c r="IIF167" s="1"/>
      <c r="IIG167" s="1"/>
      <c r="IIH167" s="1"/>
      <c r="III167" s="1"/>
      <c r="IIJ167" s="1"/>
      <c r="IIK167" s="1"/>
      <c r="IIL167" s="1"/>
      <c r="IIM167" s="1"/>
      <c r="IIN167" s="1"/>
      <c r="IIO167" s="1"/>
      <c r="IIP167" s="1"/>
      <c r="IIQ167" s="1"/>
      <c r="IIR167" s="1"/>
      <c r="IIS167" s="1"/>
      <c r="IIT167" s="1"/>
      <c r="IIU167" s="1"/>
      <c r="IIV167" s="1"/>
      <c r="IIW167" s="1"/>
      <c r="IIX167" s="1"/>
      <c r="IIY167" s="1"/>
      <c r="IIZ167" s="1"/>
      <c r="IJA167" s="1"/>
      <c r="IJB167" s="1"/>
      <c r="IJC167" s="1"/>
      <c r="IJD167" s="1"/>
      <c r="IJE167" s="1"/>
      <c r="IJF167" s="1"/>
      <c r="IJG167" s="1"/>
      <c r="IJH167" s="1"/>
      <c r="IJI167" s="1"/>
      <c r="IJJ167" s="1"/>
      <c r="IJK167" s="1"/>
      <c r="IJL167" s="1"/>
      <c r="IJM167" s="1"/>
      <c r="IJN167" s="1"/>
      <c r="IJO167" s="1"/>
      <c r="IJP167" s="1"/>
      <c r="IJQ167" s="1"/>
      <c r="IJR167" s="1"/>
      <c r="IJS167" s="1"/>
      <c r="IJT167" s="1"/>
      <c r="IJU167" s="1"/>
      <c r="IJV167" s="1"/>
      <c r="IJW167" s="1"/>
      <c r="IJX167" s="1"/>
      <c r="IJY167" s="1"/>
      <c r="IJZ167" s="1"/>
      <c r="IKA167" s="1"/>
      <c r="IKB167" s="1"/>
      <c r="IKC167" s="1"/>
      <c r="IKD167" s="1"/>
      <c r="IKE167" s="1"/>
      <c r="IKF167" s="1"/>
      <c r="IKG167" s="1"/>
      <c r="IKH167" s="1"/>
      <c r="IKI167" s="1"/>
      <c r="IKJ167" s="1"/>
      <c r="IKK167" s="1"/>
      <c r="IKL167" s="1"/>
      <c r="IKM167" s="1"/>
      <c r="IKN167" s="1"/>
      <c r="IKO167" s="1"/>
      <c r="IKP167" s="1"/>
      <c r="IKQ167" s="1"/>
      <c r="IKR167" s="1"/>
      <c r="IKS167" s="1"/>
      <c r="IKT167" s="1"/>
      <c r="IKU167" s="1"/>
      <c r="IKV167" s="1"/>
      <c r="IKW167" s="1"/>
      <c r="IKX167" s="1"/>
      <c r="IKY167" s="1"/>
      <c r="IKZ167" s="1"/>
      <c r="ILA167" s="1"/>
      <c r="ILB167" s="1"/>
      <c r="ILC167" s="1"/>
      <c r="ILD167" s="1"/>
      <c r="ILE167" s="1"/>
      <c r="ILF167" s="1"/>
      <c r="ILG167" s="1"/>
      <c r="ILH167" s="1"/>
      <c r="ILI167" s="1"/>
      <c r="ILJ167" s="1"/>
      <c r="ILK167" s="1"/>
      <c r="ILL167" s="1"/>
      <c r="ILM167" s="1"/>
      <c r="ILN167" s="1"/>
      <c r="ILO167" s="1"/>
      <c r="ILP167" s="1"/>
      <c r="ILQ167" s="1"/>
      <c r="ILR167" s="1"/>
      <c r="ILS167" s="1"/>
      <c r="ILT167" s="1"/>
      <c r="ILU167" s="1"/>
      <c r="ILV167" s="1"/>
      <c r="ILW167" s="1"/>
      <c r="ILX167" s="1"/>
      <c r="ILY167" s="1"/>
      <c r="ILZ167" s="1"/>
      <c r="IMA167" s="1"/>
      <c r="IMB167" s="1"/>
      <c r="IMC167" s="1"/>
      <c r="IMD167" s="1"/>
      <c r="IME167" s="1"/>
      <c r="IMF167" s="1"/>
      <c r="IMG167" s="1"/>
      <c r="IMH167" s="1"/>
      <c r="IMI167" s="1"/>
      <c r="IMJ167" s="1"/>
      <c r="IMK167" s="1"/>
      <c r="IML167" s="1"/>
      <c r="IMM167" s="1"/>
      <c r="IMN167" s="1"/>
      <c r="IMO167" s="1"/>
      <c r="IMP167" s="1"/>
      <c r="IMQ167" s="1"/>
      <c r="IMR167" s="1"/>
      <c r="IMS167" s="1"/>
      <c r="IMT167" s="1"/>
      <c r="IMU167" s="1"/>
      <c r="IMV167" s="1"/>
      <c r="IMW167" s="1"/>
      <c r="IMX167" s="1"/>
      <c r="IMY167" s="1"/>
      <c r="IMZ167" s="1"/>
      <c r="INA167" s="1"/>
      <c r="INB167" s="1"/>
      <c r="INC167" s="1"/>
      <c r="IND167" s="1"/>
      <c r="INE167" s="1"/>
      <c r="INF167" s="1"/>
      <c r="ING167" s="1"/>
      <c r="INH167" s="1"/>
      <c r="INI167" s="1"/>
      <c r="INJ167" s="1"/>
      <c r="INK167" s="1"/>
      <c r="INL167" s="1"/>
      <c r="INM167" s="1"/>
      <c r="INN167" s="1"/>
      <c r="INO167" s="1"/>
      <c r="INP167" s="1"/>
      <c r="INQ167" s="1"/>
      <c r="INR167" s="1"/>
      <c r="INS167" s="1"/>
      <c r="INT167" s="1"/>
      <c r="INU167" s="1"/>
      <c r="INV167" s="1"/>
      <c r="INW167" s="1"/>
      <c r="INX167" s="1"/>
      <c r="INY167" s="1"/>
      <c r="INZ167" s="1"/>
      <c r="IOA167" s="1"/>
      <c r="IOB167" s="1"/>
      <c r="IOC167" s="1"/>
      <c r="IOD167" s="1"/>
      <c r="IOE167" s="1"/>
      <c r="IOF167" s="1"/>
      <c r="IOG167" s="1"/>
      <c r="IOH167" s="1"/>
      <c r="IOI167" s="1"/>
      <c r="IOJ167" s="1"/>
      <c r="IOK167" s="1"/>
      <c r="IOL167" s="1"/>
      <c r="IOM167" s="1"/>
      <c r="ION167" s="1"/>
      <c r="IOO167" s="1"/>
      <c r="IOP167" s="1"/>
      <c r="IOQ167" s="1"/>
      <c r="IOR167" s="1"/>
      <c r="IOS167" s="1"/>
      <c r="IOT167" s="1"/>
      <c r="IOU167" s="1"/>
      <c r="IOV167" s="1"/>
      <c r="IOW167" s="1"/>
      <c r="IOX167" s="1"/>
      <c r="IOY167" s="1"/>
      <c r="IOZ167" s="1"/>
      <c r="IPA167" s="1"/>
      <c r="IPB167" s="1"/>
      <c r="IPC167" s="1"/>
      <c r="IPD167" s="1"/>
      <c r="IPE167" s="1"/>
      <c r="IPF167" s="1"/>
      <c r="IPG167" s="1"/>
      <c r="IPH167" s="1"/>
      <c r="IPI167" s="1"/>
      <c r="IPJ167" s="1"/>
      <c r="IPK167" s="1"/>
      <c r="IPL167" s="1"/>
      <c r="IPM167" s="1"/>
      <c r="IPN167" s="1"/>
      <c r="IPO167" s="1"/>
      <c r="IPP167" s="1"/>
      <c r="IPQ167" s="1"/>
      <c r="IPR167" s="1"/>
      <c r="IPS167" s="1"/>
      <c r="IPT167" s="1"/>
      <c r="IPU167" s="1"/>
      <c r="IPV167" s="1"/>
      <c r="IPW167" s="1"/>
      <c r="IPX167" s="1"/>
      <c r="IPY167" s="1"/>
      <c r="IPZ167" s="1"/>
      <c r="IQA167" s="1"/>
      <c r="IQB167" s="1"/>
      <c r="IQC167" s="1"/>
      <c r="IQD167" s="1"/>
      <c r="IQE167" s="1"/>
      <c r="IQF167" s="1"/>
      <c r="IQG167" s="1"/>
      <c r="IQH167" s="1"/>
      <c r="IQI167" s="1"/>
      <c r="IQJ167" s="1"/>
      <c r="IQK167" s="1"/>
      <c r="IQL167" s="1"/>
      <c r="IQM167" s="1"/>
      <c r="IQN167" s="1"/>
      <c r="IQO167" s="1"/>
      <c r="IQP167" s="1"/>
      <c r="IQQ167" s="1"/>
      <c r="IQR167" s="1"/>
      <c r="IQS167" s="1"/>
      <c r="IQT167" s="1"/>
      <c r="IQU167" s="1"/>
      <c r="IQV167" s="1"/>
      <c r="IQW167" s="1"/>
      <c r="IQX167" s="1"/>
      <c r="IQY167" s="1"/>
      <c r="IQZ167" s="1"/>
      <c r="IRA167" s="1"/>
      <c r="IRB167" s="1"/>
      <c r="IRC167" s="1"/>
      <c r="IRD167" s="1"/>
      <c r="IRE167" s="1"/>
      <c r="IRF167" s="1"/>
      <c r="IRG167" s="1"/>
      <c r="IRH167" s="1"/>
      <c r="IRI167" s="1"/>
      <c r="IRJ167" s="1"/>
      <c r="IRK167" s="1"/>
      <c r="IRL167" s="1"/>
      <c r="IRM167" s="1"/>
      <c r="IRN167" s="1"/>
      <c r="IRO167" s="1"/>
      <c r="IRP167" s="1"/>
      <c r="IRQ167" s="1"/>
      <c r="IRR167" s="1"/>
      <c r="IRS167" s="1"/>
      <c r="IRT167" s="1"/>
      <c r="IRU167" s="1"/>
      <c r="IRV167" s="1"/>
      <c r="IRW167" s="1"/>
      <c r="IRX167" s="1"/>
      <c r="IRY167" s="1"/>
      <c r="IRZ167" s="1"/>
      <c r="ISA167" s="1"/>
      <c r="ISB167" s="1"/>
      <c r="ISC167" s="1"/>
      <c r="ISD167" s="1"/>
      <c r="ISE167" s="1"/>
      <c r="ISF167" s="1"/>
      <c r="ISG167" s="1"/>
      <c r="ISH167" s="1"/>
      <c r="ISI167" s="1"/>
      <c r="ISJ167" s="1"/>
      <c r="ISK167" s="1"/>
      <c r="ISL167" s="1"/>
      <c r="ISM167" s="1"/>
      <c r="ISN167" s="1"/>
      <c r="ISO167" s="1"/>
      <c r="ISP167" s="1"/>
      <c r="ISQ167" s="1"/>
      <c r="ISR167" s="1"/>
      <c r="ISS167" s="1"/>
      <c r="IST167" s="1"/>
      <c r="ISU167" s="1"/>
      <c r="ISV167" s="1"/>
      <c r="ISW167" s="1"/>
      <c r="ISX167" s="1"/>
      <c r="ISY167" s="1"/>
      <c r="ISZ167" s="1"/>
      <c r="ITA167" s="1"/>
      <c r="ITB167" s="1"/>
      <c r="ITC167" s="1"/>
      <c r="ITD167" s="1"/>
      <c r="ITE167" s="1"/>
      <c r="ITF167" s="1"/>
      <c r="ITG167" s="1"/>
      <c r="ITH167" s="1"/>
      <c r="ITI167" s="1"/>
      <c r="ITJ167" s="1"/>
      <c r="ITK167" s="1"/>
      <c r="ITL167" s="1"/>
      <c r="ITM167" s="1"/>
      <c r="ITN167" s="1"/>
      <c r="ITO167" s="1"/>
      <c r="ITP167" s="1"/>
      <c r="ITQ167" s="1"/>
      <c r="ITR167" s="1"/>
      <c r="ITS167" s="1"/>
      <c r="ITT167" s="1"/>
      <c r="ITU167" s="1"/>
      <c r="ITV167" s="1"/>
      <c r="ITW167" s="1"/>
      <c r="ITX167" s="1"/>
      <c r="ITY167" s="1"/>
      <c r="ITZ167" s="1"/>
      <c r="IUA167" s="1"/>
      <c r="IUB167" s="1"/>
      <c r="IUC167" s="1"/>
      <c r="IUD167" s="1"/>
      <c r="IUE167" s="1"/>
      <c r="IUF167" s="1"/>
      <c r="IUG167" s="1"/>
      <c r="IUH167" s="1"/>
      <c r="IUI167" s="1"/>
      <c r="IUJ167" s="1"/>
      <c r="IUK167" s="1"/>
      <c r="IUL167" s="1"/>
      <c r="IUM167" s="1"/>
      <c r="IUN167" s="1"/>
      <c r="IUO167" s="1"/>
      <c r="IUP167" s="1"/>
      <c r="IUQ167" s="1"/>
      <c r="IUR167" s="1"/>
      <c r="IUS167" s="1"/>
      <c r="IUT167" s="1"/>
      <c r="IUU167" s="1"/>
      <c r="IUV167" s="1"/>
      <c r="IUW167" s="1"/>
      <c r="IUX167" s="1"/>
      <c r="IUY167" s="1"/>
      <c r="IUZ167" s="1"/>
      <c r="IVA167" s="1"/>
      <c r="IVB167" s="1"/>
      <c r="IVC167" s="1"/>
      <c r="IVD167" s="1"/>
      <c r="IVE167" s="1"/>
      <c r="IVF167" s="1"/>
      <c r="IVG167" s="1"/>
      <c r="IVH167" s="1"/>
      <c r="IVI167" s="1"/>
      <c r="IVJ167" s="1"/>
      <c r="IVK167" s="1"/>
      <c r="IVL167" s="1"/>
      <c r="IVM167" s="1"/>
      <c r="IVN167" s="1"/>
      <c r="IVO167" s="1"/>
      <c r="IVP167" s="1"/>
      <c r="IVQ167" s="1"/>
      <c r="IVR167" s="1"/>
      <c r="IVS167" s="1"/>
      <c r="IVT167" s="1"/>
      <c r="IVU167" s="1"/>
      <c r="IVV167" s="1"/>
      <c r="IVW167" s="1"/>
      <c r="IVX167" s="1"/>
      <c r="IVY167" s="1"/>
      <c r="IVZ167" s="1"/>
      <c r="IWA167" s="1"/>
      <c r="IWB167" s="1"/>
      <c r="IWC167" s="1"/>
      <c r="IWD167" s="1"/>
      <c r="IWE167" s="1"/>
      <c r="IWF167" s="1"/>
      <c r="IWG167" s="1"/>
      <c r="IWH167" s="1"/>
      <c r="IWI167" s="1"/>
      <c r="IWJ167" s="1"/>
      <c r="IWK167" s="1"/>
      <c r="IWL167" s="1"/>
      <c r="IWM167" s="1"/>
      <c r="IWN167" s="1"/>
      <c r="IWO167" s="1"/>
      <c r="IWP167" s="1"/>
      <c r="IWQ167" s="1"/>
      <c r="IWR167" s="1"/>
      <c r="IWS167" s="1"/>
      <c r="IWT167" s="1"/>
      <c r="IWU167" s="1"/>
      <c r="IWV167" s="1"/>
      <c r="IWW167" s="1"/>
      <c r="IWX167" s="1"/>
      <c r="IWY167" s="1"/>
      <c r="IWZ167" s="1"/>
      <c r="IXA167" s="1"/>
      <c r="IXB167" s="1"/>
      <c r="IXC167" s="1"/>
      <c r="IXD167" s="1"/>
      <c r="IXE167" s="1"/>
      <c r="IXF167" s="1"/>
      <c r="IXG167" s="1"/>
      <c r="IXH167" s="1"/>
      <c r="IXI167" s="1"/>
      <c r="IXJ167" s="1"/>
      <c r="IXK167" s="1"/>
      <c r="IXL167" s="1"/>
      <c r="IXM167" s="1"/>
      <c r="IXN167" s="1"/>
      <c r="IXO167" s="1"/>
      <c r="IXP167" s="1"/>
      <c r="IXQ167" s="1"/>
      <c r="IXR167" s="1"/>
      <c r="IXS167" s="1"/>
      <c r="IXT167" s="1"/>
      <c r="IXU167" s="1"/>
      <c r="IXV167" s="1"/>
      <c r="IXW167" s="1"/>
      <c r="IXX167" s="1"/>
      <c r="IXY167" s="1"/>
      <c r="IXZ167" s="1"/>
      <c r="IYA167" s="1"/>
      <c r="IYB167" s="1"/>
      <c r="IYC167" s="1"/>
      <c r="IYD167" s="1"/>
      <c r="IYE167" s="1"/>
      <c r="IYF167" s="1"/>
      <c r="IYG167" s="1"/>
      <c r="IYH167" s="1"/>
      <c r="IYI167" s="1"/>
      <c r="IYJ167" s="1"/>
      <c r="IYK167" s="1"/>
      <c r="IYL167" s="1"/>
      <c r="IYM167" s="1"/>
      <c r="IYN167" s="1"/>
      <c r="IYO167" s="1"/>
      <c r="IYP167" s="1"/>
      <c r="IYQ167" s="1"/>
      <c r="IYR167" s="1"/>
      <c r="IYS167" s="1"/>
      <c r="IYT167" s="1"/>
      <c r="IYU167" s="1"/>
      <c r="IYV167" s="1"/>
      <c r="IYW167" s="1"/>
      <c r="IYX167" s="1"/>
      <c r="IYY167" s="1"/>
      <c r="IYZ167" s="1"/>
      <c r="IZA167" s="1"/>
      <c r="IZB167" s="1"/>
      <c r="IZC167" s="1"/>
      <c r="IZD167" s="1"/>
      <c r="IZE167" s="1"/>
      <c r="IZF167" s="1"/>
      <c r="IZG167" s="1"/>
      <c r="IZH167" s="1"/>
      <c r="IZI167" s="1"/>
      <c r="IZJ167" s="1"/>
      <c r="IZK167" s="1"/>
      <c r="IZL167" s="1"/>
      <c r="IZM167" s="1"/>
      <c r="IZN167" s="1"/>
      <c r="IZO167" s="1"/>
      <c r="IZP167" s="1"/>
      <c r="IZQ167" s="1"/>
      <c r="IZR167" s="1"/>
      <c r="IZS167" s="1"/>
      <c r="IZT167" s="1"/>
      <c r="IZU167" s="1"/>
      <c r="IZV167" s="1"/>
      <c r="IZW167" s="1"/>
      <c r="IZX167" s="1"/>
      <c r="IZY167" s="1"/>
      <c r="IZZ167" s="1"/>
      <c r="JAA167" s="1"/>
      <c r="JAB167" s="1"/>
      <c r="JAC167" s="1"/>
      <c r="JAD167" s="1"/>
      <c r="JAE167" s="1"/>
      <c r="JAF167" s="1"/>
      <c r="JAG167" s="1"/>
      <c r="JAH167" s="1"/>
      <c r="JAI167" s="1"/>
      <c r="JAJ167" s="1"/>
      <c r="JAK167" s="1"/>
      <c r="JAL167" s="1"/>
      <c r="JAM167" s="1"/>
      <c r="JAN167" s="1"/>
      <c r="JAO167" s="1"/>
      <c r="JAP167" s="1"/>
      <c r="JAQ167" s="1"/>
      <c r="JAR167" s="1"/>
      <c r="JAS167" s="1"/>
      <c r="JAT167" s="1"/>
      <c r="JAU167" s="1"/>
      <c r="JAV167" s="1"/>
      <c r="JAW167" s="1"/>
      <c r="JAX167" s="1"/>
      <c r="JAY167" s="1"/>
      <c r="JAZ167" s="1"/>
      <c r="JBA167" s="1"/>
      <c r="JBB167" s="1"/>
      <c r="JBC167" s="1"/>
      <c r="JBD167" s="1"/>
      <c r="JBE167" s="1"/>
      <c r="JBF167" s="1"/>
      <c r="JBG167" s="1"/>
      <c r="JBH167" s="1"/>
      <c r="JBI167" s="1"/>
      <c r="JBJ167" s="1"/>
      <c r="JBK167" s="1"/>
      <c r="JBL167" s="1"/>
      <c r="JBM167" s="1"/>
      <c r="JBN167" s="1"/>
      <c r="JBO167" s="1"/>
      <c r="JBP167" s="1"/>
      <c r="JBQ167" s="1"/>
      <c r="JBR167" s="1"/>
      <c r="JBS167" s="1"/>
      <c r="JBT167" s="1"/>
      <c r="JBU167" s="1"/>
      <c r="JBV167" s="1"/>
      <c r="JBW167" s="1"/>
      <c r="JBX167" s="1"/>
      <c r="JBY167" s="1"/>
      <c r="JBZ167" s="1"/>
      <c r="JCA167" s="1"/>
      <c r="JCB167" s="1"/>
      <c r="JCC167" s="1"/>
      <c r="JCD167" s="1"/>
      <c r="JCE167" s="1"/>
      <c r="JCF167" s="1"/>
      <c r="JCG167" s="1"/>
      <c r="JCH167" s="1"/>
      <c r="JCI167" s="1"/>
      <c r="JCJ167" s="1"/>
      <c r="JCK167" s="1"/>
      <c r="JCL167" s="1"/>
      <c r="JCM167" s="1"/>
      <c r="JCN167" s="1"/>
      <c r="JCO167" s="1"/>
      <c r="JCP167" s="1"/>
      <c r="JCQ167" s="1"/>
      <c r="JCR167" s="1"/>
      <c r="JCS167" s="1"/>
      <c r="JCT167" s="1"/>
      <c r="JCU167" s="1"/>
      <c r="JCV167" s="1"/>
      <c r="JCW167" s="1"/>
      <c r="JCX167" s="1"/>
      <c r="JCY167" s="1"/>
      <c r="JCZ167" s="1"/>
      <c r="JDA167" s="1"/>
      <c r="JDB167" s="1"/>
      <c r="JDC167" s="1"/>
      <c r="JDD167" s="1"/>
      <c r="JDE167" s="1"/>
      <c r="JDF167" s="1"/>
      <c r="JDG167" s="1"/>
      <c r="JDH167" s="1"/>
      <c r="JDI167" s="1"/>
      <c r="JDJ167" s="1"/>
      <c r="JDK167" s="1"/>
      <c r="JDL167" s="1"/>
      <c r="JDM167" s="1"/>
      <c r="JDN167" s="1"/>
      <c r="JDO167" s="1"/>
      <c r="JDP167" s="1"/>
      <c r="JDQ167" s="1"/>
      <c r="JDR167" s="1"/>
      <c r="JDS167" s="1"/>
      <c r="JDT167" s="1"/>
      <c r="JDU167" s="1"/>
      <c r="JDV167" s="1"/>
      <c r="JDW167" s="1"/>
      <c r="JDX167" s="1"/>
      <c r="JDY167" s="1"/>
      <c r="JDZ167" s="1"/>
      <c r="JEA167" s="1"/>
      <c r="JEB167" s="1"/>
      <c r="JEC167" s="1"/>
      <c r="JED167" s="1"/>
      <c r="JEE167" s="1"/>
      <c r="JEF167" s="1"/>
      <c r="JEG167" s="1"/>
      <c r="JEH167" s="1"/>
      <c r="JEI167" s="1"/>
      <c r="JEJ167" s="1"/>
      <c r="JEK167" s="1"/>
      <c r="JEL167" s="1"/>
      <c r="JEM167" s="1"/>
      <c r="JEN167" s="1"/>
      <c r="JEO167" s="1"/>
      <c r="JEP167" s="1"/>
      <c r="JEQ167" s="1"/>
      <c r="JER167" s="1"/>
      <c r="JES167" s="1"/>
      <c r="JET167" s="1"/>
      <c r="JEU167" s="1"/>
      <c r="JEV167" s="1"/>
      <c r="JEW167" s="1"/>
      <c r="JEX167" s="1"/>
      <c r="JEY167" s="1"/>
      <c r="JEZ167" s="1"/>
      <c r="JFA167" s="1"/>
      <c r="JFB167" s="1"/>
      <c r="JFC167" s="1"/>
      <c r="JFD167" s="1"/>
      <c r="JFE167" s="1"/>
      <c r="JFF167" s="1"/>
      <c r="JFG167" s="1"/>
      <c r="JFH167" s="1"/>
      <c r="JFI167" s="1"/>
      <c r="JFJ167" s="1"/>
      <c r="JFK167" s="1"/>
      <c r="JFL167" s="1"/>
      <c r="JFM167" s="1"/>
      <c r="JFN167" s="1"/>
      <c r="JFO167" s="1"/>
      <c r="JFP167" s="1"/>
      <c r="JFQ167" s="1"/>
      <c r="JFR167" s="1"/>
      <c r="JFS167" s="1"/>
      <c r="JFT167" s="1"/>
      <c r="JFU167" s="1"/>
      <c r="JFV167" s="1"/>
      <c r="JFW167" s="1"/>
      <c r="JFX167" s="1"/>
      <c r="JFY167" s="1"/>
      <c r="JFZ167" s="1"/>
      <c r="JGA167" s="1"/>
      <c r="JGB167" s="1"/>
      <c r="JGC167" s="1"/>
      <c r="JGD167" s="1"/>
      <c r="JGE167" s="1"/>
      <c r="JGF167" s="1"/>
      <c r="JGG167" s="1"/>
      <c r="JGH167" s="1"/>
      <c r="JGI167" s="1"/>
      <c r="JGJ167" s="1"/>
      <c r="JGK167" s="1"/>
      <c r="JGL167" s="1"/>
      <c r="JGM167" s="1"/>
      <c r="JGN167" s="1"/>
      <c r="JGO167" s="1"/>
      <c r="JGP167" s="1"/>
      <c r="JGQ167" s="1"/>
      <c r="JGR167" s="1"/>
      <c r="JGS167" s="1"/>
      <c r="JGT167" s="1"/>
      <c r="JGU167" s="1"/>
      <c r="JGV167" s="1"/>
      <c r="JGW167" s="1"/>
      <c r="JGX167" s="1"/>
      <c r="JGY167" s="1"/>
      <c r="JGZ167" s="1"/>
      <c r="JHA167" s="1"/>
      <c r="JHB167" s="1"/>
      <c r="JHC167" s="1"/>
      <c r="JHD167" s="1"/>
      <c r="JHE167" s="1"/>
      <c r="JHF167" s="1"/>
      <c r="JHG167" s="1"/>
      <c r="JHH167" s="1"/>
      <c r="JHI167" s="1"/>
      <c r="JHJ167" s="1"/>
      <c r="JHK167" s="1"/>
      <c r="JHL167" s="1"/>
      <c r="JHM167" s="1"/>
      <c r="JHN167" s="1"/>
      <c r="JHO167" s="1"/>
      <c r="JHP167" s="1"/>
      <c r="JHQ167" s="1"/>
      <c r="JHR167" s="1"/>
      <c r="JHS167" s="1"/>
      <c r="JHT167" s="1"/>
      <c r="JHU167" s="1"/>
      <c r="JHV167" s="1"/>
      <c r="JHW167" s="1"/>
      <c r="JHX167" s="1"/>
      <c r="JHY167" s="1"/>
      <c r="JHZ167" s="1"/>
      <c r="JIA167" s="1"/>
      <c r="JIB167" s="1"/>
      <c r="JIC167" s="1"/>
      <c r="JID167" s="1"/>
      <c r="JIE167" s="1"/>
      <c r="JIF167" s="1"/>
      <c r="JIG167" s="1"/>
      <c r="JIH167" s="1"/>
      <c r="JII167" s="1"/>
      <c r="JIJ167" s="1"/>
      <c r="JIK167" s="1"/>
      <c r="JIL167" s="1"/>
      <c r="JIM167" s="1"/>
      <c r="JIN167" s="1"/>
      <c r="JIO167" s="1"/>
      <c r="JIP167" s="1"/>
      <c r="JIQ167" s="1"/>
      <c r="JIR167" s="1"/>
      <c r="JIS167" s="1"/>
      <c r="JIT167" s="1"/>
      <c r="JIU167" s="1"/>
      <c r="JIV167" s="1"/>
      <c r="JIW167" s="1"/>
      <c r="JIX167" s="1"/>
      <c r="JIY167" s="1"/>
      <c r="JIZ167" s="1"/>
      <c r="JJA167" s="1"/>
      <c r="JJB167" s="1"/>
      <c r="JJC167" s="1"/>
      <c r="JJD167" s="1"/>
      <c r="JJE167" s="1"/>
      <c r="JJF167" s="1"/>
      <c r="JJG167" s="1"/>
      <c r="JJH167" s="1"/>
      <c r="JJI167" s="1"/>
      <c r="JJJ167" s="1"/>
      <c r="JJK167" s="1"/>
      <c r="JJL167" s="1"/>
      <c r="JJM167" s="1"/>
      <c r="JJN167" s="1"/>
      <c r="JJO167" s="1"/>
      <c r="JJP167" s="1"/>
      <c r="JJQ167" s="1"/>
      <c r="JJR167" s="1"/>
      <c r="JJS167" s="1"/>
      <c r="JJT167" s="1"/>
      <c r="JJU167" s="1"/>
      <c r="JJV167" s="1"/>
      <c r="JJW167" s="1"/>
      <c r="JJX167" s="1"/>
      <c r="JJY167" s="1"/>
      <c r="JJZ167" s="1"/>
      <c r="JKA167" s="1"/>
      <c r="JKB167" s="1"/>
      <c r="JKC167" s="1"/>
      <c r="JKD167" s="1"/>
      <c r="JKE167" s="1"/>
      <c r="JKF167" s="1"/>
      <c r="JKG167" s="1"/>
      <c r="JKH167" s="1"/>
      <c r="JKI167" s="1"/>
      <c r="JKJ167" s="1"/>
      <c r="JKK167" s="1"/>
      <c r="JKL167" s="1"/>
      <c r="JKM167" s="1"/>
      <c r="JKN167" s="1"/>
      <c r="JKO167" s="1"/>
      <c r="JKP167" s="1"/>
      <c r="JKQ167" s="1"/>
      <c r="JKR167" s="1"/>
      <c r="JKS167" s="1"/>
      <c r="JKT167" s="1"/>
      <c r="JKU167" s="1"/>
      <c r="JKV167" s="1"/>
      <c r="JKW167" s="1"/>
      <c r="JKX167" s="1"/>
      <c r="JKY167" s="1"/>
      <c r="JKZ167" s="1"/>
      <c r="JLA167" s="1"/>
      <c r="JLB167" s="1"/>
      <c r="JLC167" s="1"/>
      <c r="JLD167" s="1"/>
      <c r="JLE167" s="1"/>
      <c r="JLF167" s="1"/>
      <c r="JLG167" s="1"/>
      <c r="JLH167" s="1"/>
      <c r="JLI167" s="1"/>
      <c r="JLJ167" s="1"/>
      <c r="JLK167" s="1"/>
      <c r="JLL167" s="1"/>
      <c r="JLM167" s="1"/>
      <c r="JLN167" s="1"/>
      <c r="JLO167" s="1"/>
      <c r="JLP167" s="1"/>
      <c r="JLQ167" s="1"/>
      <c r="JLR167" s="1"/>
      <c r="JLS167" s="1"/>
      <c r="JLT167" s="1"/>
      <c r="JLU167" s="1"/>
      <c r="JLV167" s="1"/>
      <c r="JLW167" s="1"/>
      <c r="JLX167" s="1"/>
      <c r="JLY167" s="1"/>
      <c r="JLZ167" s="1"/>
      <c r="JMA167" s="1"/>
      <c r="JMB167" s="1"/>
      <c r="JMC167" s="1"/>
      <c r="JMD167" s="1"/>
      <c r="JME167" s="1"/>
      <c r="JMF167" s="1"/>
      <c r="JMG167" s="1"/>
      <c r="JMH167" s="1"/>
      <c r="JMI167" s="1"/>
      <c r="JMJ167" s="1"/>
      <c r="JMK167" s="1"/>
      <c r="JML167" s="1"/>
      <c r="JMM167" s="1"/>
      <c r="JMN167" s="1"/>
      <c r="JMO167" s="1"/>
      <c r="JMP167" s="1"/>
      <c r="JMQ167" s="1"/>
      <c r="JMR167" s="1"/>
      <c r="JMS167" s="1"/>
      <c r="JMT167" s="1"/>
      <c r="JMU167" s="1"/>
      <c r="JMV167" s="1"/>
      <c r="JMW167" s="1"/>
      <c r="JMX167" s="1"/>
      <c r="JMY167" s="1"/>
      <c r="JMZ167" s="1"/>
      <c r="JNA167" s="1"/>
      <c r="JNB167" s="1"/>
      <c r="JNC167" s="1"/>
      <c r="JND167" s="1"/>
      <c r="JNE167" s="1"/>
      <c r="JNF167" s="1"/>
      <c r="JNG167" s="1"/>
      <c r="JNH167" s="1"/>
      <c r="JNI167" s="1"/>
      <c r="JNJ167" s="1"/>
      <c r="JNK167" s="1"/>
      <c r="JNL167" s="1"/>
      <c r="JNM167" s="1"/>
      <c r="JNN167" s="1"/>
      <c r="JNO167" s="1"/>
      <c r="JNP167" s="1"/>
      <c r="JNQ167" s="1"/>
      <c r="JNR167" s="1"/>
      <c r="JNS167" s="1"/>
      <c r="JNT167" s="1"/>
      <c r="JNU167" s="1"/>
      <c r="JNV167" s="1"/>
      <c r="JNW167" s="1"/>
      <c r="JNX167" s="1"/>
      <c r="JNY167" s="1"/>
      <c r="JNZ167" s="1"/>
      <c r="JOA167" s="1"/>
      <c r="JOB167" s="1"/>
      <c r="JOC167" s="1"/>
      <c r="JOD167" s="1"/>
      <c r="JOE167" s="1"/>
      <c r="JOF167" s="1"/>
      <c r="JOG167" s="1"/>
      <c r="JOH167" s="1"/>
      <c r="JOI167" s="1"/>
      <c r="JOJ167" s="1"/>
      <c r="JOK167" s="1"/>
      <c r="JOL167" s="1"/>
      <c r="JOM167" s="1"/>
      <c r="JON167" s="1"/>
      <c r="JOO167" s="1"/>
      <c r="JOP167" s="1"/>
      <c r="JOQ167" s="1"/>
      <c r="JOR167" s="1"/>
      <c r="JOS167" s="1"/>
      <c r="JOT167" s="1"/>
      <c r="JOU167" s="1"/>
      <c r="JOV167" s="1"/>
      <c r="JOW167" s="1"/>
      <c r="JOX167" s="1"/>
      <c r="JOY167" s="1"/>
      <c r="JOZ167" s="1"/>
      <c r="JPA167" s="1"/>
      <c r="JPB167" s="1"/>
      <c r="JPC167" s="1"/>
      <c r="JPD167" s="1"/>
      <c r="JPE167" s="1"/>
      <c r="JPF167" s="1"/>
      <c r="JPG167" s="1"/>
      <c r="JPH167" s="1"/>
      <c r="JPI167" s="1"/>
      <c r="JPJ167" s="1"/>
      <c r="JPK167" s="1"/>
      <c r="JPL167" s="1"/>
      <c r="JPM167" s="1"/>
      <c r="JPN167" s="1"/>
      <c r="JPO167" s="1"/>
      <c r="JPP167" s="1"/>
      <c r="JPQ167" s="1"/>
      <c r="JPR167" s="1"/>
      <c r="JPS167" s="1"/>
      <c r="JPT167" s="1"/>
      <c r="JPU167" s="1"/>
      <c r="JPV167" s="1"/>
      <c r="JPW167" s="1"/>
      <c r="JPX167" s="1"/>
      <c r="JPY167" s="1"/>
      <c r="JPZ167" s="1"/>
      <c r="JQA167" s="1"/>
      <c r="JQB167" s="1"/>
      <c r="JQC167" s="1"/>
      <c r="JQD167" s="1"/>
      <c r="JQE167" s="1"/>
      <c r="JQF167" s="1"/>
      <c r="JQG167" s="1"/>
      <c r="JQH167" s="1"/>
      <c r="JQI167" s="1"/>
      <c r="JQJ167" s="1"/>
      <c r="JQK167" s="1"/>
      <c r="JQL167" s="1"/>
      <c r="JQM167" s="1"/>
      <c r="JQN167" s="1"/>
      <c r="JQO167" s="1"/>
      <c r="JQP167" s="1"/>
      <c r="JQQ167" s="1"/>
      <c r="JQR167" s="1"/>
      <c r="JQS167" s="1"/>
      <c r="JQT167" s="1"/>
      <c r="JQU167" s="1"/>
      <c r="JQV167" s="1"/>
      <c r="JQW167" s="1"/>
      <c r="JQX167" s="1"/>
      <c r="JQY167" s="1"/>
      <c r="JQZ167" s="1"/>
      <c r="JRA167" s="1"/>
      <c r="JRB167" s="1"/>
      <c r="JRC167" s="1"/>
      <c r="JRD167" s="1"/>
      <c r="JRE167" s="1"/>
      <c r="JRF167" s="1"/>
      <c r="JRG167" s="1"/>
      <c r="JRH167" s="1"/>
      <c r="JRI167" s="1"/>
      <c r="JRJ167" s="1"/>
      <c r="JRK167" s="1"/>
      <c r="JRL167" s="1"/>
      <c r="JRM167" s="1"/>
      <c r="JRN167" s="1"/>
      <c r="JRO167" s="1"/>
      <c r="JRP167" s="1"/>
      <c r="JRQ167" s="1"/>
      <c r="JRR167" s="1"/>
      <c r="JRS167" s="1"/>
      <c r="JRT167" s="1"/>
      <c r="JRU167" s="1"/>
      <c r="JRV167" s="1"/>
      <c r="JRW167" s="1"/>
      <c r="JRX167" s="1"/>
      <c r="JRY167" s="1"/>
      <c r="JRZ167" s="1"/>
      <c r="JSA167" s="1"/>
      <c r="JSB167" s="1"/>
      <c r="JSC167" s="1"/>
      <c r="JSD167" s="1"/>
      <c r="JSE167" s="1"/>
      <c r="JSF167" s="1"/>
      <c r="JSG167" s="1"/>
      <c r="JSH167" s="1"/>
      <c r="JSI167" s="1"/>
      <c r="JSJ167" s="1"/>
      <c r="JSK167" s="1"/>
      <c r="JSL167" s="1"/>
      <c r="JSM167" s="1"/>
      <c r="JSN167" s="1"/>
      <c r="JSO167" s="1"/>
      <c r="JSP167" s="1"/>
      <c r="JSQ167" s="1"/>
      <c r="JSR167" s="1"/>
      <c r="JSS167" s="1"/>
      <c r="JST167" s="1"/>
      <c r="JSU167" s="1"/>
      <c r="JSV167" s="1"/>
      <c r="JSW167" s="1"/>
      <c r="JSX167" s="1"/>
      <c r="JSY167" s="1"/>
      <c r="JSZ167" s="1"/>
      <c r="JTA167" s="1"/>
      <c r="JTB167" s="1"/>
      <c r="JTC167" s="1"/>
      <c r="JTD167" s="1"/>
      <c r="JTE167" s="1"/>
      <c r="JTF167" s="1"/>
      <c r="JTG167" s="1"/>
      <c r="JTH167" s="1"/>
      <c r="JTI167" s="1"/>
      <c r="JTJ167" s="1"/>
      <c r="JTK167" s="1"/>
      <c r="JTL167" s="1"/>
      <c r="JTM167" s="1"/>
      <c r="JTN167" s="1"/>
      <c r="JTO167" s="1"/>
      <c r="JTP167" s="1"/>
      <c r="JTQ167" s="1"/>
      <c r="JTR167" s="1"/>
      <c r="JTS167" s="1"/>
      <c r="JTT167" s="1"/>
      <c r="JTU167" s="1"/>
      <c r="JTV167" s="1"/>
      <c r="JTW167" s="1"/>
      <c r="JTX167" s="1"/>
      <c r="JTY167" s="1"/>
      <c r="JTZ167" s="1"/>
      <c r="JUA167" s="1"/>
      <c r="JUB167" s="1"/>
      <c r="JUC167" s="1"/>
      <c r="JUD167" s="1"/>
      <c r="JUE167" s="1"/>
      <c r="JUF167" s="1"/>
      <c r="JUG167" s="1"/>
      <c r="JUH167" s="1"/>
      <c r="JUI167" s="1"/>
      <c r="JUJ167" s="1"/>
      <c r="JUK167" s="1"/>
      <c r="JUL167" s="1"/>
      <c r="JUM167" s="1"/>
      <c r="JUN167" s="1"/>
      <c r="JUO167" s="1"/>
      <c r="JUP167" s="1"/>
      <c r="JUQ167" s="1"/>
      <c r="JUR167" s="1"/>
      <c r="JUS167" s="1"/>
      <c r="JUT167" s="1"/>
      <c r="JUU167" s="1"/>
      <c r="JUV167" s="1"/>
      <c r="JUW167" s="1"/>
      <c r="JUX167" s="1"/>
      <c r="JUY167" s="1"/>
      <c r="JUZ167" s="1"/>
      <c r="JVA167" s="1"/>
      <c r="JVB167" s="1"/>
      <c r="JVC167" s="1"/>
      <c r="JVD167" s="1"/>
      <c r="JVE167" s="1"/>
      <c r="JVF167" s="1"/>
      <c r="JVG167" s="1"/>
      <c r="JVH167" s="1"/>
      <c r="JVI167" s="1"/>
      <c r="JVJ167" s="1"/>
      <c r="JVK167" s="1"/>
      <c r="JVL167" s="1"/>
      <c r="JVM167" s="1"/>
      <c r="JVN167" s="1"/>
      <c r="JVO167" s="1"/>
      <c r="JVP167" s="1"/>
      <c r="JVQ167" s="1"/>
      <c r="JVR167" s="1"/>
      <c r="JVS167" s="1"/>
      <c r="JVT167" s="1"/>
      <c r="JVU167" s="1"/>
      <c r="JVV167" s="1"/>
      <c r="JVW167" s="1"/>
      <c r="JVX167" s="1"/>
      <c r="JVY167" s="1"/>
      <c r="JVZ167" s="1"/>
      <c r="JWA167" s="1"/>
      <c r="JWB167" s="1"/>
      <c r="JWC167" s="1"/>
      <c r="JWD167" s="1"/>
      <c r="JWE167" s="1"/>
      <c r="JWF167" s="1"/>
      <c r="JWG167" s="1"/>
      <c r="JWH167" s="1"/>
      <c r="JWI167" s="1"/>
      <c r="JWJ167" s="1"/>
      <c r="JWK167" s="1"/>
      <c r="JWL167" s="1"/>
      <c r="JWM167" s="1"/>
      <c r="JWN167" s="1"/>
      <c r="JWO167" s="1"/>
      <c r="JWP167" s="1"/>
      <c r="JWQ167" s="1"/>
      <c r="JWR167" s="1"/>
      <c r="JWS167" s="1"/>
      <c r="JWT167" s="1"/>
      <c r="JWU167" s="1"/>
      <c r="JWV167" s="1"/>
      <c r="JWW167" s="1"/>
      <c r="JWX167" s="1"/>
      <c r="JWY167" s="1"/>
      <c r="JWZ167" s="1"/>
      <c r="JXA167" s="1"/>
      <c r="JXB167" s="1"/>
      <c r="JXC167" s="1"/>
      <c r="JXD167" s="1"/>
      <c r="JXE167" s="1"/>
      <c r="JXF167" s="1"/>
      <c r="JXG167" s="1"/>
      <c r="JXH167" s="1"/>
      <c r="JXI167" s="1"/>
      <c r="JXJ167" s="1"/>
      <c r="JXK167" s="1"/>
      <c r="JXL167" s="1"/>
      <c r="JXM167" s="1"/>
      <c r="JXN167" s="1"/>
      <c r="JXO167" s="1"/>
      <c r="JXP167" s="1"/>
      <c r="JXQ167" s="1"/>
      <c r="JXR167" s="1"/>
      <c r="JXS167" s="1"/>
      <c r="JXT167" s="1"/>
      <c r="JXU167" s="1"/>
      <c r="JXV167" s="1"/>
      <c r="JXW167" s="1"/>
      <c r="JXX167" s="1"/>
      <c r="JXY167" s="1"/>
      <c r="JXZ167" s="1"/>
      <c r="JYA167" s="1"/>
      <c r="JYB167" s="1"/>
      <c r="JYC167" s="1"/>
      <c r="JYD167" s="1"/>
      <c r="JYE167" s="1"/>
      <c r="JYF167" s="1"/>
      <c r="JYG167" s="1"/>
      <c r="JYH167" s="1"/>
      <c r="JYI167" s="1"/>
      <c r="JYJ167" s="1"/>
      <c r="JYK167" s="1"/>
      <c r="JYL167" s="1"/>
      <c r="JYM167" s="1"/>
      <c r="JYN167" s="1"/>
      <c r="JYO167" s="1"/>
      <c r="JYP167" s="1"/>
      <c r="JYQ167" s="1"/>
      <c r="JYR167" s="1"/>
      <c r="JYS167" s="1"/>
      <c r="JYT167" s="1"/>
      <c r="JYU167" s="1"/>
      <c r="JYV167" s="1"/>
      <c r="JYW167" s="1"/>
      <c r="JYX167" s="1"/>
      <c r="JYY167" s="1"/>
      <c r="JYZ167" s="1"/>
      <c r="JZA167" s="1"/>
      <c r="JZB167" s="1"/>
      <c r="JZC167" s="1"/>
      <c r="JZD167" s="1"/>
      <c r="JZE167" s="1"/>
      <c r="JZF167" s="1"/>
      <c r="JZG167" s="1"/>
      <c r="JZH167" s="1"/>
      <c r="JZI167" s="1"/>
      <c r="JZJ167" s="1"/>
      <c r="JZK167" s="1"/>
      <c r="JZL167" s="1"/>
      <c r="JZM167" s="1"/>
      <c r="JZN167" s="1"/>
      <c r="JZO167" s="1"/>
      <c r="JZP167" s="1"/>
      <c r="JZQ167" s="1"/>
      <c r="JZR167" s="1"/>
      <c r="JZS167" s="1"/>
      <c r="JZT167" s="1"/>
      <c r="JZU167" s="1"/>
      <c r="JZV167" s="1"/>
      <c r="JZW167" s="1"/>
      <c r="JZX167" s="1"/>
      <c r="JZY167" s="1"/>
      <c r="JZZ167" s="1"/>
      <c r="KAA167" s="1"/>
      <c r="KAB167" s="1"/>
      <c r="KAC167" s="1"/>
      <c r="KAD167" s="1"/>
      <c r="KAE167" s="1"/>
      <c r="KAF167" s="1"/>
      <c r="KAG167" s="1"/>
      <c r="KAH167" s="1"/>
      <c r="KAI167" s="1"/>
      <c r="KAJ167" s="1"/>
      <c r="KAK167" s="1"/>
      <c r="KAL167" s="1"/>
      <c r="KAM167" s="1"/>
      <c r="KAN167" s="1"/>
      <c r="KAO167" s="1"/>
      <c r="KAP167" s="1"/>
      <c r="KAQ167" s="1"/>
      <c r="KAR167" s="1"/>
      <c r="KAS167" s="1"/>
      <c r="KAT167" s="1"/>
      <c r="KAU167" s="1"/>
      <c r="KAV167" s="1"/>
      <c r="KAW167" s="1"/>
      <c r="KAX167" s="1"/>
      <c r="KAY167" s="1"/>
      <c r="KAZ167" s="1"/>
      <c r="KBA167" s="1"/>
      <c r="KBB167" s="1"/>
      <c r="KBC167" s="1"/>
      <c r="KBD167" s="1"/>
      <c r="KBE167" s="1"/>
      <c r="KBF167" s="1"/>
      <c r="KBG167" s="1"/>
      <c r="KBH167" s="1"/>
      <c r="KBI167" s="1"/>
      <c r="KBJ167" s="1"/>
      <c r="KBK167" s="1"/>
      <c r="KBL167" s="1"/>
      <c r="KBM167" s="1"/>
      <c r="KBN167" s="1"/>
      <c r="KBO167" s="1"/>
      <c r="KBP167" s="1"/>
      <c r="KBQ167" s="1"/>
      <c r="KBR167" s="1"/>
      <c r="KBS167" s="1"/>
      <c r="KBT167" s="1"/>
      <c r="KBU167" s="1"/>
      <c r="KBV167" s="1"/>
      <c r="KBW167" s="1"/>
      <c r="KBX167" s="1"/>
      <c r="KBY167" s="1"/>
      <c r="KBZ167" s="1"/>
      <c r="KCA167" s="1"/>
      <c r="KCB167" s="1"/>
      <c r="KCC167" s="1"/>
      <c r="KCD167" s="1"/>
      <c r="KCE167" s="1"/>
      <c r="KCF167" s="1"/>
      <c r="KCG167" s="1"/>
      <c r="KCH167" s="1"/>
      <c r="KCI167" s="1"/>
      <c r="KCJ167" s="1"/>
      <c r="KCK167" s="1"/>
      <c r="KCL167" s="1"/>
      <c r="KCM167" s="1"/>
      <c r="KCN167" s="1"/>
      <c r="KCO167" s="1"/>
      <c r="KCP167" s="1"/>
      <c r="KCQ167" s="1"/>
      <c r="KCR167" s="1"/>
      <c r="KCS167" s="1"/>
      <c r="KCT167" s="1"/>
      <c r="KCU167" s="1"/>
      <c r="KCV167" s="1"/>
      <c r="KCW167" s="1"/>
      <c r="KCX167" s="1"/>
      <c r="KCY167" s="1"/>
      <c r="KCZ167" s="1"/>
      <c r="KDA167" s="1"/>
      <c r="KDB167" s="1"/>
      <c r="KDC167" s="1"/>
      <c r="KDD167" s="1"/>
      <c r="KDE167" s="1"/>
      <c r="KDF167" s="1"/>
      <c r="KDG167" s="1"/>
      <c r="KDH167" s="1"/>
      <c r="KDI167" s="1"/>
      <c r="KDJ167" s="1"/>
      <c r="KDK167" s="1"/>
      <c r="KDL167" s="1"/>
      <c r="KDM167" s="1"/>
      <c r="KDN167" s="1"/>
      <c r="KDO167" s="1"/>
      <c r="KDP167" s="1"/>
      <c r="KDQ167" s="1"/>
      <c r="KDR167" s="1"/>
      <c r="KDS167" s="1"/>
      <c r="KDT167" s="1"/>
      <c r="KDU167" s="1"/>
      <c r="KDV167" s="1"/>
      <c r="KDW167" s="1"/>
      <c r="KDX167" s="1"/>
      <c r="KDY167" s="1"/>
      <c r="KDZ167" s="1"/>
      <c r="KEA167" s="1"/>
      <c r="KEB167" s="1"/>
      <c r="KEC167" s="1"/>
      <c r="KED167" s="1"/>
      <c r="KEE167" s="1"/>
      <c r="KEF167" s="1"/>
      <c r="KEG167" s="1"/>
      <c r="KEH167" s="1"/>
      <c r="KEI167" s="1"/>
      <c r="KEJ167" s="1"/>
      <c r="KEK167" s="1"/>
      <c r="KEL167" s="1"/>
      <c r="KEM167" s="1"/>
      <c r="KEN167" s="1"/>
      <c r="KEO167" s="1"/>
      <c r="KEP167" s="1"/>
      <c r="KEQ167" s="1"/>
      <c r="KER167" s="1"/>
      <c r="KES167" s="1"/>
      <c r="KET167" s="1"/>
      <c r="KEU167" s="1"/>
      <c r="KEV167" s="1"/>
      <c r="KEW167" s="1"/>
      <c r="KEX167" s="1"/>
      <c r="KEY167" s="1"/>
      <c r="KEZ167" s="1"/>
      <c r="KFA167" s="1"/>
      <c r="KFB167" s="1"/>
      <c r="KFC167" s="1"/>
      <c r="KFD167" s="1"/>
      <c r="KFE167" s="1"/>
      <c r="KFF167" s="1"/>
      <c r="KFG167" s="1"/>
      <c r="KFH167" s="1"/>
      <c r="KFI167" s="1"/>
      <c r="KFJ167" s="1"/>
      <c r="KFK167" s="1"/>
      <c r="KFL167" s="1"/>
      <c r="KFM167" s="1"/>
      <c r="KFN167" s="1"/>
      <c r="KFO167" s="1"/>
      <c r="KFP167" s="1"/>
      <c r="KFQ167" s="1"/>
      <c r="KFR167" s="1"/>
      <c r="KFS167" s="1"/>
      <c r="KFT167" s="1"/>
      <c r="KFU167" s="1"/>
      <c r="KFV167" s="1"/>
      <c r="KFW167" s="1"/>
      <c r="KFX167" s="1"/>
      <c r="KFY167" s="1"/>
      <c r="KFZ167" s="1"/>
      <c r="KGA167" s="1"/>
      <c r="KGB167" s="1"/>
      <c r="KGC167" s="1"/>
      <c r="KGD167" s="1"/>
      <c r="KGE167" s="1"/>
      <c r="KGF167" s="1"/>
      <c r="KGG167" s="1"/>
      <c r="KGH167" s="1"/>
      <c r="KGI167" s="1"/>
      <c r="KGJ167" s="1"/>
      <c r="KGK167" s="1"/>
      <c r="KGL167" s="1"/>
      <c r="KGM167" s="1"/>
      <c r="KGN167" s="1"/>
      <c r="KGO167" s="1"/>
      <c r="KGP167" s="1"/>
      <c r="KGQ167" s="1"/>
      <c r="KGR167" s="1"/>
      <c r="KGS167" s="1"/>
      <c r="KGT167" s="1"/>
      <c r="KGU167" s="1"/>
      <c r="KGV167" s="1"/>
      <c r="KGW167" s="1"/>
      <c r="KGX167" s="1"/>
      <c r="KGY167" s="1"/>
      <c r="KGZ167" s="1"/>
      <c r="KHA167" s="1"/>
      <c r="KHB167" s="1"/>
      <c r="KHC167" s="1"/>
      <c r="KHD167" s="1"/>
      <c r="KHE167" s="1"/>
      <c r="KHF167" s="1"/>
      <c r="KHG167" s="1"/>
      <c r="KHH167" s="1"/>
      <c r="KHI167" s="1"/>
      <c r="KHJ167" s="1"/>
      <c r="KHK167" s="1"/>
      <c r="KHL167" s="1"/>
      <c r="KHM167" s="1"/>
      <c r="KHN167" s="1"/>
      <c r="KHO167" s="1"/>
      <c r="KHP167" s="1"/>
      <c r="KHQ167" s="1"/>
      <c r="KHR167" s="1"/>
      <c r="KHS167" s="1"/>
      <c r="KHT167" s="1"/>
      <c r="KHU167" s="1"/>
      <c r="KHV167" s="1"/>
      <c r="KHW167" s="1"/>
      <c r="KHX167" s="1"/>
      <c r="KHY167" s="1"/>
      <c r="KHZ167" s="1"/>
      <c r="KIA167" s="1"/>
      <c r="KIB167" s="1"/>
      <c r="KIC167" s="1"/>
      <c r="KID167" s="1"/>
      <c r="KIE167" s="1"/>
      <c r="KIF167" s="1"/>
      <c r="KIG167" s="1"/>
      <c r="KIH167" s="1"/>
      <c r="KII167" s="1"/>
      <c r="KIJ167" s="1"/>
      <c r="KIK167" s="1"/>
      <c r="KIL167" s="1"/>
      <c r="KIM167" s="1"/>
      <c r="KIN167" s="1"/>
      <c r="KIO167" s="1"/>
      <c r="KIP167" s="1"/>
      <c r="KIQ167" s="1"/>
      <c r="KIR167" s="1"/>
      <c r="KIS167" s="1"/>
      <c r="KIT167" s="1"/>
      <c r="KIU167" s="1"/>
      <c r="KIV167" s="1"/>
      <c r="KIW167" s="1"/>
      <c r="KIX167" s="1"/>
      <c r="KIY167" s="1"/>
      <c r="KIZ167" s="1"/>
      <c r="KJA167" s="1"/>
      <c r="KJB167" s="1"/>
      <c r="KJC167" s="1"/>
      <c r="KJD167" s="1"/>
      <c r="KJE167" s="1"/>
      <c r="KJF167" s="1"/>
      <c r="KJG167" s="1"/>
      <c r="KJH167" s="1"/>
      <c r="KJI167" s="1"/>
      <c r="KJJ167" s="1"/>
      <c r="KJK167" s="1"/>
      <c r="KJL167" s="1"/>
      <c r="KJM167" s="1"/>
      <c r="KJN167" s="1"/>
      <c r="KJO167" s="1"/>
      <c r="KJP167" s="1"/>
      <c r="KJQ167" s="1"/>
      <c r="KJR167" s="1"/>
      <c r="KJS167" s="1"/>
      <c r="KJT167" s="1"/>
      <c r="KJU167" s="1"/>
      <c r="KJV167" s="1"/>
      <c r="KJW167" s="1"/>
      <c r="KJX167" s="1"/>
      <c r="KJY167" s="1"/>
      <c r="KJZ167" s="1"/>
      <c r="KKA167" s="1"/>
      <c r="KKB167" s="1"/>
      <c r="KKC167" s="1"/>
      <c r="KKD167" s="1"/>
      <c r="KKE167" s="1"/>
      <c r="KKF167" s="1"/>
      <c r="KKG167" s="1"/>
      <c r="KKH167" s="1"/>
      <c r="KKI167" s="1"/>
      <c r="KKJ167" s="1"/>
      <c r="KKK167" s="1"/>
      <c r="KKL167" s="1"/>
      <c r="KKM167" s="1"/>
      <c r="KKN167" s="1"/>
      <c r="KKO167" s="1"/>
      <c r="KKP167" s="1"/>
      <c r="KKQ167" s="1"/>
      <c r="KKR167" s="1"/>
      <c r="KKS167" s="1"/>
      <c r="KKT167" s="1"/>
      <c r="KKU167" s="1"/>
      <c r="KKV167" s="1"/>
      <c r="KKW167" s="1"/>
      <c r="KKX167" s="1"/>
      <c r="KKY167" s="1"/>
      <c r="KKZ167" s="1"/>
      <c r="KLA167" s="1"/>
      <c r="KLB167" s="1"/>
      <c r="KLC167" s="1"/>
      <c r="KLD167" s="1"/>
      <c r="KLE167" s="1"/>
      <c r="KLF167" s="1"/>
      <c r="KLG167" s="1"/>
      <c r="KLH167" s="1"/>
      <c r="KLI167" s="1"/>
      <c r="KLJ167" s="1"/>
      <c r="KLK167" s="1"/>
      <c r="KLL167" s="1"/>
      <c r="KLM167" s="1"/>
      <c r="KLN167" s="1"/>
      <c r="KLO167" s="1"/>
      <c r="KLP167" s="1"/>
      <c r="KLQ167" s="1"/>
      <c r="KLR167" s="1"/>
      <c r="KLS167" s="1"/>
      <c r="KLT167" s="1"/>
      <c r="KLU167" s="1"/>
      <c r="KLV167" s="1"/>
      <c r="KLW167" s="1"/>
      <c r="KLX167" s="1"/>
      <c r="KLY167" s="1"/>
      <c r="KLZ167" s="1"/>
      <c r="KMA167" s="1"/>
      <c r="KMB167" s="1"/>
      <c r="KMC167" s="1"/>
      <c r="KMD167" s="1"/>
      <c r="KME167" s="1"/>
      <c r="KMF167" s="1"/>
      <c r="KMG167" s="1"/>
      <c r="KMH167" s="1"/>
      <c r="KMI167" s="1"/>
      <c r="KMJ167" s="1"/>
      <c r="KMK167" s="1"/>
      <c r="KML167" s="1"/>
      <c r="KMM167" s="1"/>
      <c r="KMN167" s="1"/>
      <c r="KMO167" s="1"/>
      <c r="KMP167" s="1"/>
      <c r="KMQ167" s="1"/>
      <c r="KMR167" s="1"/>
      <c r="KMS167" s="1"/>
      <c r="KMT167" s="1"/>
      <c r="KMU167" s="1"/>
      <c r="KMV167" s="1"/>
      <c r="KMW167" s="1"/>
      <c r="KMX167" s="1"/>
      <c r="KMY167" s="1"/>
      <c r="KMZ167" s="1"/>
      <c r="KNA167" s="1"/>
      <c r="KNB167" s="1"/>
      <c r="KNC167" s="1"/>
      <c r="KND167" s="1"/>
      <c r="KNE167" s="1"/>
      <c r="KNF167" s="1"/>
      <c r="KNG167" s="1"/>
      <c r="KNH167" s="1"/>
      <c r="KNI167" s="1"/>
      <c r="KNJ167" s="1"/>
      <c r="KNK167" s="1"/>
      <c r="KNL167" s="1"/>
      <c r="KNM167" s="1"/>
      <c r="KNN167" s="1"/>
      <c r="KNO167" s="1"/>
      <c r="KNP167" s="1"/>
      <c r="KNQ167" s="1"/>
      <c r="KNR167" s="1"/>
      <c r="KNS167" s="1"/>
      <c r="KNT167" s="1"/>
      <c r="KNU167" s="1"/>
      <c r="KNV167" s="1"/>
      <c r="KNW167" s="1"/>
      <c r="KNX167" s="1"/>
      <c r="KNY167" s="1"/>
      <c r="KNZ167" s="1"/>
      <c r="KOA167" s="1"/>
      <c r="KOB167" s="1"/>
      <c r="KOC167" s="1"/>
      <c r="KOD167" s="1"/>
      <c r="KOE167" s="1"/>
      <c r="KOF167" s="1"/>
      <c r="KOG167" s="1"/>
      <c r="KOH167" s="1"/>
      <c r="KOI167" s="1"/>
      <c r="KOJ167" s="1"/>
      <c r="KOK167" s="1"/>
      <c r="KOL167" s="1"/>
      <c r="KOM167" s="1"/>
      <c r="KON167" s="1"/>
      <c r="KOO167" s="1"/>
      <c r="KOP167" s="1"/>
      <c r="KOQ167" s="1"/>
      <c r="KOR167" s="1"/>
      <c r="KOS167" s="1"/>
      <c r="KOT167" s="1"/>
      <c r="KOU167" s="1"/>
      <c r="KOV167" s="1"/>
      <c r="KOW167" s="1"/>
      <c r="KOX167" s="1"/>
      <c r="KOY167" s="1"/>
      <c r="KOZ167" s="1"/>
      <c r="KPA167" s="1"/>
      <c r="KPB167" s="1"/>
      <c r="KPC167" s="1"/>
      <c r="KPD167" s="1"/>
      <c r="KPE167" s="1"/>
      <c r="KPF167" s="1"/>
      <c r="KPG167" s="1"/>
      <c r="KPH167" s="1"/>
      <c r="KPI167" s="1"/>
      <c r="KPJ167" s="1"/>
      <c r="KPK167" s="1"/>
      <c r="KPL167" s="1"/>
      <c r="KPM167" s="1"/>
      <c r="KPN167" s="1"/>
      <c r="KPO167" s="1"/>
      <c r="KPP167" s="1"/>
      <c r="KPQ167" s="1"/>
      <c r="KPR167" s="1"/>
      <c r="KPS167" s="1"/>
      <c r="KPT167" s="1"/>
      <c r="KPU167" s="1"/>
      <c r="KPV167" s="1"/>
      <c r="KPW167" s="1"/>
      <c r="KPX167" s="1"/>
      <c r="KPY167" s="1"/>
      <c r="KPZ167" s="1"/>
      <c r="KQA167" s="1"/>
      <c r="KQB167" s="1"/>
      <c r="KQC167" s="1"/>
      <c r="KQD167" s="1"/>
      <c r="KQE167" s="1"/>
      <c r="KQF167" s="1"/>
      <c r="KQG167" s="1"/>
      <c r="KQH167" s="1"/>
      <c r="KQI167" s="1"/>
      <c r="KQJ167" s="1"/>
      <c r="KQK167" s="1"/>
      <c r="KQL167" s="1"/>
      <c r="KQM167" s="1"/>
      <c r="KQN167" s="1"/>
      <c r="KQO167" s="1"/>
      <c r="KQP167" s="1"/>
      <c r="KQQ167" s="1"/>
      <c r="KQR167" s="1"/>
      <c r="KQS167" s="1"/>
      <c r="KQT167" s="1"/>
      <c r="KQU167" s="1"/>
      <c r="KQV167" s="1"/>
      <c r="KQW167" s="1"/>
      <c r="KQX167" s="1"/>
      <c r="KQY167" s="1"/>
      <c r="KQZ167" s="1"/>
      <c r="KRA167" s="1"/>
      <c r="KRB167" s="1"/>
      <c r="KRC167" s="1"/>
      <c r="KRD167" s="1"/>
      <c r="KRE167" s="1"/>
      <c r="KRF167" s="1"/>
      <c r="KRG167" s="1"/>
      <c r="KRH167" s="1"/>
      <c r="KRI167" s="1"/>
      <c r="KRJ167" s="1"/>
      <c r="KRK167" s="1"/>
      <c r="KRL167" s="1"/>
      <c r="KRM167" s="1"/>
      <c r="KRN167" s="1"/>
      <c r="KRO167" s="1"/>
      <c r="KRP167" s="1"/>
      <c r="KRQ167" s="1"/>
      <c r="KRR167" s="1"/>
      <c r="KRS167" s="1"/>
      <c r="KRT167" s="1"/>
      <c r="KRU167" s="1"/>
      <c r="KRV167" s="1"/>
      <c r="KRW167" s="1"/>
      <c r="KRX167" s="1"/>
      <c r="KRY167" s="1"/>
      <c r="KRZ167" s="1"/>
      <c r="KSA167" s="1"/>
      <c r="KSB167" s="1"/>
      <c r="KSC167" s="1"/>
      <c r="KSD167" s="1"/>
      <c r="KSE167" s="1"/>
      <c r="KSF167" s="1"/>
      <c r="KSG167" s="1"/>
      <c r="KSH167" s="1"/>
      <c r="KSI167" s="1"/>
      <c r="KSJ167" s="1"/>
      <c r="KSK167" s="1"/>
      <c r="KSL167" s="1"/>
      <c r="KSM167" s="1"/>
      <c r="KSN167" s="1"/>
      <c r="KSO167" s="1"/>
      <c r="KSP167" s="1"/>
      <c r="KSQ167" s="1"/>
      <c r="KSR167" s="1"/>
      <c r="KSS167" s="1"/>
      <c r="KST167" s="1"/>
      <c r="KSU167" s="1"/>
      <c r="KSV167" s="1"/>
      <c r="KSW167" s="1"/>
      <c r="KSX167" s="1"/>
      <c r="KSY167" s="1"/>
      <c r="KSZ167" s="1"/>
      <c r="KTA167" s="1"/>
      <c r="KTB167" s="1"/>
      <c r="KTC167" s="1"/>
      <c r="KTD167" s="1"/>
      <c r="KTE167" s="1"/>
      <c r="KTF167" s="1"/>
      <c r="KTG167" s="1"/>
      <c r="KTH167" s="1"/>
      <c r="KTI167" s="1"/>
      <c r="KTJ167" s="1"/>
      <c r="KTK167" s="1"/>
      <c r="KTL167" s="1"/>
      <c r="KTM167" s="1"/>
      <c r="KTN167" s="1"/>
      <c r="KTO167" s="1"/>
      <c r="KTP167" s="1"/>
      <c r="KTQ167" s="1"/>
      <c r="KTR167" s="1"/>
      <c r="KTS167" s="1"/>
      <c r="KTT167" s="1"/>
      <c r="KTU167" s="1"/>
      <c r="KTV167" s="1"/>
      <c r="KTW167" s="1"/>
      <c r="KTX167" s="1"/>
      <c r="KTY167" s="1"/>
      <c r="KTZ167" s="1"/>
      <c r="KUA167" s="1"/>
      <c r="KUB167" s="1"/>
      <c r="KUC167" s="1"/>
      <c r="KUD167" s="1"/>
      <c r="KUE167" s="1"/>
      <c r="KUF167" s="1"/>
      <c r="KUG167" s="1"/>
      <c r="KUH167" s="1"/>
      <c r="KUI167" s="1"/>
      <c r="KUJ167" s="1"/>
      <c r="KUK167" s="1"/>
      <c r="KUL167" s="1"/>
      <c r="KUM167" s="1"/>
      <c r="KUN167" s="1"/>
      <c r="KUO167" s="1"/>
      <c r="KUP167" s="1"/>
      <c r="KUQ167" s="1"/>
      <c r="KUR167" s="1"/>
      <c r="KUS167" s="1"/>
      <c r="KUT167" s="1"/>
      <c r="KUU167" s="1"/>
      <c r="KUV167" s="1"/>
      <c r="KUW167" s="1"/>
      <c r="KUX167" s="1"/>
      <c r="KUY167" s="1"/>
      <c r="KUZ167" s="1"/>
      <c r="KVA167" s="1"/>
      <c r="KVB167" s="1"/>
      <c r="KVC167" s="1"/>
      <c r="KVD167" s="1"/>
      <c r="KVE167" s="1"/>
      <c r="KVF167" s="1"/>
      <c r="KVG167" s="1"/>
      <c r="KVH167" s="1"/>
      <c r="KVI167" s="1"/>
      <c r="KVJ167" s="1"/>
      <c r="KVK167" s="1"/>
      <c r="KVL167" s="1"/>
      <c r="KVM167" s="1"/>
      <c r="KVN167" s="1"/>
      <c r="KVO167" s="1"/>
      <c r="KVP167" s="1"/>
      <c r="KVQ167" s="1"/>
      <c r="KVR167" s="1"/>
      <c r="KVS167" s="1"/>
      <c r="KVT167" s="1"/>
      <c r="KVU167" s="1"/>
      <c r="KVV167" s="1"/>
      <c r="KVW167" s="1"/>
      <c r="KVX167" s="1"/>
      <c r="KVY167" s="1"/>
      <c r="KVZ167" s="1"/>
      <c r="KWA167" s="1"/>
      <c r="KWB167" s="1"/>
      <c r="KWC167" s="1"/>
      <c r="KWD167" s="1"/>
      <c r="KWE167" s="1"/>
      <c r="KWF167" s="1"/>
      <c r="KWG167" s="1"/>
      <c r="KWH167" s="1"/>
      <c r="KWI167" s="1"/>
      <c r="KWJ167" s="1"/>
      <c r="KWK167" s="1"/>
      <c r="KWL167" s="1"/>
      <c r="KWM167" s="1"/>
      <c r="KWN167" s="1"/>
      <c r="KWO167" s="1"/>
      <c r="KWP167" s="1"/>
      <c r="KWQ167" s="1"/>
      <c r="KWR167" s="1"/>
      <c r="KWS167" s="1"/>
      <c r="KWT167" s="1"/>
      <c r="KWU167" s="1"/>
      <c r="KWV167" s="1"/>
      <c r="KWW167" s="1"/>
      <c r="KWX167" s="1"/>
      <c r="KWY167" s="1"/>
      <c r="KWZ167" s="1"/>
      <c r="KXA167" s="1"/>
      <c r="KXB167" s="1"/>
      <c r="KXC167" s="1"/>
      <c r="KXD167" s="1"/>
      <c r="KXE167" s="1"/>
      <c r="KXF167" s="1"/>
      <c r="KXG167" s="1"/>
      <c r="KXH167" s="1"/>
      <c r="KXI167" s="1"/>
      <c r="KXJ167" s="1"/>
      <c r="KXK167" s="1"/>
      <c r="KXL167" s="1"/>
      <c r="KXM167" s="1"/>
      <c r="KXN167" s="1"/>
      <c r="KXO167" s="1"/>
      <c r="KXP167" s="1"/>
      <c r="KXQ167" s="1"/>
      <c r="KXR167" s="1"/>
      <c r="KXS167" s="1"/>
      <c r="KXT167" s="1"/>
      <c r="KXU167" s="1"/>
      <c r="KXV167" s="1"/>
      <c r="KXW167" s="1"/>
      <c r="KXX167" s="1"/>
      <c r="KXY167" s="1"/>
      <c r="KXZ167" s="1"/>
      <c r="KYA167" s="1"/>
      <c r="KYB167" s="1"/>
      <c r="KYC167" s="1"/>
      <c r="KYD167" s="1"/>
      <c r="KYE167" s="1"/>
      <c r="KYF167" s="1"/>
      <c r="KYG167" s="1"/>
      <c r="KYH167" s="1"/>
      <c r="KYI167" s="1"/>
      <c r="KYJ167" s="1"/>
      <c r="KYK167" s="1"/>
      <c r="KYL167" s="1"/>
      <c r="KYM167" s="1"/>
      <c r="KYN167" s="1"/>
      <c r="KYO167" s="1"/>
      <c r="KYP167" s="1"/>
      <c r="KYQ167" s="1"/>
      <c r="KYR167" s="1"/>
      <c r="KYS167" s="1"/>
      <c r="KYT167" s="1"/>
      <c r="KYU167" s="1"/>
      <c r="KYV167" s="1"/>
      <c r="KYW167" s="1"/>
      <c r="KYX167" s="1"/>
      <c r="KYY167" s="1"/>
      <c r="KYZ167" s="1"/>
      <c r="KZA167" s="1"/>
      <c r="KZB167" s="1"/>
      <c r="KZC167" s="1"/>
      <c r="KZD167" s="1"/>
      <c r="KZE167" s="1"/>
      <c r="KZF167" s="1"/>
      <c r="KZG167" s="1"/>
      <c r="KZH167" s="1"/>
      <c r="KZI167" s="1"/>
      <c r="KZJ167" s="1"/>
      <c r="KZK167" s="1"/>
      <c r="KZL167" s="1"/>
      <c r="KZM167" s="1"/>
      <c r="KZN167" s="1"/>
      <c r="KZO167" s="1"/>
      <c r="KZP167" s="1"/>
      <c r="KZQ167" s="1"/>
      <c r="KZR167" s="1"/>
      <c r="KZS167" s="1"/>
      <c r="KZT167" s="1"/>
      <c r="KZU167" s="1"/>
      <c r="KZV167" s="1"/>
      <c r="KZW167" s="1"/>
      <c r="KZX167" s="1"/>
      <c r="KZY167" s="1"/>
      <c r="KZZ167" s="1"/>
      <c r="LAA167" s="1"/>
      <c r="LAB167" s="1"/>
      <c r="LAC167" s="1"/>
      <c r="LAD167" s="1"/>
      <c r="LAE167" s="1"/>
      <c r="LAF167" s="1"/>
      <c r="LAG167" s="1"/>
      <c r="LAH167" s="1"/>
      <c r="LAI167" s="1"/>
      <c r="LAJ167" s="1"/>
      <c r="LAK167" s="1"/>
      <c r="LAL167" s="1"/>
      <c r="LAM167" s="1"/>
      <c r="LAN167" s="1"/>
      <c r="LAO167" s="1"/>
      <c r="LAP167" s="1"/>
      <c r="LAQ167" s="1"/>
      <c r="LAR167" s="1"/>
      <c r="LAS167" s="1"/>
      <c r="LAT167" s="1"/>
      <c r="LAU167" s="1"/>
      <c r="LAV167" s="1"/>
      <c r="LAW167" s="1"/>
      <c r="LAX167" s="1"/>
      <c r="LAY167" s="1"/>
      <c r="LAZ167" s="1"/>
      <c r="LBA167" s="1"/>
      <c r="LBB167" s="1"/>
      <c r="LBC167" s="1"/>
      <c r="LBD167" s="1"/>
      <c r="LBE167" s="1"/>
      <c r="LBF167" s="1"/>
      <c r="LBG167" s="1"/>
      <c r="LBH167" s="1"/>
      <c r="LBI167" s="1"/>
      <c r="LBJ167" s="1"/>
      <c r="LBK167" s="1"/>
      <c r="LBL167" s="1"/>
      <c r="LBM167" s="1"/>
      <c r="LBN167" s="1"/>
      <c r="LBO167" s="1"/>
      <c r="LBP167" s="1"/>
      <c r="LBQ167" s="1"/>
      <c r="LBR167" s="1"/>
      <c r="LBS167" s="1"/>
      <c r="LBT167" s="1"/>
      <c r="LBU167" s="1"/>
      <c r="LBV167" s="1"/>
      <c r="LBW167" s="1"/>
      <c r="LBX167" s="1"/>
      <c r="LBY167" s="1"/>
      <c r="LBZ167" s="1"/>
      <c r="LCA167" s="1"/>
      <c r="LCB167" s="1"/>
      <c r="LCC167" s="1"/>
      <c r="LCD167" s="1"/>
      <c r="LCE167" s="1"/>
      <c r="LCF167" s="1"/>
      <c r="LCG167" s="1"/>
      <c r="LCH167" s="1"/>
      <c r="LCI167" s="1"/>
      <c r="LCJ167" s="1"/>
      <c r="LCK167" s="1"/>
      <c r="LCL167" s="1"/>
      <c r="LCM167" s="1"/>
      <c r="LCN167" s="1"/>
      <c r="LCO167" s="1"/>
      <c r="LCP167" s="1"/>
      <c r="LCQ167" s="1"/>
      <c r="LCR167" s="1"/>
      <c r="LCS167" s="1"/>
      <c r="LCT167" s="1"/>
      <c r="LCU167" s="1"/>
      <c r="LCV167" s="1"/>
      <c r="LCW167" s="1"/>
      <c r="LCX167" s="1"/>
      <c r="LCY167" s="1"/>
      <c r="LCZ167" s="1"/>
      <c r="LDA167" s="1"/>
      <c r="LDB167" s="1"/>
      <c r="LDC167" s="1"/>
      <c r="LDD167" s="1"/>
      <c r="LDE167" s="1"/>
      <c r="LDF167" s="1"/>
      <c r="LDG167" s="1"/>
      <c r="LDH167" s="1"/>
      <c r="LDI167" s="1"/>
      <c r="LDJ167" s="1"/>
      <c r="LDK167" s="1"/>
      <c r="LDL167" s="1"/>
      <c r="LDM167" s="1"/>
      <c r="LDN167" s="1"/>
      <c r="LDO167" s="1"/>
      <c r="LDP167" s="1"/>
      <c r="LDQ167" s="1"/>
      <c r="LDR167" s="1"/>
      <c r="LDS167" s="1"/>
      <c r="LDT167" s="1"/>
      <c r="LDU167" s="1"/>
      <c r="LDV167" s="1"/>
      <c r="LDW167" s="1"/>
      <c r="LDX167" s="1"/>
      <c r="LDY167" s="1"/>
      <c r="LDZ167" s="1"/>
      <c r="LEA167" s="1"/>
      <c r="LEB167" s="1"/>
      <c r="LEC167" s="1"/>
      <c r="LED167" s="1"/>
      <c r="LEE167" s="1"/>
      <c r="LEF167" s="1"/>
      <c r="LEG167" s="1"/>
      <c r="LEH167" s="1"/>
      <c r="LEI167" s="1"/>
      <c r="LEJ167" s="1"/>
      <c r="LEK167" s="1"/>
      <c r="LEL167" s="1"/>
      <c r="LEM167" s="1"/>
      <c r="LEN167" s="1"/>
      <c r="LEO167" s="1"/>
      <c r="LEP167" s="1"/>
      <c r="LEQ167" s="1"/>
      <c r="LER167" s="1"/>
      <c r="LES167" s="1"/>
      <c r="LET167" s="1"/>
      <c r="LEU167" s="1"/>
      <c r="LEV167" s="1"/>
      <c r="LEW167" s="1"/>
      <c r="LEX167" s="1"/>
      <c r="LEY167" s="1"/>
      <c r="LEZ167" s="1"/>
      <c r="LFA167" s="1"/>
      <c r="LFB167" s="1"/>
      <c r="LFC167" s="1"/>
      <c r="LFD167" s="1"/>
      <c r="LFE167" s="1"/>
      <c r="LFF167" s="1"/>
      <c r="LFG167" s="1"/>
      <c r="LFH167" s="1"/>
      <c r="LFI167" s="1"/>
      <c r="LFJ167" s="1"/>
      <c r="LFK167" s="1"/>
      <c r="LFL167" s="1"/>
      <c r="LFM167" s="1"/>
      <c r="LFN167" s="1"/>
      <c r="LFO167" s="1"/>
      <c r="LFP167" s="1"/>
      <c r="LFQ167" s="1"/>
      <c r="LFR167" s="1"/>
      <c r="LFS167" s="1"/>
      <c r="LFT167" s="1"/>
      <c r="LFU167" s="1"/>
      <c r="LFV167" s="1"/>
      <c r="LFW167" s="1"/>
      <c r="LFX167" s="1"/>
      <c r="LFY167" s="1"/>
      <c r="LFZ167" s="1"/>
      <c r="LGA167" s="1"/>
      <c r="LGB167" s="1"/>
      <c r="LGC167" s="1"/>
      <c r="LGD167" s="1"/>
      <c r="LGE167" s="1"/>
      <c r="LGF167" s="1"/>
      <c r="LGG167" s="1"/>
      <c r="LGH167" s="1"/>
      <c r="LGI167" s="1"/>
      <c r="LGJ167" s="1"/>
      <c r="LGK167" s="1"/>
      <c r="LGL167" s="1"/>
      <c r="LGM167" s="1"/>
      <c r="LGN167" s="1"/>
      <c r="LGO167" s="1"/>
      <c r="LGP167" s="1"/>
      <c r="LGQ167" s="1"/>
      <c r="LGR167" s="1"/>
      <c r="LGS167" s="1"/>
      <c r="LGT167" s="1"/>
      <c r="LGU167" s="1"/>
      <c r="LGV167" s="1"/>
      <c r="LGW167" s="1"/>
      <c r="LGX167" s="1"/>
      <c r="LGY167" s="1"/>
      <c r="LGZ167" s="1"/>
      <c r="LHA167" s="1"/>
      <c r="LHB167" s="1"/>
      <c r="LHC167" s="1"/>
      <c r="LHD167" s="1"/>
      <c r="LHE167" s="1"/>
      <c r="LHF167" s="1"/>
      <c r="LHG167" s="1"/>
      <c r="LHH167" s="1"/>
      <c r="LHI167" s="1"/>
      <c r="LHJ167" s="1"/>
      <c r="LHK167" s="1"/>
      <c r="LHL167" s="1"/>
      <c r="LHM167" s="1"/>
      <c r="LHN167" s="1"/>
      <c r="LHO167" s="1"/>
      <c r="LHP167" s="1"/>
      <c r="LHQ167" s="1"/>
      <c r="LHR167" s="1"/>
      <c r="LHS167" s="1"/>
      <c r="LHT167" s="1"/>
      <c r="LHU167" s="1"/>
      <c r="LHV167" s="1"/>
      <c r="LHW167" s="1"/>
      <c r="LHX167" s="1"/>
      <c r="LHY167" s="1"/>
      <c r="LHZ167" s="1"/>
      <c r="LIA167" s="1"/>
      <c r="LIB167" s="1"/>
      <c r="LIC167" s="1"/>
      <c r="LID167" s="1"/>
      <c r="LIE167" s="1"/>
      <c r="LIF167" s="1"/>
      <c r="LIG167" s="1"/>
      <c r="LIH167" s="1"/>
      <c r="LII167" s="1"/>
      <c r="LIJ167" s="1"/>
      <c r="LIK167" s="1"/>
      <c r="LIL167" s="1"/>
      <c r="LIM167" s="1"/>
      <c r="LIN167" s="1"/>
      <c r="LIO167" s="1"/>
      <c r="LIP167" s="1"/>
      <c r="LIQ167" s="1"/>
      <c r="LIR167" s="1"/>
      <c r="LIS167" s="1"/>
      <c r="LIT167" s="1"/>
      <c r="LIU167" s="1"/>
      <c r="LIV167" s="1"/>
      <c r="LIW167" s="1"/>
      <c r="LIX167" s="1"/>
      <c r="LIY167" s="1"/>
      <c r="LIZ167" s="1"/>
      <c r="LJA167" s="1"/>
      <c r="LJB167" s="1"/>
      <c r="LJC167" s="1"/>
      <c r="LJD167" s="1"/>
      <c r="LJE167" s="1"/>
      <c r="LJF167" s="1"/>
      <c r="LJG167" s="1"/>
      <c r="LJH167" s="1"/>
      <c r="LJI167" s="1"/>
      <c r="LJJ167" s="1"/>
      <c r="LJK167" s="1"/>
      <c r="LJL167" s="1"/>
      <c r="LJM167" s="1"/>
      <c r="LJN167" s="1"/>
      <c r="LJO167" s="1"/>
      <c r="LJP167" s="1"/>
      <c r="LJQ167" s="1"/>
      <c r="LJR167" s="1"/>
      <c r="LJS167" s="1"/>
      <c r="LJT167" s="1"/>
      <c r="LJU167" s="1"/>
      <c r="LJV167" s="1"/>
      <c r="LJW167" s="1"/>
      <c r="LJX167" s="1"/>
      <c r="LJY167" s="1"/>
      <c r="LJZ167" s="1"/>
      <c r="LKA167" s="1"/>
      <c r="LKB167" s="1"/>
      <c r="LKC167" s="1"/>
      <c r="LKD167" s="1"/>
      <c r="LKE167" s="1"/>
      <c r="LKF167" s="1"/>
      <c r="LKG167" s="1"/>
      <c r="LKH167" s="1"/>
      <c r="LKI167" s="1"/>
      <c r="LKJ167" s="1"/>
      <c r="LKK167" s="1"/>
      <c r="LKL167" s="1"/>
      <c r="LKM167" s="1"/>
      <c r="LKN167" s="1"/>
      <c r="LKO167" s="1"/>
      <c r="LKP167" s="1"/>
      <c r="LKQ167" s="1"/>
      <c r="LKR167" s="1"/>
      <c r="LKS167" s="1"/>
      <c r="LKT167" s="1"/>
      <c r="LKU167" s="1"/>
      <c r="LKV167" s="1"/>
      <c r="LKW167" s="1"/>
      <c r="LKX167" s="1"/>
      <c r="LKY167" s="1"/>
      <c r="LKZ167" s="1"/>
      <c r="LLA167" s="1"/>
      <c r="LLB167" s="1"/>
      <c r="LLC167" s="1"/>
      <c r="LLD167" s="1"/>
      <c r="LLE167" s="1"/>
      <c r="LLF167" s="1"/>
      <c r="LLG167" s="1"/>
      <c r="LLH167" s="1"/>
      <c r="LLI167" s="1"/>
      <c r="LLJ167" s="1"/>
      <c r="LLK167" s="1"/>
      <c r="LLL167" s="1"/>
      <c r="LLM167" s="1"/>
      <c r="LLN167" s="1"/>
      <c r="LLO167" s="1"/>
      <c r="LLP167" s="1"/>
      <c r="LLQ167" s="1"/>
      <c r="LLR167" s="1"/>
      <c r="LLS167" s="1"/>
      <c r="LLT167" s="1"/>
      <c r="LLU167" s="1"/>
      <c r="LLV167" s="1"/>
      <c r="LLW167" s="1"/>
      <c r="LLX167" s="1"/>
      <c r="LLY167" s="1"/>
      <c r="LLZ167" s="1"/>
      <c r="LMA167" s="1"/>
      <c r="LMB167" s="1"/>
      <c r="LMC167" s="1"/>
      <c r="LMD167" s="1"/>
      <c r="LME167" s="1"/>
      <c r="LMF167" s="1"/>
      <c r="LMG167" s="1"/>
      <c r="LMH167" s="1"/>
      <c r="LMI167" s="1"/>
      <c r="LMJ167" s="1"/>
      <c r="LMK167" s="1"/>
      <c r="LML167" s="1"/>
      <c r="LMM167" s="1"/>
      <c r="LMN167" s="1"/>
      <c r="LMO167" s="1"/>
      <c r="LMP167" s="1"/>
      <c r="LMQ167" s="1"/>
      <c r="LMR167" s="1"/>
      <c r="LMS167" s="1"/>
      <c r="LMT167" s="1"/>
      <c r="LMU167" s="1"/>
      <c r="LMV167" s="1"/>
      <c r="LMW167" s="1"/>
      <c r="LMX167" s="1"/>
      <c r="LMY167" s="1"/>
      <c r="LMZ167" s="1"/>
      <c r="LNA167" s="1"/>
      <c r="LNB167" s="1"/>
      <c r="LNC167" s="1"/>
      <c r="LND167" s="1"/>
      <c r="LNE167" s="1"/>
      <c r="LNF167" s="1"/>
      <c r="LNG167" s="1"/>
      <c r="LNH167" s="1"/>
      <c r="LNI167" s="1"/>
      <c r="LNJ167" s="1"/>
      <c r="LNK167" s="1"/>
      <c r="LNL167" s="1"/>
      <c r="LNM167" s="1"/>
      <c r="LNN167" s="1"/>
      <c r="LNO167" s="1"/>
      <c r="LNP167" s="1"/>
      <c r="LNQ167" s="1"/>
      <c r="LNR167" s="1"/>
      <c r="LNS167" s="1"/>
      <c r="LNT167" s="1"/>
      <c r="LNU167" s="1"/>
      <c r="LNV167" s="1"/>
      <c r="LNW167" s="1"/>
      <c r="LNX167" s="1"/>
      <c r="LNY167" s="1"/>
      <c r="LNZ167" s="1"/>
      <c r="LOA167" s="1"/>
      <c r="LOB167" s="1"/>
      <c r="LOC167" s="1"/>
      <c r="LOD167" s="1"/>
      <c r="LOE167" s="1"/>
      <c r="LOF167" s="1"/>
      <c r="LOG167" s="1"/>
      <c r="LOH167" s="1"/>
      <c r="LOI167" s="1"/>
      <c r="LOJ167" s="1"/>
      <c r="LOK167" s="1"/>
      <c r="LOL167" s="1"/>
      <c r="LOM167" s="1"/>
      <c r="LON167" s="1"/>
      <c r="LOO167" s="1"/>
      <c r="LOP167" s="1"/>
      <c r="LOQ167" s="1"/>
      <c r="LOR167" s="1"/>
      <c r="LOS167" s="1"/>
      <c r="LOT167" s="1"/>
      <c r="LOU167" s="1"/>
      <c r="LOV167" s="1"/>
      <c r="LOW167" s="1"/>
      <c r="LOX167" s="1"/>
      <c r="LOY167" s="1"/>
      <c r="LOZ167" s="1"/>
      <c r="LPA167" s="1"/>
      <c r="LPB167" s="1"/>
      <c r="LPC167" s="1"/>
      <c r="LPD167" s="1"/>
      <c r="LPE167" s="1"/>
      <c r="LPF167" s="1"/>
      <c r="LPG167" s="1"/>
      <c r="LPH167" s="1"/>
      <c r="LPI167" s="1"/>
      <c r="LPJ167" s="1"/>
      <c r="LPK167" s="1"/>
      <c r="LPL167" s="1"/>
      <c r="LPM167" s="1"/>
      <c r="LPN167" s="1"/>
      <c r="LPO167" s="1"/>
      <c r="LPP167" s="1"/>
      <c r="LPQ167" s="1"/>
      <c r="LPR167" s="1"/>
      <c r="LPS167" s="1"/>
      <c r="LPT167" s="1"/>
      <c r="LPU167" s="1"/>
      <c r="LPV167" s="1"/>
      <c r="LPW167" s="1"/>
      <c r="LPX167" s="1"/>
      <c r="LPY167" s="1"/>
      <c r="LPZ167" s="1"/>
      <c r="LQA167" s="1"/>
      <c r="LQB167" s="1"/>
      <c r="LQC167" s="1"/>
      <c r="LQD167" s="1"/>
      <c r="LQE167" s="1"/>
      <c r="LQF167" s="1"/>
      <c r="LQG167" s="1"/>
      <c r="LQH167" s="1"/>
      <c r="LQI167" s="1"/>
      <c r="LQJ167" s="1"/>
      <c r="LQK167" s="1"/>
      <c r="LQL167" s="1"/>
      <c r="LQM167" s="1"/>
      <c r="LQN167" s="1"/>
      <c r="LQO167" s="1"/>
      <c r="LQP167" s="1"/>
      <c r="LQQ167" s="1"/>
      <c r="LQR167" s="1"/>
      <c r="LQS167" s="1"/>
      <c r="LQT167" s="1"/>
      <c r="LQU167" s="1"/>
      <c r="LQV167" s="1"/>
      <c r="LQW167" s="1"/>
      <c r="LQX167" s="1"/>
      <c r="LQY167" s="1"/>
      <c r="LQZ167" s="1"/>
      <c r="LRA167" s="1"/>
      <c r="LRB167" s="1"/>
      <c r="LRC167" s="1"/>
      <c r="LRD167" s="1"/>
      <c r="LRE167" s="1"/>
      <c r="LRF167" s="1"/>
      <c r="LRG167" s="1"/>
      <c r="LRH167" s="1"/>
      <c r="LRI167" s="1"/>
      <c r="LRJ167" s="1"/>
      <c r="LRK167" s="1"/>
      <c r="LRL167" s="1"/>
      <c r="LRM167" s="1"/>
      <c r="LRN167" s="1"/>
      <c r="LRO167" s="1"/>
      <c r="LRP167" s="1"/>
      <c r="LRQ167" s="1"/>
      <c r="LRR167" s="1"/>
      <c r="LRS167" s="1"/>
      <c r="LRT167" s="1"/>
      <c r="LRU167" s="1"/>
      <c r="LRV167" s="1"/>
      <c r="LRW167" s="1"/>
      <c r="LRX167" s="1"/>
      <c r="LRY167" s="1"/>
      <c r="LRZ167" s="1"/>
      <c r="LSA167" s="1"/>
      <c r="LSB167" s="1"/>
      <c r="LSC167" s="1"/>
      <c r="LSD167" s="1"/>
      <c r="LSE167" s="1"/>
      <c r="LSF167" s="1"/>
      <c r="LSG167" s="1"/>
      <c r="LSH167" s="1"/>
      <c r="LSI167" s="1"/>
      <c r="LSJ167" s="1"/>
      <c r="LSK167" s="1"/>
      <c r="LSL167" s="1"/>
      <c r="LSM167" s="1"/>
      <c r="LSN167" s="1"/>
      <c r="LSO167" s="1"/>
      <c r="LSP167" s="1"/>
      <c r="LSQ167" s="1"/>
      <c r="LSR167" s="1"/>
      <c r="LSS167" s="1"/>
      <c r="LST167" s="1"/>
      <c r="LSU167" s="1"/>
      <c r="LSV167" s="1"/>
      <c r="LSW167" s="1"/>
      <c r="LSX167" s="1"/>
      <c r="LSY167" s="1"/>
      <c r="LSZ167" s="1"/>
      <c r="LTA167" s="1"/>
      <c r="LTB167" s="1"/>
      <c r="LTC167" s="1"/>
      <c r="LTD167" s="1"/>
      <c r="LTE167" s="1"/>
      <c r="LTF167" s="1"/>
      <c r="LTG167" s="1"/>
      <c r="LTH167" s="1"/>
      <c r="LTI167" s="1"/>
      <c r="LTJ167" s="1"/>
      <c r="LTK167" s="1"/>
      <c r="LTL167" s="1"/>
      <c r="LTM167" s="1"/>
      <c r="LTN167" s="1"/>
      <c r="LTO167" s="1"/>
      <c r="LTP167" s="1"/>
      <c r="LTQ167" s="1"/>
      <c r="LTR167" s="1"/>
      <c r="LTS167" s="1"/>
      <c r="LTT167" s="1"/>
      <c r="LTU167" s="1"/>
      <c r="LTV167" s="1"/>
      <c r="LTW167" s="1"/>
      <c r="LTX167" s="1"/>
      <c r="LTY167" s="1"/>
      <c r="LTZ167" s="1"/>
      <c r="LUA167" s="1"/>
      <c r="LUB167" s="1"/>
      <c r="LUC167" s="1"/>
      <c r="LUD167" s="1"/>
      <c r="LUE167" s="1"/>
      <c r="LUF167" s="1"/>
      <c r="LUG167" s="1"/>
      <c r="LUH167" s="1"/>
      <c r="LUI167" s="1"/>
      <c r="LUJ167" s="1"/>
      <c r="LUK167" s="1"/>
      <c r="LUL167" s="1"/>
      <c r="LUM167" s="1"/>
      <c r="LUN167" s="1"/>
      <c r="LUO167" s="1"/>
      <c r="LUP167" s="1"/>
      <c r="LUQ167" s="1"/>
      <c r="LUR167" s="1"/>
      <c r="LUS167" s="1"/>
      <c r="LUT167" s="1"/>
      <c r="LUU167" s="1"/>
      <c r="LUV167" s="1"/>
      <c r="LUW167" s="1"/>
      <c r="LUX167" s="1"/>
      <c r="LUY167" s="1"/>
      <c r="LUZ167" s="1"/>
      <c r="LVA167" s="1"/>
      <c r="LVB167" s="1"/>
      <c r="LVC167" s="1"/>
      <c r="LVD167" s="1"/>
      <c r="LVE167" s="1"/>
      <c r="LVF167" s="1"/>
      <c r="LVG167" s="1"/>
      <c r="LVH167" s="1"/>
      <c r="LVI167" s="1"/>
      <c r="LVJ167" s="1"/>
      <c r="LVK167" s="1"/>
      <c r="LVL167" s="1"/>
      <c r="LVM167" s="1"/>
      <c r="LVN167" s="1"/>
      <c r="LVO167" s="1"/>
      <c r="LVP167" s="1"/>
      <c r="LVQ167" s="1"/>
      <c r="LVR167" s="1"/>
      <c r="LVS167" s="1"/>
      <c r="LVT167" s="1"/>
      <c r="LVU167" s="1"/>
      <c r="LVV167" s="1"/>
      <c r="LVW167" s="1"/>
      <c r="LVX167" s="1"/>
      <c r="LVY167" s="1"/>
      <c r="LVZ167" s="1"/>
      <c r="LWA167" s="1"/>
      <c r="LWB167" s="1"/>
      <c r="LWC167" s="1"/>
      <c r="LWD167" s="1"/>
      <c r="LWE167" s="1"/>
      <c r="LWF167" s="1"/>
      <c r="LWG167" s="1"/>
      <c r="LWH167" s="1"/>
      <c r="LWI167" s="1"/>
      <c r="LWJ167" s="1"/>
      <c r="LWK167" s="1"/>
      <c r="LWL167" s="1"/>
      <c r="LWM167" s="1"/>
      <c r="LWN167" s="1"/>
      <c r="LWO167" s="1"/>
      <c r="LWP167" s="1"/>
      <c r="LWQ167" s="1"/>
      <c r="LWR167" s="1"/>
      <c r="LWS167" s="1"/>
      <c r="LWT167" s="1"/>
      <c r="LWU167" s="1"/>
      <c r="LWV167" s="1"/>
      <c r="LWW167" s="1"/>
      <c r="LWX167" s="1"/>
      <c r="LWY167" s="1"/>
      <c r="LWZ167" s="1"/>
      <c r="LXA167" s="1"/>
      <c r="LXB167" s="1"/>
      <c r="LXC167" s="1"/>
      <c r="LXD167" s="1"/>
      <c r="LXE167" s="1"/>
      <c r="LXF167" s="1"/>
      <c r="LXG167" s="1"/>
      <c r="LXH167" s="1"/>
      <c r="LXI167" s="1"/>
      <c r="LXJ167" s="1"/>
      <c r="LXK167" s="1"/>
      <c r="LXL167" s="1"/>
      <c r="LXM167" s="1"/>
      <c r="LXN167" s="1"/>
      <c r="LXO167" s="1"/>
      <c r="LXP167" s="1"/>
      <c r="LXQ167" s="1"/>
      <c r="LXR167" s="1"/>
      <c r="LXS167" s="1"/>
      <c r="LXT167" s="1"/>
      <c r="LXU167" s="1"/>
      <c r="LXV167" s="1"/>
      <c r="LXW167" s="1"/>
      <c r="LXX167" s="1"/>
      <c r="LXY167" s="1"/>
      <c r="LXZ167" s="1"/>
      <c r="LYA167" s="1"/>
      <c r="LYB167" s="1"/>
      <c r="LYC167" s="1"/>
      <c r="LYD167" s="1"/>
      <c r="LYE167" s="1"/>
      <c r="LYF167" s="1"/>
      <c r="LYG167" s="1"/>
      <c r="LYH167" s="1"/>
      <c r="LYI167" s="1"/>
      <c r="LYJ167" s="1"/>
      <c r="LYK167" s="1"/>
      <c r="LYL167" s="1"/>
      <c r="LYM167" s="1"/>
      <c r="LYN167" s="1"/>
      <c r="LYO167" s="1"/>
      <c r="LYP167" s="1"/>
      <c r="LYQ167" s="1"/>
      <c r="LYR167" s="1"/>
      <c r="LYS167" s="1"/>
      <c r="LYT167" s="1"/>
      <c r="LYU167" s="1"/>
      <c r="LYV167" s="1"/>
      <c r="LYW167" s="1"/>
      <c r="LYX167" s="1"/>
      <c r="LYY167" s="1"/>
      <c r="LYZ167" s="1"/>
      <c r="LZA167" s="1"/>
      <c r="LZB167" s="1"/>
      <c r="LZC167" s="1"/>
      <c r="LZD167" s="1"/>
      <c r="LZE167" s="1"/>
      <c r="LZF167" s="1"/>
      <c r="LZG167" s="1"/>
      <c r="LZH167" s="1"/>
      <c r="LZI167" s="1"/>
      <c r="LZJ167" s="1"/>
      <c r="LZK167" s="1"/>
      <c r="LZL167" s="1"/>
      <c r="LZM167" s="1"/>
      <c r="LZN167" s="1"/>
      <c r="LZO167" s="1"/>
      <c r="LZP167" s="1"/>
      <c r="LZQ167" s="1"/>
      <c r="LZR167" s="1"/>
      <c r="LZS167" s="1"/>
      <c r="LZT167" s="1"/>
      <c r="LZU167" s="1"/>
      <c r="LZV167" s="1"/>
      <c r="LZW167" s="1"/>
      <c r="LZX167" s="1"/>
      <c r="LZY167" s="1"/>
      <c r="LZZ167" s="1"/>
      <c r="MAA167" s="1"/>
      <c r="MAB167" s="1"/>
      <c r="MAC167" s="1"/>
      <c r="MAD167" s="1"/>
      <c r="MAE167" s="1"/>
      <c r="MAF167" s="1"/>
      <c r="MAG167" s="1"/>
      <c r="MAH167" s="1"/>
      <c r="MAI167" s="1"/>
      <c r="MAJ167" s="1"/>
      <c r="MAK167" s="1"/>
      <c r="MAL167" s="1"/>
      <c r="MAM167" s="1"/>
      <c r="MAN167" s="1"/>
      <c r="MAO167" s="1"/>
      <c r="MAP167" s="1"/>
      <c r="MAQ167" s="1"/>
      <c r="MAR167" s="1"/>
      <c r="MAS167" s="1"/>
      <c r="MAT167" s="1"/>
      <c r="MAU167" s="1"/>
      <c r="MAV167" s="1"/>
      <c r="MAW167" s="1"/>
      <c r="MAX167" s="1"/>
      <c r="MAY167" s="1"/>
      <c r="MAZ167" s="1"/>
      <c r="MBA167" s="1"/>
      <c r="MBB167" s="1"/>
      <c r="MBC167" s="1"/>
      <c r="MBD167" s="1"/>
      <c r="MBE167" s="1"/>
      <c r="MBF167" s="1"/>
      <c r="MBG167" s="1"/>
      <c r="MBH167" s="1"/>
      <c r="MBI167" s="1"/>
      <c r="MBJ167" s="1"/>
      <c r="MBK167" s="1"/>
      <c r="MBL167" s="1"/>
      <c r="MBM167" s="1"/>
      <c r="MBN167" s="1"/>
      <c r="MBO167" s="1"/>
      <c r="MBP167" s="1"/>
      <c r="MBQ167" s="1"/>
      <c r="MBR167" s="1"/>
      <c r="MBS167" s="1"/>
      <c r="MBT167" s="1"/>
      <c r="MBU167" s="1"/>
      <c r="MBV167" s="1"/>
      <c r="MBW167" s="1"/>
      <c r="MBX167" s="1"/>
      <c r="MBY167" s="1"/>
      <c r="MBZ167" s="1"/>
      <c r="MCA167" s="1"/>
      <c r="MCB167" s="1"/>
      <c r="MCC167" s="1"/>
      <c r="MCD167" s="1"/>
      <c r="MCE167" s="1"/>
      <c r="MCF167" s="1"/>
      <c r="MCG167" s="1"/>
      <c r="MCH167" s="1"/>
      <c r="MCI167" s="1"/>
      <c r="MCJ167" s="1"/>
      <c r="MCK167" s="1"/>
      <c r="MCL167" s="1"/>
      <c r="MCM167" s="1"/>
      <c r="MCN167" s="1"/>
      <c r="MCO167" s="1"/>
      <c r="MCP167" s="1"/>
      <c r="MCQ167" s="1"/>
      <c r="MCR167" s="1"/>
      <c r="MCS167" s="1"/>
      <c r="MCT167" s="1"/>
      <c r="MCU167" s="1"/>
      <c r="MCV167" s="1"/>
      <c r="MCW167" s="1"/>
      <c r="MCX167" s="1"/>
      <c r="MCY167" s="1"/>
      <c r="MCZ167" s="1"/>
      <c r="MDA167" s="1"/>
      <c r="MDB167" s="1"/>
      <c r="MDC167" s="1"/>
      <c r="MDD167" s="1"/>
      <c r="MDE167" s="1"/>
      <c r="MDF167" s="1"/>
      <c r="MDG167" s="1"/>
      <c r="MDH167" s="1"/>
      <c r="MDI167" s="1"/>
      <c r="MDJ167" s="1"/>
      <c r="MDK167" s="1"/>
      <c r="MDL167" s="1"/>
      <c r="MDM167" s="1"/>
      <c r="MDN167" s="1"/>
      <c r="MDO167" s="1"/>
      <c r="MDP167" s="1"/>
      <c r="MDQ167" s="1"/>
      <c r="MDR167" s="1"/>
      <c r="MDS167" s="1"/>
      <c r="MDT167" s="1"/>
      <c r="MDU167" s="1"/>
      <c r="MDV167" s="1"/>
      <c r="MDW167" s="1"/>
      <c r="MDX167" s="1"/>
      <c r="MDY167" s="1"/>
      <c r="MDZ167" s="1"/>
      <c r="MEA167" s="1"/>
      <c r="MEB167" s="1"/>
      <c r="MEC167" s="1"/>
      <c r="MED167" s="1"/>
      <c r="MEE167" s="1"/>
      <c r="MEF167" s="1"/>
      <c r="MEG167" s="1"/>
      <c r="MEH167" s="1"/>
      <c r="MEI167" s="1"/>
      <c r="MEJ167" s="1"/>
      <c r="MEK167" s="1"/>
      <c r="MEL167" s="1"/>
      <c r="MEM167" s="1"/>
      <c r="MEN167" s="1"/>
      <c r="MEO167" s="1"/>
      <c r="MEP167" s="1"/>
      <c r="MEQ167" s="1"/>
      <c r="MER167" s="1"/>
      <c r="MES167" s="1"/>
      <c r="MET167" s="1"/>
      <c r="MEU167" s="1"/>
      <c r="MEV167" s="1"/>
      <c r="MEW167" s="1"/>
      <c r="MEX167" s="1"/>
      <c r="MEY167" s="1"/>
      <c r="MEZ167" s="1"/>
      <c r="MFA167" s="1"/>
      <c r="MFB167" s="1"/>
      <c r="MFC167" s="1"/>
      <c r="MFD167" s="1"/>
      <c r="MFE167" s="1"/>
      <c r="MFF167" s="1"/>
      <c r="MFG167" s="1"/>
      <c r="MFH167" s="1"/>
      <c r="MFI167" s="1"/>
      <c r="MFJ167" s="1"/>
      <c r="MFK167" s="1"/>
      <c r="MFL167" s="1"/>
      <c r="MFM167" s="1"/>
      <c r="MFN167" s="1"/>
      <c r="MFO167" s="1"/>
      <c r="MFP167" s="1"/>
      <c r="MFQ167" s="1"/>
      <c r="MFR167" s="1"/>
      <c r="MFS167" s="1"/>
      <c r="MFT167" s="1"/>
      <c r="MFU167" s="1"/>
      <c r="MFV167" s="1"/>
      <c r="MFW167" s="1"/>
      <c r="MFX167" s="1"/>
      <c r="MFY167" s="1"/>
      <c r="MFZ167" s="1"/>
      <c r="MGA167" s="1"/>
      <c r="MGB167" s="1"/>
      <c r="MGC167" s="1"/>
      <c r="MGD167" s="1"/>
      <c r="MGE167" s="1"/>
      <c r="MGF167" s="1"/>
      <c r="MGG167" s="1"/>
      <c r="MGH167" s="1"/>
      <c r="MGI167" s="1"/>
      <c r="MGJ167" s="1"/>
      <c r="MGK167" s="1"/>
      <c r="MGL167" s="1"/>
      <c r="MGM167" s="1"/>
      <c r="MGN167" s="1"/>
      <c r="MGO167" s="1"/>
      <c r="MGP167" s="1"/>
      <c r="MGQ167" s="1"/>
      <c r="MGR167" s="1"/>
      <c r="MGS167" s="1"/>
      <c r="MGT167" s="1"/>
      <c r="MGU167" s="1"/>
      <c r="MGV167" s="1"/>
      <c r="MGW167" s="1"/>
      <c r="MGX167" s="1"/>
      <c r="MGY167" s="1"/>
      <c r="MGZ167" s="1"/>
      <c r="MHA167" s="1"/>
      <c r="MHB167" s="1"/>
      <c r="MHC167" s="1"/>
      <c r="MHD167" s="1"/>
      <c r="MHE167" s="1"/>
      <c r="MHF167" s="1"/>
      <c r="MHG167" s="1"/>
      <c r="MHH167" s="1"/>
      <c r="MHI167" s="1"/>
      <c r="MHJ167" s="1"/>
      <c r="MHK167" s="1"/>
      <c r="MHL167" s="1"/>
      <c r="MHM167" s="1"/>
      <c r="MHN167" s="1"/>
      <c r="MHO167" s="1"/>
      <c r="MHP167" s="1"/>
      <c r="MHQ167" s="1"/>
      <c r="MHR167" s="1"/>
      <c r="MHS167" s="1"/>
      <c r="MHT167" s="1"/>
      <c r="MHU167" s="1"/>
      <c r="MHV167" s="1"/>
      <c r="MHW167" s="1"/>
      <c r="MHX167" s="1"/>
      <c r="MHY167" s="1"/>
      <c r="MHZ167" s="1"/>
      <c r="MIA167" s="1"/>
      <c r="MIB167" s="1"/>
      <c r="MIC167" s="1"/>
      <c r="MID167" s="1"/>
      <c r="MIE167" s="1"/>
      <c r="MIF167" s="1"/>
      <c r="MIG167" s="1"/>
      <c r="MIH167" s="1"/>
      <c r="MII167" s="1"/>
      <c r="MIJ167" s="1"/>
      <c r="MIK167" s="1"/>
      <c r="MIL167" s="1"/>
      <c r="MIM167" s="1"/>
      <c r="MIN167" s="1"/>
      <c r="MIO167" s="1"/>
      <c r="MIP167" s="1"/>
      <c r="MIQ167" s="1"/>
      <c r="MIR167" s="1"/>
      <c r="MIS167" s="1"/>
      <c r="MIT167" s="1"/>
      <c r="MIU167" s="1"/>
      <c r="MIV167" s="1"/>
      <c r="MIW167" s="1"/>
      <c r="MIX167" s="1"/>
      <c r="MIY167" s="1"/>
      <c r="MIZ167" s="1"/>
      <c r="MJA167" s="1"/>
      <c r="MJB167" s="1"/>
      <c r="MJC167" s="1"/>
      <c r="MJD167" s="1"/>
      <c r="MJE167" s="1"/>
      <c r="MJF167" s="1"/>
      <c r="MJG167" s="1"/>
      <c r="MJH167" s="1"/>
      <c r="MJI167" s="1"/>
      <c r="MJJ167" s="1"/>
      <c r="MJK167" s="1"/>
      <c r="MJL167" s="1"/>
      <c r="MJM167" s="1"/>
      <c r="MJN167" s="1"/>
      <c r="MJO167" s="1"/>
      <c r="MJP167" s="1"/>
      <c r="MJQ167" s="1"/>
      <c r="MJR167" s="1"/>
      <c r="MJS167" s="1"/>
      <c r="MJT167" s="1"/>
      <c r="MJU167" s="1"/>
      <c r="MJV167" s="1"/>
      <c r="MJW167" s="1"/>
      <c r="MJX167" s="1"/>
      <c r="MJY167" s="1"/>
      <c r="MJZ167" s="1"/>
      <c r="MKA167" s="1"/>
      <c r="MKB167" s="1"/>
      <c r="MKC167" s="1"/>
      <c r="MKD167" s="1"/>
      <c r="MKE167" s="1"/>
      <c r="MKF167" s="1"/>
      <c r="MKG167" s="1"/>
      <c r="MKH167" s="1"/>
      <c r="MKI167" s="1"/>
      <c r="MKJ167" s="1"/>
      <c r="MKK167" s="1"/>
      <c r="MKL167" s="1"/>
      <c r="MKM167" s="1"/>
      <c r="MKN167" s="1"/>
      <c r="MKO167" s="1"/>
      <c r="MKP167" s="1"/>
      <c r="MKQ167" s="1"/>
      <c r="MKR167" s="1"/>
      <c r="MKS167" s="1"/>
      <c r="MKT167" s="1"/>
      <c r="MKU167" s="1"/>
      <c r="MKV167" s="1"/>
      <c r="MKW167" s="1"/>
      <c r="MKX167" s="1"/>
      <c r="MKY167" s="1"/>
      <c r="MKZ167" s="1"/>
      <c r="MLA167" s="1"/>
      <c r="MLB167" s="1"/>
      <c r="MLC167" s="1"/>
      <c r="MLD167" s="1"/>
      <c r="MLE167" s="1"/>
      <c r="MLF167" s="1"/>
      <c r="MLG167" s="1"/>
      <c r="MLH167" s="1"/>
      <c r="MLI167" s="1"/>
      <c r="MLJ167" s="1"/>
      <c r="MLK167" s="1"/>
      <c r="MLL167" s="1"/>
      <c r="MLM167" s="1"/>
      <c r="MLN167" s="1"/>
      <c r="MLO167" s="1"/>
      <c r="MLP167" s="1"/>
      <c r="MLQ167" s="1"/>
      <c r="MLR167" s="1"/>
      <c r="MLS167" s="1"/>
      <c r="MLT167" s="1"/>
      <c r="MLU167" s="1"/>
      <c r="MLV167" s="1"/>
      <c r="MLW167" s="1"/>
      <c r="MLX167" s="1"/>
      <c r="MLY167" s="1"/>
      <c r="MLZ167" s="1"/>
      <c r="MMA167" s="1"/>
      <c r="MMB167" s="1"/>
      <c r="MMC167" s="1"/>
      <c r="MMD167" s="1"/>
      <c r="MME167" s="1"/>
      <c r="MMF167" s="1"/>
      <c r="MMG167" s="1"/>
      <c r="MMH167" s="1"/>
      <c r="MMI167" s="1"/>
      <c r="MMJ167" s="1"/>
      <c r="MMK167" s="1"/>
      <c r="MML167" s="1"/>
      <c r="MMM167" s="1"/>
      <c r="MMN167" s="1"/>
      <c r="MMO167" s="1"/>
      <c r="MMP167" s="1"/>
      <c r="MMQ167" s="1"/>
      <c r="MMR167" s="1"/>
      <c r="MMS167" s="1"/>
      <c r="MMT167" s="1"/>
      <c r="MMU167" s="1"/>
      <c r="MMV167" s="1"/>
      <c r="MMW167" s="1"/>
      <c r="MMX167" s="1"/>
      <c r="MMY167" s="1"/>
      <c r="MMZ167" s="1"/>
      <c r="MNA167" s="1"/>
      <c r="MNB167" s="1"/>
      <c r="MNC167" s="1"/>
      <c r="MND167" s="1"/>
      <c r="MNE167" s="1"/>
      <c r="MNF167" s="1"/>
      <c r="MNG167" s="1"/>
      <c r="MNH167" s="1"/>
      <c r="MNI167" s="1"/>
      <c r="MNJ167" s="1"/>
      <c r="MNK167" s="1"/>
      <c r="MNL167" s="1"/>
      <c r="MNM167" s="1"/>
      <c r="MNN167" s="1"/>
      <c r="MNO167" s="1"/>
      <c r="MNP167" s="1"/>
      <c r="MNQ167" s="1"/>
      <c r="MNR167" s="1"/>
      <c r="MNS167" s="1"/>
      <c r="MNT167" s="1"/>
      <c r="MNU167" s="1"/>
      <c r="MNV167" s="1"/>
      <c r="MNW167" s="1"/>
      <c r="MNX167" s="1"/>
      <c r="MNY167" s="1"/>
      <c r="MNZ167" s="1"/>
      <c r="MOA167" s="1"/>
      <c r="MOB167" s="1"/>
      <c r="MOC167" s="1"/>
      <c r="MOD167" s="1"/>
      <c r="MOE167" s="1"/>
      <c r="MOF167" s="1"/>
      <c r="MOG167" s="1"/>
      <c r="MOH167" s="1"/>
      <c r="MOI167" s="1"/>
      <c r="MOJ167" s="1"/>
      <c r="MOK167" s="1"/>
      <c r="MOL167" s="1"/>
      <c r="MOM167" s="1"/>
      <c r="MON167" s="1"/>
      <c r="MOO167" s="1"/>
      <c r="MOP167" s="1"/>
      <c r="MOQ167" s="1"/>
      <c r="MOR167" s="1"/>
      <c r="MOS167" s="1"/>
      <c r="MOT167" s="1"/>
      <c r="MOU167" s="1"/>
      <c r="MOV167" s="1"/>
      <c r="MOW167" s="1"/>
      <c r="MOX167" s="1"/>
      <c r="MOY167" s="1"/>
      <c r="MOZ167" s="1"/>
      <c r="MPA167" s="1"/>
      <c r="MPB167" s="1"/>
      <c r="MPC167" s="1"/>
      <c r="MPD167" s="1"/>
      <c r="MPE167" s="1"/>
      <c r="MPF167" s="1"/>
      <c r="MPG167" s="1"/>
      <c r="MPH167" s="1"/>
      <c r="MPI167" s="1"/>
      <c r="MPJ167" s="1"/>
      <c r="MPK167" s="1"/>
      <c r="MPL167" s="1"/>
      <c r="MPM167" s="1"/>
      <c r="MPN167" s="1"/>
      <c r="MPO167" s="1"/>
      <c r="MPP167" s="1"/>
      <c r="MPQ167" s="1"/>
      <c r="MPR167" s="1"/>
      <c r="MPS167" s="1"/>
      <c r="MPT167" s="1"/>
      <c r="MPU167" s="1"/>
      <c r="MPV167" s="1"/>
      <c r="MPW167" s="1"/>
      <c r="MPX167" s="1"/>
      <c r="MPY167" s="1"/>
      <c r="MPZ167" s="1"/>
      <c r="MQA167" s="1"/>
      <c r="MQB167" s="1"/>
      <c r="MQC167" s="1"/>
      <c r="MQD167" s="1"/>
      <c r="MQE167" s="1"/>
      <c r="MQF167" s="1"/>
      <c r="MQG167" s="1"/>
      <c r="MQH167" s="1"/>
      <c r="MQI167" s="1"/>
      <c r="MQJ167" s="1"/>
      <c r="MQK167" s="1"/>
      <c r="MQL167" s="1"/>
      <c r="MQM167" s="1"/>
      <c r="MQN167" s="1"/>
      <c r="MQO167" s="1"/>
      <c r="MQP167" s="1"/>
      <c r="MQQ167" s="1"/>
      <c r="MQR167" s="1"/>
      <c r="MQS167" s="1"/>
      <c r="MQT167" s="1"/>
      <c r="MQU167" s="1"/>
      <c r="MQV167" s="1"/>
      <c r="MQW167" s="1"/>
      <c r="MQX167" s="1"/>
      <c r="MQY167" s="1"/>
      <c r="MQZ167" s="1"/>
      <c r="MRA167" s="1"/>
      <c r="MRB167" s="1"/>
      <c r="MRC167" s="1"/>
      <c r="MRD167" s="1"/>
      <c r="MRE167" s="1"/>
      <c r="MRF167" s="1"/>
      <c r="MRG167" s="1"/>
      <c r="MRH167" s="1"/>
      <c r="MRI167" s="1"/>
      <c r="MRJ167" s="1"/>
      <c r="MRK167" s="1"/>
      <c r="MRL167" s="1"/>
      <c r="MRM167" s="1"/>
      <c r="MRN167" s="1"/>
      <c r="MRO167" s="1"/>
      <c r="MRP167" s="1"/>
      <c r="MRQ167" s="1"/>
      <c r="MRR167" s="1"/>
      <c r="MRS167" s="1"/>
      <c r="MRT167" s="1"/>
      <c r="MRU167" s="1"/>
      <c r="MRV167" s="1"/>
      <c r="MRW167" s="1"/>
      <c r="MRX167" s="1"/>
      <c r="MRY167" s="1"/>
      <c r="MRZ167" s="1"/>
      <c r="MSA167" s="1"/>
      <c r="MSB167" s="1"/>
      <c r="MSC167" s="1"/>
      <c r="MSD167" s="1"/>
      <c r="MSE167" s="1"/>
      <c r="MSF167" s="1"/>
      <c r="MSG167" s="1"/>
      <c r="MSH167" s="1"/>
      <c r="MSI167" s="1"/>
      <c r="MSJ167" s="1"/>
      <c r="MSK167" s="1"/>
      <c r="MSL167" s="1"/>
      <c r="MSM167" s="1"/>
      <c r="MSN167" s="1"/>
      <c r="MSO167" s="1"/>
      <c r="MSP167" s="1"/>
      <c r="MSQ167" s="1"/>
      <c r="MSR167" s="1"/>
      <c r="MSS167" s="1"/>
      <c r="MST167" s="1"/>
      <c r="MSU167" s="1"/>
      <c r="MSV167" s="1"/>
      <c r="MSW167" s="1"/>
      <c r="MSX167" s="1"/>
      <c r="MSY167" s="1"/>
      <c r="MSZ167" s="1"/>
      <c r="MTA167" s="1"/>
      <c r="MTB167" s="1"/>
      <c r="MTC167" s="1"/>
      <c r="MTD167" s="1"/>
      <c r="MTE167" s="1"/>
      <c r="MTF167" s="1"/>
      <c r="MTG167" s="1"/>
      <c r="MTH167" s="1"/>
      <c r="MTI167" s="1"/>
      <c r="MTJ167" s="1"/>
      <c r="MTK167" s="1"/>
      <c r="MTL167" s="1"/>
      <c r="MTM167" s="1"/>
      <c r="MTN167" s="1"/>
      <c r="MTO167" s="1"/>
      <c r="MTP167" s="1"/>
      <c r="MTQ167" s="1"/>
      <c r="MTR167" s="1"/>
      <c r="MTS167" s="1"/>
      <c r="MTT167" s="1"/>
      <c r="MTU167" s="1"/>
      <c r="MTV167" s="1"/>
      <c r="MTW167" s="1"/>
      <c r="MTX167" s="1"/>
      <c r="MTY167" s="1"/>
      <c r="MTZ167" s="1"/>
      <c r="MUA167" s="1"/>
      <c r="MUB167" s="1"/>
      <c r="MUC167" s="1"/>
      <c r="MUD167" s="1"/>
      <c r="MUE167" s="1"/>
      <c r="MUF167" s="1"/>
      <c r="MUG167" s="1"/>
      <c r="MUH167" s="1"/>
      <c r="MUI167" s="1"/>
      <c r="MUJ167" s="1"/>
      <c r="MUK167" s="1"/>
      <c r="MUL167" s="1"/>
      <c r="MUM167" s="1"/>
      <c r="MUN167" s="1"/>
      <c r="MUO167" s="1"/>
      <c r="MUP167" s="1"/>
      <c r="MUQ167" s="1"/>
      <c r="MUR167" s="1"/>
      <c r="MUS167" s="1"/>
      <c r="MUT167" s="1"/>
      <c r="MUU167" s="1"/>
      <c r="MUV167" s="1"/>
      <c r="MUW167" s="1"/>
      <c r="MUX167" s="1"/>
      <c r="MUY167" s="1"/>
      <c r="MUZ167" s="1"/>
      <c r="MVA167" s="1"/>
      <c r="MVB167" s="1"/>
      <c r="MVC167" s="1"/>
      <c r="MVD167" s="1"/>
      <c r="MVE167" s="1"/>
      <c r="MVF167" s="1"/>
      <c r="MVG167" s="1"/>
      <c r="MVH167" s="1"/>
      <c r="MVI167" s="1"/>
      <c r="MVJ167" s="1"/>
      <c r="MVK167" s="1"/>
      <c r="MVL167" s="1"/>
      <c r="MVM167" s="1"/>
      <c r="MVN167" s="1"/>
      <c r="MVO167" s="1"/>
      <c r="MVP167" s="1"/>
      <c r="MVQ167" s="1"/>
      <c r="MVR167" s="1"/>
      <c r="MVS167" s="1"/>
      <c r="MVT167" s="1"/>
      <c r="MVU167" s="1"/>
      <c r="MVV167" s="1"/>
      <c r="MVW167" s="1"/>
      <c r="MVX167" s="1"/>
      <c r="MVY167" s="1"/>
      <c r="MVZ167" s="1"/>
      <c r="MWA167" s="1"/>
      <c r="MWB167" s="1"/>
      <c r="MWC167" s="1"/>
      <c r="MWD167" s="1"/>
      <c r="MWE167" s="1"/>
      <c r="MWF167" s="1"/>
      <c r="MWG167" s="1"/>
      <c r="MWH167" s="1"/>
      <c r="MWI167" s="1"/>
      <c r="MWJ167" s="1"/>
      <c r="MWK167" s="1"/>
      <c r="MWL167" s="1"/>
      <c r="MWM167" s="1"/>
      <c r="MWN167" s="1"/>
      <c r="MWO167" s="1"/>
      <c r="MWP167" s="1"/>
      <c r="MWQ167" s="1"/>
      <c r="MWR167" s="1"/>
      <c r="MWS167" s="1"/>
      <c r="MWT167" s="1"/>
      <c r="MWU167" s="1"/>
      <c r="MWV167" s="1"/>
      <c r="MWW167" s="1"/>
      <c r="MWX167" s="1"/>
      <c r="MWY167" s="1"/>
      <c r="MWZ167" s="1"/>
      <c r="MXA167" s="1"/>
      <c r="MXB167" s="1"/>
      <c r="MXC167" s="1"/>
      <c r="MXD167" s="1"/>
      <c r="MXE167" s="1"/>
      <c r="MXF167" s="1"/>
      <c r="MXG167" s="1"/>
      <c r="MXH167" s="1"/>
      <c r="MXI167" s="1"/>
      <c r="MXJ167" s="1"/>
      <c r="MXK167" s="1"/>
      <c r="MXL167" s="1"/>
      <c r="MXM167" s="1"/>
      <c r="MXN167" s="1"/>
      <c r="MXO167" s="1"/>
      <c r="MXP167" s="1"/>
      <c r="MXQ167" s="1"/>
      <c r="MXR167" s="1"/>
      <c r="MXS167" s="1"/>
      <c r="MXT167" s="1"/>
      <c r="MXU167" s="1"/>
      <c r="MXV167" s="1"/>
      <c r="MXW167" s="1"/>
      <c r="MXX167" s="1"/>
      <c r="MXY167" s="1"/>
      <c r="MXZ167" s="1"/>
      <c r="MYA167" s="1"/>
      <c r="MYB167" s="1"/>
      <c r="MYC167" s="1"/>
      <c r="MYD167" s="1"/>
      <c r="MYE167" s="1"/>
      <c r="MYF167" s="1"/>
      <c r="MYG167" s="1"/>
      <c r="MYH167" s="1"/>
      <c r="MYI167" s="1"/>
      <c r="MYJ167" s="1"/>
      <c r="MYK167" s="1"/>
      <c r="MYL167" s="1"/>
      <c r="MYM167" s="1"/>
      <c r="MYN167" s="1"/>
      <c r="MYO167" s="1"/>
      <c r="MYP167" s="1"/>
      <c r="MYQ167" s="1"/>
      <c r="MYR167" s="1"/>
      <c r="MYS167" s="1"/>
      <c r="MYT167" s="1"/>
      <c r="MYU167" s="1"/>
      <c r="MYV167" s="1"/>
      <c r="MYW167" s="1"/>
      <c r="MYX167" s="1"/>
      <c r="MYY167" s="1"/>
      <c r="MYZ167" s="1"/>
      <c r="MZA167" s="1"/>
      <c r="MZB167" s="1"/>
      <c r="MZC167" s="1"/>
      <c r="MZD167" s="1"/>
      <c r="MZE167" s="1"/>
      <c r="MZF167" s="1"/>
      <c r="MZG167" s="1"/>
      <c r="MZH167" s="1"/>
      <c r="MZI167" s="1"/>
      <c r="MZJ167" s="1"/>
      <c r="MZK167" s="1"/>
      <c r="MZL167" s="1"/>
      <c r="MZM167" s="1"/>
      <c r="MZN167" s="1"/>
      <c r="MZO167" s="1"/>
      <c r="MZP167" s="1"/>
      <c r="MZQ167" s="1"/>
      <c r="MZR167" s="1"/>
      <c r="MZS167" s="1"/>
      <c r="MZT167" s="1"/>
      <c r="MZU167" s="1"/>
      <c r="MZV167" s="1"/>
      <c r="MZW167" s="1"/>
      <c r="MZX167" s="1"/>
      <c r="MZY167" s="1"/>
      <c r="MZZ167" s="1"/>
      <c r="NAA167" s="1"/>
      <c r="NAB167" s="1"/>
      <c r="NAC167" s="1"/>
      <c r="NAD167" s="1"/>
      <c r="NAE167" s="1"/>
      <c r="NAF167" s="1"/>
      <c r="NAG167" s="1"/>
      <c r="NAH167" s="1"/>
      <c r="NAI167" s="1"/>
      <c r="NAJ167" s="1"/>
      <c r="NAK167" s="1"/>
      <c r="NAL167" s="1"/>
      <c r="NAM167" s="1"/>
      <c r="NAN167" s="1"/>
      <c r="NAO167" s="1"/>
      <c r="NAP167" s="1"/>
      <c r="NAQ167" s="1"/>
      <c r="NAR167" s="1"/>
      <c r="NAS167" s="1"/>
      <c r="NAT167" s="1"/>
      <c r="NAU167" s="1"/>
      <c r="NAV167" s="1"/>
      <c r="NAW167" s="1"/>
      <c r="NAX167" s="1"/>
      <c r="NAY167" s="1"/>
      <c r="NAZ167" s="1"/>
      <c r="NBA167" s="1"/>
      <c r="NBB167" s="1"/>
      <c r="NBC167" s="1"/>
      <c r="NBD167" s="1"/>
      <c r="NBE167" s="1"/>
      <c r="NBF167" s="1"/>
      <c r="NBG167" s="1"/>
      <c r="NBH167" s="1"/>
      <c r="NBI167" s="1"/>
      <c r="NBJ167" s="1"/>
      <c r="NBK167" s="1"/>
      <c r="NBL167" s="1"/>
      <c r="NBM167" s="1"/>
      <c r="NBN167" s="1"/>
      <c r="NBO167" s="1"/>
      <c r="NBP167" s="1"/>
      <c r="NBQ167" s="1"/>
      <c r="NBR167" s="1"/>
      <c r="NBS167" s="1"/>
      <c r="NBT167" s="1"/>
      <c r="NBU167" s="1"/>
      <c r="NBV167" s="1"/>
      <c r="NBW167" s="1"/>
      <c r="NBX167" s="1"/>
      <c r="NBY167" s="1"/>
      <c r="NBZ167" s="1"/>
      <c r="NCA167" s="1"/>
      <c r="NCB167" s="1"/>
      <c r="NCC167" s="1"/>
      <c r="NCD167" s="1"/>
      <c r="NCE167" s="1"/>
      <c r="NCF167" s="1"/>
      <c r="NCG167" s="1"/>
      <c r="NCH167" s="1"/>
      <c r="NCI167" s="1"/>
      <c r="NCJ167" s="1"/>
      <c r="NCK167" s="1"/>
      <c r="NCL167" s="1"/>
      <c r="NCM167" s="1"/>
      <c r="NCN167" s="1"/>
      <c r="NCO167" s="1"/>
      <c r="NCP167" s="1"/>
      <c r="NCQ167" s="1"/>
      <c r="NCR167" s="1"/>
      <c r="NCS167" s="1"/>
      <c r="NCT167" s="1"/>
      <c r="NCU167" s="1"/>
      <c r="NCV167" s="1"/>
      <c r="NCW167" s="1"/>
      <c r="NCX167" s="1"/>
      <c r="NCY167" s="1"/>
      <c r="NCZ167" s="1"/>
      <c r="NDA167" s="1"/>
      <c r="NDB167" s="1"/>
      <c r="NDC167" s="1"/>
      <c r="NDD167" s="1"/>
      <c r="NDE167" s="1"/>
      <c r="NDF167" s="1"/>
      <c r="NDG167" s="1"/>
      <c r="NDH167" s="1"/>
      <c r="NDI167" s="1"/>
      <c r="NDJ167" s="1"/>
      <c r="NDK167" s="1"/>
      <c r="NDL167" s="1"/>
      <c r="NDM167" s="1"/>
      <c r="NDN167" s="1"/>
      <c r="NDO167" s="1"/>
      <c r="NDP167" s="1"/>
      <c r="NDQ167" s="1"/>
      <c r="NDR167" s="1"/>
      <c r="NDS167" s="1"/>
      <c r="NDT167" s="1"/>
      <c r="NDU167" s="1"/>
      <c r="NDV167" s="1"/>
      <c r="NDW167" s="1"/>
      <c r="NDX167" s="1"/>
      <c r="NDY167" s="1"/>
      <c r="NDZ167" s="1"/>
      <c r="NEA167" s="1"/>
      <c r="NEB167" s="1"/>
      <c r="NEC167" s="1"/>
      <c r="NED167" s="1"/>
      <c r="NEE167" s="1"/>
      <c r="NEF167" s="1"/>
      <c r="NEG167" s="1"/>
      <c r="NEH167" s="1"/>
      <c r="NEI167" s="1"/>
      <c r="NEJ167" s="1"/>
      <c r="NEK167" s="1"/>
      <c r="NEL167" s="1"/>
      <c r="NEM167" s="1"/>
      <c r="NEN167" s="1"/>
      <c r="NEO167" s="1"/>
      <c r="NEP167" s="1"/>
      <c r="NEQ167" s="1"/>
      <c r="NER167" s="1"/>
      <c r="NES167" s="1"/>
      <c r="NET167" s="1"/>
      <c r="NEU167" s="1"/>
      <c r="NEV167" s="1"/>
      <c r="NEW167" s="1"/>
      <c r="NEX167" s="1"/>
      <c r="NEY167" s="1"/>
      <c r="NEZ167" s="1"/>
      <c r="NFA167" s="1"/>
      <c r="NFB167" s="1"/>
      <c r="NFC167" s="1"/>
      <c r="NFD167" s="1"/>
      <c r="NFE167" s="1"/>
      <c r="NFF167" s="1"/>
      <c r="NFG167" s="1"/>
      <c r="NFH167" s="1"/>
      <c r="NFI167" s="1"/>
      <c r="NFJ167" s="1"/>
      <c r="NFK167" s="1"/>
      <c r="NFL167" s="1"/>
      <c r="NFM167" s="1"/>
      <c r="NFN167" s="1"/>
      <c r="NFO167" s="1"/>
      <c r="NFP167" s="1"/>
      <c r="NFQ167" s="1"/>
      <c r="NFR167" s="1"/>
      <c r="NFS167" s="1"/>
      <c r="NFT167" s="1"/>
      <c r="NFU167" s="1"/>
      <c r="NFV167" s="1"/>
      <c r="NFW167" s="1"/>
      <c r="NFX167" s="1"/>
      <c r="NFY167" s="1"/>
      <c r="NFZ167" s="1"/>
      <c r="NGA167" s="1"/>
      <c r="NGB167" s="1"/>
      <c r="NGC167" s="1"/>
      <c r="NGD167" s="1"/>
      <c r="NGE167" s="1"/>
      <c r="NGF167" s="1"/>
      <c r="NGG167" s="1"/>
      <c r="NGH167" s="1"/>
      <c r="NGI167" s="1"/>
      <c r="NGJ167" s="1"/>
      <c r="NGK167" s="1"/>
      <c r="NGL167" s="1"/>
      <c r="NGM167" s="1"/>
      <c r="NGN167" s="1"/>
      <c r="NGO167" s="1"/>
      <c r="NGP167" s="1"/>
      <c r="NGQ167" s="1"/>
      <c r="NGR167" s="1"/>
      <c r="NGS167" s="1"/>
      <c r="NGT167" s="1"/>
      <c r="NGU167" s="1"/>
      <c r="NGV167" s="1"/>
      <c r="NGW167" s="1"/>
      <c r="NGX167" s="1"/>
      <c r="NGY167" s="1"/>
      <c r="NGZ167" s="1"/>
      <c r="NHA167" s="1"/>
      <c r="NHB167" s="1"/>
      <c r="NHC167" s="1"/>
      <c r="NHD167" s="1"/>
      <c r="NHE167" s="1"/>
      <c r="NHF167" s="1"/>
      <c r="NHG167" s="1"/>
      <c r="NHH167" s="1"/>
      <c r="NHI167" s="1"/>
      <c r="NHJ167" s="1"/>
      <c r="NHK167" s="1"/>
      <c r="NHL167" s="1"/>
      <c r="NHM167" s="1"/>
      <c r="NHN167" s="1"/>
      <c r="NHO167" s="1"/>
      <c r="NHP167" s="1"/>
      <c r="NHQ167" s="1"/>
      <c r="NHR167" s="1"/>
      <c r="NHS167" s="1"/>
      <c r="NHT167" s="1"/>
      <c r="NHU167" s="1"/>
      <c r="NHV167" s="1"/>
      <c r="NHW167" s="1"/>
      <c r="NHX167" s="1"/>
      <c r="NHY167" s="1"/>
      <c r="NHZ167" s="1"/>
      <c r="NIA167" s="1"/>
      <c r="NIB167" s="1"/>
      <c r="NIC167" s="1"/>
      <c r="NID167" s="1"/>
      <c r="NIE167" s="1"/>
      <c r="NIF167" s="1"/>
      <c r="NIG167" s="1"/>
      <c r="NIH167" s="1"/>
      <c r="NII167" s="1"/>
      <c r="NIJ167" s="1"/>
      <c r="NIK167" s="1"/>
      <c r="NIL167" s="1"/>
      <c r="NIM167" s="1"/>
      <c r="NIN167" s="1"/>
      <c r="NIO167" s="1"/>
      <c r="NIP167" s="1"/>
      <c r="NIQ167" s="1"/>
      <c r="NIR167" s="1"/>
      <c r="NIS167" s="1"/>
      <c r="NIT167" s="1"/>
      <c r="NIU167" s="1"/>
      <c r="NIV167" s="1"/>
      <c r="NIW167" s="1"/>
      <c r="NIX167" s="1"/>
      <c r="NIY167" s="1"/>
      <c r="NIZ167" s="1"/>
      <c r="NJA167" s="1"/>
      <c r="NJB167" s="1"/>
      <c r="NJC167" s="1"/>
      <c r="NJD167" s="1"/>
      <c r="NJE167" s="1"/>
      <c r="NJF167" s="1"/>
      <c r="NJG167" s="1"/>
      <c r="NJH167" s="1"/>
      <c r="NJI167" s="1"/>
      <c r="NJJ167" s="1"/>
      <c r="NJK167" s="1"/>
      <c r="NJL167" s="1"/>
      <c r="NJM167" s="1"/>
      <c r="NJN167" s="1"/>
      <c r="NJO167" s="1"/>
      <c r="NJP167" s="1"/>
      <c r="NJQ167" s="1"/>
      <c r="NJR167" s="1"/>
      <c r="NJS167" s="1"/>
      <c r="NJT167" s="1"/>
      <c r="NJU167" s="1"/>
      <c r="NJV167" s="1"/>
      <c r="NJW167" s="1"/>
      <c r="NJX167" s="1"/>
      <c r="NJY167" s="1"/>
      <c r="NJZ167" s="1"/>
      <c r="NKA167" s="1"/>
      <c r="NKB167" s="1"/>
      <c r="NKC167" s="1"/>
      <c r="NKD167" s="1"/>
      <c r="NKE167" s="1"/>
      <c r="NKF167" s="1"/>
      <c r="NKG167" s="1"/>
      <c r="NKH167" s="1"/>
      <c r="NKI167" s="1"/>
      <c r="NKJ167" s="1"/>
      <c r="NKK167" s="1"/>
      <c r="NKL167" s="1"/>
      <c r="NKM167" s="1"/>
      <c r="NKN167" s="1"/>
      <c r="NKO167" s="1"/>
      <c r="NKP167" s="1"/>
      <c r="NKQ167" s="1"/>
      <c r="NKR167" s="1"/>
      <c r="NKS167" s="1"/>
      <c r="NKT167" s="1"/>
      <c r="NKU167" s="1"/>
      <c r="NKV167" s="1"/>
      <c r="NKW167" s="1"/>
      <c r="NKX167" s="1"/>
      <c r="NKY167" s="1"/>
      <c r="NKZ167" s="1"/>
      <c r="NLA167" s="1"/>
      <c r="NLB167" s="1"/>
      <c r="NLC167" s="1"/>
      <c r="NLD167" s="1"/>
      <c r="NLE167" s="1"/>
      <c r="NLF167" s="1"/>
      <c r="NLG167" s="1"/>
      <c r="NLH167" s="1"/>
      <c r="NLI167" s="1"/>
      <c r="NLJ167" s="1"/>
      <c r="NLK167" s="1"/>
      <c r="NLL167" s="1"/>
      <c r="NLM167" s="1"/>
      <c r="NLN167" s="1"/>
      <c r="NLO167" s="1"/>
      <c r="NLP167" s="1"/>
      <c r="NLQ167" s="1"/>
      <c r="NLR167" s="1"/>
      <c r="NLS167" s="1"/>
      <c r="NLT167" s="1"/>
      <c r="NLU167" s="1"/>
      <c r="NLV167" s="1"/>
      <c r="NLW167" s="1"/>
      <c r="NLX167" s="1"/>
      <c r="NLY167" s="1"/>
      <c r="NLZ167" s="1"/>
      <c r="NMA167" s="1"/>
      <c r="NMB167" s="1"/>
      <c r="NMC167" s="1"/>
      <c r="NMD167" s="1"/>
      <c r="NME167" s="1"/>
      <c r="NMF167" s="1"/>
      <c r="NMG167" s="1"/>
      <c r="NMH167" s="1"/>
      <c r="NMI167" s="1"/>
      <c r="NMJ167" s="1"/>
      <c r="NMK167" s="1"/>
      <c r="NML167" s="1"/>
      <c r="NMM167" s="1"/>
      <c r="NMN167" s="1"/>
      <c r="NMO167" s="1"/>
      <c r="NMP167" s="1"/>
      <c r="NMQ167" s="1"/>
      <c r="NMR167" s="1"/>
      <c r="NMS167" s="1"/>
      <c r="NMT167" s="1"/>
      <c r="NMU167" s="1"/>
      <c r="NMV167" s="1"/>
      <c r="NMW167" s="1"/>
      <c r="NMX167" s="1"/>
      <c r="NMY167" s="1"/>
      <c r="NMZ167" s="1"/>
      <c r="NNA167" s="1"/>
      <c r="NNB167" s="1"/>
      <c r="NNC167" s="1"/>
      <c r="NND167" s="1"/>
      <c r="NNE167" s="1"/>
      <c r="NNF167" s="1"/>
      <c r="NNG167" s="1"/>
      <c r="NNH167" s="1"/>
      <c r="NNI167" s="1"/>
      <c r="NNJ167" s="1"/>
      <c r="NNK167" s="1"/>
      <c r="NNL167" s="1"/>
      <c r="NNM167" s="1"/>
      <c r="NNN167" s="1"/>
      <c r="NNO167" s="1"/>
      <c r="NNP167" s="1"/>
      <c r="NNQ167" s="1"/>
      <c r="NNR167" s="1"/>
      <c r="NNS167" s="1"/>
      <c r="NNT167" s="1"/>
      <c r="NNU167" s="1"/>
      <c r="NNV167" s="1"/>
      <c r="NNW167" s="1"/>
      <c r="NNX167" s="1"/>
      <c r="NNY167" s="1"/>
      <c r="NNZ167" s="1"/>
      <c r="NOA167" s="1"/>
      <c r="NOB167" s="1"/>
      <c r="NOC167" s="1"/>
      <c r="NOD167" s="1"/>
      <c r="NOE167" s="1"/>
      <c r="NOF167" s="1"/>
      <c r="NOG167" s="1"/>
      <c r="NOH167" s="1"/>
      <c r="NOI167" s="1"/>
      <c r="NOJ167" s="1"/>
      <c r="NOK167" s="1"/>
      <c r="NOL167" s="1"/>
      <c r="NOM167" s="1"/>
      <c r="NON167" s="1"/>
      <c r="NOO167" s="1"/>
      <c r="NOP167" s="1"/>
      <c r="NOQ167" s="1"/>
      <c r="NOR167" s="1"/>
      <c r="NOS167" s="1"/>
      <c r="NOT167" s="1"/>
      <c r="NOU167" s="1"/>
      <c r="NOV167" s="1"/>
      <c r="NOW167" s="1"/>
      <c r="NOX167" s="1"/>
      <c r="NOY167" s="1"/>
      <c r="NOZ167" s="1"/>
      <c r="NPA167" s="1"/>
      <c r="NPB167" s="1"/>
      <c r="NPC167" s="1"/>
      <c r="NPD167" s="1"/>
      <c r="NPE167" s="1"/>
      <c r="NPF167" s="1"/>
      <c r="NPG167" s="1"/>
      <c r="NPH167" s="1"/>
      <c r="NPI167" s="1"/>
      <c r="NPJ167" s="1"/>
      <c r="NPK167" s="1"/>
      <c r="NPL167" s="1"/>
      <c r="NPM167" s="1"/>
      <c r="NPN167" s="1"/>
      <c r="NPO167" s="1"/>
      <c r="NPP167" s="1"/>
      <c r="NPQ167" s="1"/>
      <c r="NPR167" s="1"/>
      <c r="NPS167" s="1"/>
      <c r="NPT167" s="1"/>
      <c r="NPU167" s="1"/>
      <c r="NPV167" s="1"/>
      <c r="NPW167" s="1"/>
      <c r="NPX167" s="1"/>
      <c r="NPY167" s="1"/>
      <c r="NPZ167" s="1"/>
      <c r="NQA167" s="1"/>
      <c r="NQB167" s="1"/>
      <c r="NQC167" s="1"/>
      <c r="NQD167" s="1"/>
      <c r="NQE167" s="1"/>
      <c r="NQF167" s="1"/>
      <c r="NQG167" s="1"/>
      <c r="NQH167" s="1"/>
      <c r="NQI167" s="1"/>
      <c r="NQJ167" s="1"/>
      <c r="NQK167" s="1"/>
      <c r="NQL167" s="1"/>
      <c r="NQM167" s="1"/>
      <c r="NQN167" s="1"/>
      <c r="NQO167" s="1"/>
      <c r="NQP167" s="1"/>
      <c r="NQQ167" s="1"/>
      <c r="NQR167" s="1"/>
      <c r="NQS167" s="1"/>
      <c r="NQT167" s="1"/>
      <c r="NQU167" s="1"/>
      <c r="NQV167" s="1"/>
      <c r="NQW167" s="1"/>
      <c r="NQX167" s="1"/>
      <c r="NQY167" s="1"/>
      <c r="NQZ167" s="1"/>
      <c r="NRA167" s="1"/>
      <c r="NRB167" s="1"/>
      <c r="NRC167" s="1"/>
      <c r="NRD167" s="1"/>
      <c r="NRE167" s="1"/>
      <c r="NRF167" s="1"/>
      <c r="NRG167" s="1"/>
      <c r="NRH167" s="1"/>
      <c r="NRI167" s="1"/>
      <c r="NRJ167" s="1"/>
      <c r="NRK167" s="1"/>
      <c r="NRL167" s="1"/>
      <c r="NRM167" s="1"/>
      <c r="NRN167" s="1"/>
      <c r="NRO167" s="1"/>
      <c r="NRP167" s="1"/>
      <c r="NRQ167" s="1"/>
      <c r="NRR167" s="1"/>
      <c r="NRS167" s="1"/>
      <c r="NRT167" s="1"/>
      <c r="NRU167" s="1"/>
      <c r="NRV167" s="1"/>
      <c r="NRW167" s="1"/>
      <c r="NRX167" s="1"/>
      <c r="NRY167" s="1"/>
      <c r="NRZ167" s="1"/>
      <c r="NSA167" s="1"/>
      <c r="NSB167" s="1"/>
      <c r="NSC167" s="1"/>
      <c r="NSD167" s="1"/>
      <c r="NSE167" s="1"/>
      <c r="NSF167" s="1"/>
      <c r="NSG167" s="1"/>
      <c r="NSH167" s="1"/>
      <c r="NSI167" s="1"/>
      <c r="NSJ167" s="1"/>
      <c r="NSK167" s="1"/>
      <c r="NSL167" s="1"/>
      <c r="NSM167" s="1"/>
      <c r="NSN167" s="1"/>
      <c r="NSO167" s="1"/>
      <c r="NSP167" s="1"/>
      <c r="NSQ167" s="1"/>
      <c r="NSR167" s="1"/>
      <c r="NSS167" s="1"/>
      <c r="NST167" s="1"/>
      <c r="NSU167" s="1"/>
      <c r="NSV167" s="1"/>
      <c r="NSW167" s="1"/>
      <c r="NSX167" s="1"/>
      <c r="NSY167" s="1"/>
      <c r="NSZ167" s="1"/>
      <c r="NTA167" s="1"/>
      <c r="NTB167" s="1"/>
      <c r="NTC167" s="1"/>
      <c r="NTD167" s="1"/>
      <c r="NTE167" s="1"/>
      <c r="NTF167" s="1"/>
      <c r="NTG167" s="1"/>
      <c r="NTH167" s="1"/>
      <c r="NTI167" s="1"/>
      <c r="NTJ167" s="1"/>
      <c r="NTK167" s="1"/>
      <c r="NTL167" s="1"/>
      <c r="NTM167" s="1"/>
      <c r="NTN167" s="1"/>
      <c r="NTO167" s="1"/>
      <c r="NTP167" s="1"/>
      <c r="NTQ167" s="1"/>
      <c r="NTR167" s="1"/>
      <c r="NTS167" s="1"/>
      <c r="NTT167" s="1"/>
      <c r="NTU167" s="1"/>
      <c r="NTV167" s="1"/>
      <c r="NTW167" s="1"/>
      <c r="NTX167" s="1"/>
      <c r="NTY167" s="1"/>
      <c r="NTZ167" s="1"/>
      <c r="NUA167" s="1"/>
      <c r="NUB167" s="1"/>
      <c r="NUC167" s="1"/>
      <c r="NUD167" s="1"/>
      <c r="NUE167" s="1"/>
      <c r="NUF167" s="1"/>
      <c r="NUG167" s="1"/>
      <c r="NUH167" s="1"/>
      <c r="NUI167" s="1"/>
      <c r="NUJ167" s="1"/>
      <c r="NUK167" s="1"/>
      <c r="NUL167" s="1"/>
      <c r="NUM167" s="1"/>
      <c r="NUN167" s="1"/>
      <c r="NUO167" s="1"/>
      <c r="NUP167" s="1"/>
      <c r="NUQ167" s="1"/>
      <c r="NUR167" s="1"/>
      <c r="NUS167" s="1"/>
      <c r="NUT167" s="1"/>
      <c r="NUU167" s="1"/>
      <c r="NUV167" s="1"/>
      <c r="NUW167" s="1"/>
      <c r="NUX167" s="1"/>
      <c r="NUY167" s="1"/>
      <c r="NUZ167" s="1"/>
      <c r="NVA167" s="1"/>
      <c r="NVB167" s="1"/>
      <c r="NVC167" s="1"/>
      <c r="NVD167" s="1"/>
      <c r="NVE167" s="1"/>
      <c r="NVF167" s="1"/>
      <c r="NVG167" s="1"/>
      <c r="NVH167" s="1"/>
      <c r="NVI167" s="1"/>
      <c r="NVJ167" s="1"/>
      <c r="NVK167" s="1"/>
      <c r="NVL167" s="1"/>
      <c r="NVM167" s="1"/>
      <c r="NVN167" s="1"/>
      <c r="NVO167" s="1"/>
      <c r="NVP167" s="1"/>
      <c r="NVQ167" s="1"/>
      <c r="NVR167" s="1"/>
      <c r="NVS167" s="1"/>
      <c r="NVT167" s="1"/>
      <c r="NVU167" s="1"/>
      <c r="NVV167" s="1"/>
      <c r="NVW167" s="1"/>
      <c r="NVX167" s="1"/>
      <c r="NVY167" s="1"/>
      <c r="NVZ167" s="1"/>
      <c r="NWA167" s="1"/>
      <c r="NWB167" s="1"/>
      <c r="NWC167" s="1"/>
      <c r="NWD167" s="1"/>
      <c r="NWE167" s="1"/>
      <c r="NWF167" s="1"/>
      <c r="NWG167" s="1"/>
      <c r="NWH167" s="1"/>
      <c r="NWI167" s="1"/>
      <c r="NWJ167" s="1"/>
      <c r="NWK167" s="1"/>
      <c r="NWL167" s="1"/>
      <c r="NWM167" s="1"/>
      <c r="NWN167" s="1"/>
      <c r="NWO167" s="1"/>
      <c r="NWP167" s="1"/>
      <c r="NWQ167" s="1"/>
      <c r="NWR167" s="1"/>
      <c r="NWS167" s="1"/>
      <c r="NWT167" s="1"/>
      <c r="NWU167" s="1"/>
      <c r="NWV167" s="1"/>
      <c r="NWW167" s="1"/>
      <c r="NWX167" s="1"/>
      <c r="NWY167" s="1"/>
      <c r="NWZ167" s="1"/>
      <c r="NXA167" s="1"/>
      <c r="NXB167" s="1"/>
      <c r="NXC167" s="1"/>
      <c r="NXD167" s="1"/>
      <c r="NXE167" s="1"/>
      <c r="NXF167" s="1"/>
      <c r="NXG167" s="1"/>
      <c r="NXH167" s="1"/>
      <c r="NXI167" s="1"/>
      <c r="NXJ167" s="1"/>
      <c r="NXK167" s="1"/>
      <c r="NXL167" s="1"/>
      <c r="NXM167" s="1"/>
      <c r="NXN167" s="1"/>
      <c r="NXO167" s="1"/>
      <c r="NXP167" s="1"/>
      <c r="NXQ167" s="1"/>
      <c r="NXR167" s="1"/>
      <c r="NXS167" s="1"/>
      <c r="NXT167" s="1"/>
      <c r="NXU167" s="1"/>
      <c r="NXV167" s="1"/>
      <c r="NXW167" s="1"/>
      <c r="NXX167" s="1"/>
      <c r="NXY167" s="1"/>
      <c r="NXZ167" s="1"/>
      <c r="NYA167" s="1"/>
      <c r="NYB167" s="1"/>
      <c r="NYC167" s="1"/>
      <c r="NYD167" s="1"/>
      <c r="NYE167" s="1"/>
      <c r="NYF167" s="1"/>
      <c r="NYG167" s="1"/>
      <c r="NYH167" s="1"/>
      <c r="NYI167" s="1"/>
      <c r="NYJ167" s="1"/>
      <c r="NYK167" s="1"/>
      <c r="NYL167" s="1"/>
      <c r="NYM167" s="1"/>
      <c r="NYN167" s="1"/>
      <c r="NYO167" s="1"/>
      <c r="NYP167" s="1"/>
      <c r="NYQ167" s="1"/>
      <c r="NYR167" s="1"/>
      <c r="NYS167" s="1"/>
      <c r="NYT167" s="1"/>
      <c r="NYU167" s="1"/>
      <c r="NYV167" s="1"/>
      <c r="NYW167" s="1"/>
      <c r="NYX167" s="1"/>
      <c r="NYY167" s="1"/>
      <c r="NYZ167" s="1"/>
      <c r="NZA167" s="1"/>
      <c r="NZB167" s="1"/>
      <c r="NZC167" s="1"/>
      <c r="NZD167" s="1"/>
      <c r="NZE167" s="1"/>
      <c r="NZF167" s="1"/>
      <c r="NZG167" s="1"/>
      <c r="NZH167" s="1"/>
      <c r="NZI167" s="1"/>
      <c r="NZJ167" s="1"/>
      <c r="NZK167" s="1"/>
      <c r="NZL167" s="1"/>
      <c r="NZM167" s="1"/>
      <c r="NZN167" s="1"/>
      <c r="NZO167" s="1"/>
      <c r="NZP167" s="1"/>
      <c r="NZQ167" s="1"/>
      <c r="NZR167" s="1"/>
      <c r="NZS167" s="1"/>
      <c r="NZT167" s="1"/>
      <c r="NZU167" s="1"/>
      <c r="NZV167" s="1"/>
      <c r="NZW167" s="1"/>
      <c r="NZX167" s="1"/>
      <c r="NZY167" s="1"/>
      <c r="NZZ167" s="1"/>
      <c r="OAA167" s="1"/>
      <c r="OAB167" s="1"/>
      <c r="OAC167" s="1"/>
      <c r="OAD167" s="1"/>
      <c r="OAE167" s="1"/>
      <c r="OAF167" s="1"/>
      <c r="OAG167" s="1"/>
      <c r="OAH167" s="1"/>
      <c r="OAI167" s="1"/>
      <c r="OAJ167" s="1"/>
      <c r="OAK167" s="1"/>
      <c r="OAL167" s="1"/>
      <c r="OAM167" s="1"/>
      <c r="OAN167" s="1"/>
      <c r="OAO167" s="1"/>
      <c r="OAP167" s="1"/>
      <c r="OAQ167" s="1"/>
      <c r="OAR167" s="1"/>
      <c r="OAS167" s="1"/>
      <c r="OAT167" s="1"/>
      <c r="OAU167" s="1"/>
      <c r="OAV167" s="1"/>
      <c r="OAW167" s="1"/>
      <c r="OAX167" s="1"/>
      <c r="OAY167" s="1"/>
      <c r="OAZ167" s="1"/>
      <c r="OBA167" s="1"/>
      <c r="OBB167" s="1"/>
      <c r="OBC167" s="1"/>
      <c r="OBD167" s="1"/>
      <c r="OBE167" s="1"/>
      <c r="OBF167" s="1"/>
      <c r="OBG167" s="1"/>
      <c r="OBH167" s="1"/>
      <c r="OBI167" s="1"/>
      <c r="OBJ167" s="1"/>
      <c r="OBK167" s="1"/>
      <c r="OBL167" s="1"/>
      <c r="OBM167" s="1"/>
      <c r="OBN167" s="1"/>
      <c r="OBO167" s="1"/>
      <c r="OBP167" s="1"/>
      <c r="OBQ167" s="1"/>
      <c r="OBR167" s="1"/>
      <c r="OBS167" s="1"/>
      <c r="OBT167" s="1"/>
      <c r="OBU167" s="1"/>
      <c r="OBV167" s="1"/>
      <c r="OBW167" s="1"/>
      <c r="OBX167" s="1"/>
      <c r="OBY167" s="1"/>
      <c r="OBZ167" s="1"/>
      <c r="OCA167" s="1"/>
      <c r="OCB167" s="1"/>
      <c r="OCC167" s="1"/>
      <c r="OCD167" s="1"/>
      <c r="OCE167" s="1"/>
      <c r="OCF167" s="1"/>
      <c r="OCG167" s="1"/>
      <c r="OCH167" s="1"/>
      <c r="OCI167" s="1"/>
      <c r="OCJ167" s="1"/>
      <c r="OCK167" s="1"/>
      <c r="OCL167" s="1"/>
      <c r="OCM167" s="1"/>
      <c r="OCN167" s="1"/>
      <c r="OCO167" s="1"/>
      <c r="OCP167" s="1"/>
      <c r="OCQ167" s="1"/>
      <c r="OCR167" s="1"/>
      <c r="OCS167" s="1"/>
      <c r="OCT167" s="1"/>
      <c r="OCU167" s="1"/>
      <c r="OCV167" s="1"/>
      <c r="OCW167" s="1"/>
      <c r="OCX167" s="1"/>
      <c r="OCY167" s="1"/>
      <c r="OCZ167" s="1"/>
      <c r="ODA167" s="1"/>
      <c r="ODB167" s="1"/>
      <c r="ODC167" s="1"/>
      <c r="ODD167" s="1"/>
      <c r="ODE167" s="1"/>
      <c r="ODF167" s="1"/>
      <c r="ODG167" s="1"/>
      <c r="ODH167" s="1"/>
      <c r="ODI167" s="1"/>
      <c r="ODJ167" s="1"/>
      <c r="ODK167" s="1"/>
      <c r="ODL167" s="1"/>
      <c r="ODM167" s="1"/>
      <c r="ODN167" s="1"/>
      <c r="ODO167" s="1"/>
      <c r="ODP167" s="1"/>
      <c r="ODQ167" s="1"/>
      <c r="ODR167" s="1"/>
      <c r="ODS167" s="1"/>
      <c r="ODT167" s="1"/>
      <c r="ODU167" s="1"/>
      <c r="ODV167" s="1"/>
      <c r="ODW167" s="1"/>
      <c r="ODX167" s="1"/>
      <c r="ODY167" s="1"/>
      <c r="ODZ167" s="1"/>
      <c r="OEA167" s="1"/>
      <c r="OEB167" s="1"/>
      <c r="OEC167" s="1"/>
      <c r="OED167" s="1"/>
      <c r="OEE167" s="1"/>
      <c r="OEF167" s="1"/>
      <c r="OEG167" s="1"/>
      <c r="OEH167" s="1"/>
      <c r="OEI167" s="1"/>
      <c r="OEJ167" s="1"/>
      <c r="OEK167" s="1"/>
      <c r="OEL167" s="1"/>
      <c r="OEM167" s="1"/>
      <c r="OEN167" s="1"/>
      <c r="OEO167" s="1"/>
      <c r="OEP167" s="1"/>
      <c r="OEQ167" s="1"/>
      <c r="OER167" s="1"/>
      <c r="OES167" s="1"/>
      <c r="OET167" s="1"/>
      <c r="OEU167" s="1"/>
      <c r="OEV167" s="1"/>
      <c r="OEW167" s="1"/>
      <c r="OEX167" s="1"/>
      <c r="OEY167" s="1"/>
      <c r="OEZ167" s="1"/>
      <c r="OFA167" s="1"/>
      <c r="OFB167" s="1"/>
      <c r="OFC167" s="1"/>
      <c r="OFD167" s="1"/>
      <c r="OFE167" s="1"/>
      <c r="OFF167" s="1"/>
      <c r="OFG167" s="1"/>
      <c r="OFH167" s="1"/>
      <c r="OFI167" s="1"/>
      <c r="OFJ167" s="1"/>
      <c r="OFK167" s="1"/>
      <c r="OFL167" s="1"/>
      <c r="OFM167" s="1"/>
      <c r="OFN167" s="1"/>
      <c r="OFO167" s="1"/>
      <c r="OFP167" s="1"/>
      <c r="OFQ167" s="1"/>
      <c r="OFR167" s="1"/>
      <c r="OFS167" s="1"/>
      <c r="OFT167" s="1"/>
      <c r="OFU167" s="1"/>
      <c r="OFV167" s="1"/>
      <c r="OFW167" s="1"/>
      <c r="OFX167" s="1"/>
      <c r="OFY167" s="1"/>
      <c r="OFZ167" s="1"/>
      <c r="OGA167" s="1"/>
      <c r="OGB167" s="1"/>
      <c r="OGC167" s="1"/>
      <c r="OGD167" s="1"/>
      <c r="OGE167" s="1"/>
      <c r="OGF167" s="1"/>
      <c r="OGG167" s="1"/>
      <c r="OGH167" s="1"/>
      <c r="OGI167" s="1"/>
      <c r="OGJ167" s="1"/>
      <c r="OGK167" s="1"/>
      <c r="OGL167" s="1"/>
      <c r="OGM167" s="1"/>
      <c r="OGN167" s="1"/>
      <c r="OGO167" s="1"/>
      <c r="OGP167" s="1"/>
      <c r="OGQ167" s="1"/>
      <c r="OGR167" s="1"/>
      <c r="OGS167" s="1"/>
      <c r="OGT167" s="1"/>
      <c r="OGU167" s="1"/>
      <c r="OGV167" s="1"/>
      <c r="OGW167" s="1"/>
      <c r="OGX167" s="1"/>
      <c r="OGY167" s="1"/>
      <c r="OGZ167" s="1"/>
      <c r="OHA167" s="1"/>
      <c r="OHB167" s="1"/>
      <c r="OHC167" s="1"/>
      <c r="OHD167" s="1"/>
      <c r="OHE167" s="1"/>
      <c r="OHF167" s="1"/>
      <c r="OHG167" s="1"/>
      <c r="OHH167" s="1"/>
      <c r="OHI167" s="1"/>
      <c r="OHJ167" s="1"/>
      <c r="OHK167" s="1"/>
      <c r="OHL167" s="1"/>
      <c r="OHM167" s="1"/>
      <c r="OHN167" s="1"/>
      <c r="OHO167" s="1"/>
      <c r="OHP167" s="1"/>
      <c r="OHQ167" s="1"/>
      <c r="OHR167" s="1"/>
      <c r="OHS167" s="1"/>
      <c r="OHT167" s="1"/>
      <c r="OHU167" s="1"/>
      <c r="OHV167" s="1"/>
      <c r="OHW167" s="1"/>
      <c r="OHX167" s="1"/>
      <c r="OHY167" s="1"/>
      <c r="OHZ167" s="1"/>
      <c r="OIA167" s="1"/>
      <c r="OIB167" s="1"/>
      <c r="OIC167" s="1"/>
      <c r="OID167" s="1"/>
      <c r="OIE167" s="1"/>
      <c r="OIF167" s="1"/>
      <c r="OIG167" s="1"/>
      <c r="OIH167" s="1"/>
      <c r="OII167" s="1"/>
      <c r="OIJ167" s="1"/>
      <c r="OIK167" s="1"/>
      <c r="OIL167" s="1"/>
      <c r="OIM167" s="1"/>
      <c r="OIN167" s="1"/>
      <c r="OIO167" s="1"/>
      <c r="OIP167" s="1"/>
      <c r="OIQ167" s="1"/>
      <c r="OIR167" s="1"/>
      <c r="OIS167" s="1"/>
      <c r="OIT167" s="1"/>
      <c r="OIU167" s="1"/>
      <c r="OIV167" s="1"/>
      <c r="OIW167" s="1"/>
      <c r="OIX167" s="1"/>
      <c r="OIY167" s="1"/>
      <c r="OIZ167" s="1"/>
      <c r="OJA167" s="1"/>
      <c r="OJB167" s="1"/>
      <c r="OJC167" s="1"/>
      <c r="OJD167" s="1"/>
      <c r="OJE167" s="1"/>
      <c r="OJF167" s="1"/>
      <c r="OJG167" s="1"/>
      <c r="OJH167" s="1"/>
      <c r="OJI167" s="1"/>
      <c r="OJJ167" s="1"/>
      <c r="OJK167" s="1"/>
      <c r="OJL167" s="1"/>
      <c r="OJM167" s="1"/>
      <c r="OJN167" s="1"/>
      <c r="OJO167" s="1"/>
      <c r="OJP167" s="1"/>
      <c r="OJQ167" s="1"/>
      <c r="OJR167" s="1"/>
      <c r="OJS167" s="1"/>
      <c r="OJT167" s="1"/>
      <c r="OJU167" s="1"/>
      <c r="OJV167" s="1"/>
      <c r="OJW167" s="1"/>
      <c r="OJX167" s="1"/>
      <c r="OJY167" s="1"/>
      <c r="OJZ167" s="1"/>
      <c r="OKA167" s="1"/>
      <c r="OKB167" s="1"/>
      <c r="OKC167" s="1"/>
      <c r="OKD167" s="1"/>
      <c r="OKE167" s="1"/>
      <c r="OKF167" s="1"/>
      <c r="OKG167" s="1"/>
      <c r="OKH167" s="1"/>
      <c r="OKI167" s="1"/>
      <c r="OKJ167" s="1"/>
      <c r="OKK167" s="1"/>
      <c r="OKL167" s="1"/>
      <c r="OKM167" s="1"/>
      <c r="OKN167" s="1"/>
      <c r="OKO167" s="1"/>
      <c r="OKP167" s="1"/>
      <c r="OKQ167" s="1"/>
      <c r="OKR167" s="1"/>
      <c r="OKS167" s="1"/>
      <c r="OKT167" s="1"/>
      <c r="OKU167" s="1"/>
      <c r="OKV167" s="1"/>
      <c r="OKW167" s="1"/>
      <c r="OKX167" s="1"/>
      <c r="OKY167" s="1"/>
      <c r="OKZ167" s="1"/>
      <c r="OLA167" s="1"/>
      <c r="OLB167" s="1"/>
      <c r="OLC167" s="1"/>
      <c r="OLD167" s="1"/>
      <c r="OLE167" s="1"/>
      <c r="OLF167" s="1"/>
      <c r="OLG167" s="1"/>
      <c r="OLH167" s="1"/>
      <c r="OLI167" s="1"/>
      <c r="OLJ167" s="1"/>
      <c r="OLK167" s="1"/>
      <c r="OLL167" s="1"/>
      <c r="OLM167" s="1"/>
      <c r="OLN167" s="1"/>
      <c r="OLO167" s="1"/>
      <c r="OLP167" s="1"/>
      <c r="OLQ167" s="1"/>
      <c r="OLR167" s="1"/>
      <c r="OLS167" s="1"/>
      <c r="OLT167" s="1"/>
      <c r="OLU167" s="1"/>
      <c r="OLV167" s="1"/>
      <c r="OLW167" s="1"/>
      <c r="OLX167" s="1"/>
      <c r="OLY167" s="1"/>
      <c r="OLZ167" s="1"/>
      <c r="OMA167" s="1"/>
      <c r="OMB167" s="1"/>
      <c r="OMC167" s="1"/>
      <c r="OMD167" s="1"/>
      <c r="OME167" s="1"/>
      <c r="OMF167" s="1"/>
      <c r="OMG167" s="1"/>
      <c r="OMH167" s="1"/>
      <c r="OMI167" s="1"/>
      <c r="OMJ167" s="1"/>
      <c r="OMK167" s="1"/>
      <c r="OML167" s="1"/>
      <c r="OMM167" s="1"/>
      <c r="OMN167" s="1"/>
      <c r="OMO167" s="1"/>
      <c r="OMP167" s="1"/>
      <c r="OMQ167" s="1"/>
      <c r="OMR167" s="1"/>
      <c r="OMS167" s="1"/>
      <c r="OMT167" s="1"/>
      <c r="OMU167" s="1"/>
      <c r="OMV167" s="1"/>
      <c r="OMW167" s="1"/>
      <c r="OMX167" s="1"/>
      <c r="OMY167" s="1"/>
      <c r="OMZ167" s="1"/>
      <c r="ONA167" s="1"/>
      <c r="ONB167" s="1"/>
      <c r="ONC167" s="1"/>
      <c r="OND167" s="1"/>
      <c r="ONE167" s="1"/>
      <c r="ONF167" s="1"/>
      <c r="ONG167" s="1"/>
      <c r="ONH167" s="1"/>
      <c r="ONI167" s="1"/>
      <c r="ONJ167" s="1"/>
      <c r="ONK167" s="1"/>
      <c r="ONL167" s="1"/>
      <c r="ONM167" s="1"/>
      <c r="ONN167" s="1"/>
      <c r="ONO167" s="1"/>
      <c r="ONP167" s="1"/>
      <c r="ONQ167" s="1"/>
      <c r="ONR167" s="1"/>
      <c r="ONS167" s="1"/>
      <c r="ONT167" s="1"/>
      <c r="ONU167" s="1"/>
      <c r="ONV167" s="1"/>
      <c r="ONW167" s="1"/>
      <c r="ONX167" s="1"/>
      <c r="ONY167" s="1"/>
      <c r="ONZ167" s="1"/>
      <c r="OOA167" s="1"/>
      <c r="OOB167" s="1"/>
      <c r="OOC167" s="1"/>
      <c r="OOD167" s="1"/>
      <c r="OOE167" s="1"/>
      <c r="OOF167" s="1"/>
      <c r="OOG167" s="1"/>
      <c r="OOH167" s="1"/>
      <c r="OOI167" s="1"/>
      <c r="OOJ167" s="1"/>
      <c r="OOK167" s="1"/>
      <c r="OOL167" s="1"/>
      <c r="OOM167" s="1"/>
      <c r="OON167" s="1"/>
      <c r="OOO167" s="1"/>
      <c r="OOP167" s="1"/>
      <c r="OOQ167" s="1"/>
      <c r="OOR167" s="1"/>
      <c r="OOS167" s="1"/>
      <c r="OOT167" s="1"/>
      <c r="OOU167" s="1"/>
      <c r="OOV167" s="1"/>
      <c r="OOW167" s="1"/>
      <c r="OOX167" s="1"/>
      <c r="OOY167" s="1"/>
      <c r="OOZ167" s="1"/>
      <c r="OPA167" s="1"/>
      <c r="OPB167" s="1"/>
      <c r="OPC167" s="1"/>
      <c r="OPD167" s="1"/>
      <c r="OPE167" s="1"/>
      <c r="OPF167" s="1"/>
      <c r="OPG167" s="1"/>
      <c r="OPH167" s="1"/>
      <c r="OPI167" s="1"/>
      <c r="OPJ167" s="1"/>
      <c r="OPK167" s="1"/>
      <c r="OPL167" s="1"/>
      <c r="OPM167" s="1"/>
      <c r="OPN167" s="1"/>
      <c r="OPO167" s="1"/>
      <c r="OPP167" s="1"/>
      <c r="OPQ167" s="1"/>
      <c r="OPR167" s="1"/>
      <c r="OPS167" s="1"/>
      <c r="OPT167" s="1"/>
      <c r="OPU167" s="1"/>
      <c r="OPV167" s="1"/>
      <c r="OPW167" s="1"/>
      <c r="OPX167" s="1"/>
      <c r="OPY167" s="1"/>
      <c r="OPZ167" s="1"/>
      <c r="OQA167" s="1"/>
      <c r="OQB167" s="1"/>
      <c r="OQC167" s="1"/>
      <c r="OQD167" s="1"/>
      <c r="OQE167" s="1"/>
      <c r="OQF167" s="1"/>
      <c r="OQG167" s="1"/>
      <c r="OQH167" s="1"/>
      <c r="OQI167" s="1"/>
      <c r="OQJ167" s="1"/>
      <c r="OQK167" s="1"/>
      <c r="OQL167" s="1"/>
      <c r="OQM167" s="1"/>
      <c r="OQN167" s="1"/>
      <c r="OQO167" s="1"/>
      <c r="OQP167" s="1"/>
      <c r="OQQ167" s="1"/>
      <c r="OQR167" s="1"/>
      <c r="OQS167" s="1"/>
      <c r="OQT167" s="1"/>
      <c r="OQU167" s="1"/>
      <c r="OQV167" s="1"/>
      <c r="OQW167" s="1"/>
      <c r="OQX167" s="1"/>
      <c r="OQY167" s="1"/>
      <c r="OQZ167" s="1"/>
      <c r="ORA167" s="1"/>
      <c r="ORB167" s="1"/>
      <c r="ORC167" s="1"/>
      <c r="ORD167" s="1"/>
      <c r="ORE167" s="1"/>
      <c r="ORF167" s="1"/>
      <c r="ORG167" s="1"/>
      <c r="ORH167" s="1"/>
      <c r="ORI167" s="1"/>
      <c r="ORJ167" s="1"/>
      <c r="ORK167" s="1"/>
      <c r="ORL167" s="1"/>
      <c r="ORM167" s="1"/>
      <c r="ORN167" s="1"/>
      <c r="ORO167" s="1"/>
      <c r="ORP167" s="1"/>
      <c r="ORQ167" s="1"/>
      <c r="ORR167" s="1"/>
      <c r="ORS167" s="1"/>
      <c r="ORT167" s="1"/>
      <c r="ORU167" s="1"/>
      <c r="ORV167" s="1"/>
      <c r="ORW167" s="1"/>
      <c r="ORX167" s="1"/>
      <c r="ORY167" s="1"/>
      <c r="ORZ167" s="1"/>
      <c r="OSA167" s="1"/>
      <c r="OSB167" s="1"/>
      <c r="OSC167" s="1"/>
      <c r="OSD167" s="1"/>
      <c r="OSE167" s="1"/>
      <c r="OSF167" s="1"/>
      <c r="OSG167" s="1"/>
      <c r="OSH167" s="1"/>
      <c r="OSI167" s="1"/>
      <c r="OSJ167" s="1"/>
      <c r="OSK167" s="1"/>
      <c r="OSL167" s="1"/>
      <c r="OSM167" s="1"/>
      <c r="OSN167" s="1"/>
      <c r="OSO167" s="1"/>
      <c r="OSP167" s="1"/>
      <c r="OSQ167" s="1"/>
      <c r="OSR167" s="1"/>
      <c r="OSS167" s="1"/>
      <c r="OST167" s="1"/>
      <c r="OSU167" s="1"/>
      <c r="OSV167" s="1"/>
      <c r="OSW167" s="1"/>
      <c r="OSX167" s="1"/>
      <c r="OSY167" s="1"/>
      <c r="OSZ167" s="1"/>
      <c r="OTA167" s="1"/>
      <c r="OTB167" s="1"/>
      <c r="OTC167" s="1"/>
      <c r="OTD167" s="1"/>
      <c r="OTE167" s="1"/>
      <c r="OTF167" s="1"/>
      <c r="OTG167" s="1"/>
      <c r="OTH167" s="1"/>
      <c r="OTI167" s="1"/>
      <c r="OTJ167" s="1"/>
      <c r="OTK167" s="1"/>
      <c r="OTL167" s="1"/>
      <c r="OTM167" s="1"/>
      <c r="OTN167" s="1"/>
      <c r="OTO167" s="1"/>
      <c r="OTP167" s="1"/>
      <c r="OTQ167" s="1"/>
      <c r="OTR167" s="1"/>
      <c r="OTS167" s="1"/>
      <c r="OTT167" s="1"/>
      <c r="OTU167" s="1"/>
      <c r="OTV167" s="1"/>
      <c r="OTW167" s="1"/>
      <c r="OTX167" s="1"/>
      <c r="OTY167" s="1"/>
      <c r="OTZ167" s="1"/>
      <c r="OUA167" s="1"/>
      <c r="OUB167" s="1"/>
      <c r="OUC167" s="1"/>
      <c r="OUD167" s="1"/>
      <c r="OUE167" s="1"/>
      <c r="OUF167" s="1"/>
      <c r="OUG167" s="1"/>
      <c r="OUH167" s="1"/>
      <c r="OUI167" s="1"/>
      <c r="OUJ167" s="1"/>
      <c r="OUK167" s="1"/>
      <c r="OUL167" s="1"/>
      <c r="OUM167" s="1"/>
      <c r="OUN167" s="1"/>
      <c r="OUO167" s="1"/>
      <c r="OUP167" s="1"/>
      <c r="OUQ167" s="1"/>
      <c r="OUR167" s="1"/>
      <c r="OUS167" s="1"/>
      <c r="OUT167" s="1"/>
      <c r="OUU167" s="1"/>
      <c r="OUV167" s="1"/>
      <c r="OUW167" s="1"/>
      <c r="OUX167" s="1"/>
      <c r="OUY167" s="1"/>
      <c r="OUZ167" s="1"/>
      <c r="OVA167" s="1"/>
      <c r="OVB167" s="1"/>
      <c r="OVC167" s="1"/>
      <c r="OVD167" s="1"/>
      <c r="OVE167" s="1"/>
      <c r="OVF167" s="1"/>
      <c r="OVG167" s="1"/>
      <c r="OVH167" s="1"/>
      <c r="OVI167" s="1"/>
      <c r="OVJ167" s="1"/>
      <c r="OVK167" s="1"/>
      <c r="OVL167" s="1"/>
      <c r="OVM167" s="1"/>
      <c r="OVN167" s="1"/>
      <c r="OVO167" s="1"/>
      <c r="OVP167" s="1"/>
      <c r="OVQ167" s="1"/>
      <c r="OVR167" s="1"/>
      <c r="OVS167" s="1"/>
      <c r="OVT167" s="1"/>
      <c r="OVU167" s="1"/>
      <c r="OVV167" s="1"/>
      <c r="OVW167" s="1"/>
      <c r="OVX167" s="1"/>
      <c r="OVY167" s="1"/>
      <c r="OVZ167" s="1"/>
      <c r="OWA167" s="1"/>
      <c r="OWB167" s="1"/>
      <c r="OWC167" s="1"/>
      <c r="OWD167" s="1"/>
      <c r="OWE167" s="1"/>
      <c r="OWF167" s="1"/>
      <c r="OWG167" s="1"/>
      <c r="OWH167" s="1"/>
      <c r="OWI167" s="1"/>
      <c r="OWJ167" s="1"/>
      <c r="OWK167" s="1"/>
      <c r="OWL167" s="1"/>
      <c r="OWM167" s="1"/>
      <c r="OWN167" s="1"/>
      <c r="OWO167" s="1"/>
      <c r="OWP167" s="1"/>
      <c r="OWQ167" s="1"/>
      <c r="OWR167" s="1"/>
      <c r="OWS167" s="1"/>
      <c r="OWT167" s="1"/>
      <c r="OWU167" s="1"/>
      <c r="OWV167" s="1"/>
      <c r="OWW167" s="1"/>
      <c r="OWX167" s="1"/>
      <c r="OWY167" s="1"/>
      <c r="OWZ167" s="1"/>
      <c r="OXA167" s="1"/>
      <c r="OXB167" s="1"/>
      <c r="OXC167" s="1"/>
      <c r="OXD167" s="1"/>
      <c r="OXE167" s="1"/>
      <c r="OXF167" s="1"/>
      <c r="OXG167" s="1"/>
      <c r="OXH167" s="1"/>
      <c r="OXI167" s="1"/>
      <c r="OXJ167" s="1"/>
      <c r="OXK167" s="1"/>
      <c r="OXL167" s="1"/>
      <c r="OXM167" s="1"/>
      <c r="OXN167" s="1"/>
      <c r="OXO167" s="1"/>
      <c r="OXP167" s="1"/>
      <c r="OXQ167" s="1"/>
      <c r="OXR167" s="1"/>
      <c r="OXS167" s="1"/>
      <c r="OXT167" s="1"/>
      <c r="OXU167" s="1"/>
      <c r="OXV167" s="1"/>
      <c r="OXW167" s="1"/>
      <c r="OXX167" s="1"/>
      <c r="OXY167" s="1"/>
      <c r="OXZ167" s="1"/>
      <c r="OYA167" s="1"/>
      <c r="OYB167" s="1"/>
      <c r="OYC167" s="1"/>
      <c r="OYD167" s="1"/>
      <c r="OYE167" s="1"/>
      <c r="OYF167" s="1"/>
      <c r="OYG167" s="1"/>
      <c r="OYH167" s="1"/>
      <c r="OYI167" s="1"/>
      <c r="OYJ167" s="1"/>
      <c r="OYK167" s="1"/>
      <c r="OYL167" s="1"/>
      <c r="OYM167" s="1"/>
      <c r="OYN167" s="1"/>
      <c r="OYO167" s="1"/>
      <c r="OYP167" s="1"/>
      <c r="OYQ167" s="1"/>
      <c r="OYR167" s="1"/>
      <c r="OYS167" s="1"/>
      <c r="OYT167" s="1"/>
      <c r="OYU167" s="1"/>
      <c r="OYV167" s="1"/>
      <c r="OYW167" s="1"/>
      <c r="OYX167" s="1"/>
      <c r="OYY167" s="1"/>
      <c r="OYZ167" s="1"/>
      <c r="OZA167" s="1"/>
      <c r="OZB167" s="1"/>
      <c r="OZC167" s="1"/>
      <c r="OZD167" s="1"/>
      <c r="OZE167" s="1"/>
      <c r="OZF167" s="1"/>
      <c r="OZG167" s="1"/>
      <c r="OZH167" s="1"/>
      <c r="OZI167" s="1"/>
      <c r="OZJ167" s="1"/>
      <c r="OZK167" s="1"/>
      <c r="OZL167" s="1"/>
      <c r="OZM167" s="1"/>
      <c r="OZN167" s="1"/>
      <c r="OZO167" s="1"/>
      <c r="OZP167" s="1"/>
      <c r="OZQ167" s="1"/>
      <c r="OZR167" s="1"/>
      <c r="OZS167" s="1"/>
      <c r="OZT167" s="1"/>
      <c r="OZU167" s="1"/>
      <c r="OZV167" s="1"/>
      <c r="OZW167" s="1"/>
      <c r="OZX167" s="1"/>
      <c r="OZY167" s="1"/>
      <c r="OZZ167" s="1"/>
      <c r="PAA167" s="1"/>
      <c r="PAB167" s="1"/>
      <c r="PAC167" s="1"/>
      <c r="PAD167" s="1"/>
      <c r="PAE167" s="1"/>
      <c r="PAF167" s="1"/>
      <c r="PAG167" s="1"/>
      <c r="PAH167" s="1"/>
      <c r="PAI167" s="1"/>
      <c r="PAJ167" s="1"/>
      <c r="PAK167" s="1"/>
      <c r="PAL167" s="1"/>
      <c r="PAM167" s="1"/>
      <c r="PAN167" s="1"/>
      <c r="PAO167" s="1"/>
      <c r="PAP167" s="1"/>
      <c r="PAQ167" s="1"/>
      <c r="PAR167" s="1"/>
      <c r="PAS167" s="1"/>
      <c r="PAT167" s="1"/>
      <c r="PAU167" s="1"/>
      <c r="PAV167" s="1"/>
      <c r="PAW167" s="1"/>
      <c r="PAX167" s="1"/>
      <c r="PAY167" s="1"/>
      <c r="PAZ167" s="1"/>
      <c r="PBA167" s="1"/>
      <c r="PBB167" s="1"/>
      <c r="PBC167" s="1"/>
      <c r="PBD167" s="1"/>
      <c r="PBE167" s="1"/>
      <c r="PBF167" s="1"/>
      <c r="PBG167" s="1"/>
      <c r="PBH167" s="1"/>
      <c r="PBI167" s="1"/>
      <c r="PBJ167" s="1"/>
      <c r="PBK167" s="1"/>
      <c r="PBL167" s="1"/>
      <c r="PBM167" s="1"/>
      <c r="PBN167" s="1"/>
      <c r="PBO167" s="1"/>
      <c r="PBP167" s="1"/>
      <c r="PBQ167" s="1"/>
      <c r="PBR167" s="1"/>
      <c r="PBS167" s="1"/>
      <c r="PBT167" s="1"/>
      <c r="PBU167" s="1"/>
      <c r="PBV167" s="1"/>
      <c r="PBW167" s="1"/>
      <c r="PBX167" s="1"/>
      <c r="PBY167" s="1"/>
      <c r="PBZ167" s="1"/>
      <c r="PCA167" s="1"/>
      <c r="PCB167" s="1"/>
      <c r="PCC167" s="1"/>
      <c r="PCD167" s="1"/>
      <c r="PCE167" s="1"/>
      <c r="PCF167" s="1"/>
      <c r="PCG167" s="1"/>
      <c r="PCH167" s="1"/>
      <c r="PCI167" s="1"/>
      <c r="PCJ167" s="1"/>
      <c r="PCK167" s="1"/>
      <c r="PCL167" s="1"/>
      <c r="PCM167" s="1"/>
      <c r="PCN167" s="1"/>
      <c r="PCO167" s="1"/>
      <c r="PCP167" s="1"/>
      <c r="PCQ167" s="1"/>
      <c r="PCR167" s="1"/>
      <c r="PCS167" s="1"/>
      <c r="PCT167" s="1"/>
      <c r="PCU167" s="1"/>
      <c r="PCV167" s="1"/>
      <c r="PCW167" s="1"/>
      <c r="PCX167" s="1"/>
      <c r="PCY167" s="1"/>
      <c r="PCZ167" s="1"/>
      <c r="PDA167" s="1"/>
      <c r="PDB167" s="1"/>
      <c r="PDC167" s="1"/>
      <c r="PDD167" s="1"/>
      <c r="PDE167" s="1"/>
      <c r="PDF167" s="1"/>
      <c r="PDG167" s="1"/>
      <c r="PDH167" s="1"/>
      <c r="PDI167" s="1"/>
      <c r="PDJ167" s="1"/>
      <c r="PDK167" s="1"/>
      <c r="PDL167" s="1"/>
      <c r="PDM167" s="1"/>
      <c r="PDN167" s="1"/>
      <c r="PDO167" s="1"/>
      <c r="PDP167" s="1"/>
      <c r="PDQ167" s="1"/>
      <c r="PDR167" s="1"/>
      <c r="PDS167" s="1"/>
      <c r="PDT167" s="1"/>
      <c r="PDU167" s="1"/>
      <c r="PDV167" s="1"/>
      <c r="PDW167" s="1"/>
      <c r="PDX167" s="1"/>
      <c r="PDY167" s="1"/>
      <c r="PDZ167" s="1"/>
      <c r="PEA167" s="1"/>
      <c r="PEB167" s="1"/>
      <c r="PEC167" s="1"/>
      <c r="PED167" s="1"/>
      <c r="PEE167" s="1"/>
      <c r="PEF167" s="1"/>
      <c r="PEG167" s="1"/>
      <c r="PEH167" s="1"/>
      <c r="PEI167" s="1"/>
      <c r="PEJ167" s="1"/>
      <c r="PEK167" s="1"/>
      <c r="PEL167" s="1"/>
      <c r="PEM167" s="1"/>
      <c r="PEN167" s="1"/>
      <c r="PEO167" s="1"/>
      <c r="PEP167" s="1"/>
      <c r="PEQ167" s="1"/>
      <c r="PER167" s="1"/>
      <c r="PES167" s="1"/>
      <c r="PET167" s="1"/>
      <c r="PEU167" s="1"/>
      <c r="PEV167" s="1"/>
      <c r="PEW167" s="1"/>
      <c r="PEX167" s="1"/>
      <c r="PEY167" s="1"/>
      <c r="PEZ167" s="1"/>
      <c r="PFA167" s="1"/>
      <c r="PFB167" s="1"/>
      <c r="PFC167" s="1"/>
      <c r="PFD167" s="1"/>
      <c r="PFE167" s="1"/>
      <c r="PFF167" s="1"/>
      <c r="PFG167" s="1"/>
      <c r="PFH167" s="1"/>
      <c r="PFI167" s="1"/>
      <c r="PFJ167" s="1"/>
      <c r="PFK167" s="1"/>
      <c r="PFL167" s="1"/>
      <c r="PFM167" s="1"/>
      <c r="PFN167" s="1"/>
      <c r="PFO167" s="1"/>
      <c r="PFP167" s="1"/>
      <c r="PFQ167" s="1"/>
      <c r="PFR167" s="1"/>
      <c r="PFS167" s="1"/>
      <c r="PFT167" s="1"/>
      <c r="PFU167" s="1"/>
      <c r="PFV167" s="1"/>
      <c r="PFW167" s="1"/>
      <c r="PFX167" s="1"/>
      <c r="PFY167" s="1"/>
      <c r="PFZ167" s="1"/>
      <c r="PGA167" s="1"/>
      <c r="PGB167" s="1"/>
      <c r="PGC167" s="1"/>
      <c r="PGD167" s="1"/>
      <c r="PGE167" s="1"/>
      <c r="PGF167" s="1"/>
      <c r="PGG167" s="1"/>
      <c r="PGH167" s="1"/>
      <c r="PGI167" s="1"/>
      <c r="PGJ167" s="1"/>
      <c r="PGK167" s="1"/>
      <c r="PGL167" s="1"/>
      <c r="PGM167" s="1"/>
      <c r="PGN167" s="1"/>
      <c r="PGO167" s="1"/>
      <c r="PGP167" s="1"/>
      <c r="PGQ167" s="1"/>
      <c r="PGR167" s="1"/>
      <c r="PGS167" s="1"/>
      <c r="PGT167" s="1"/>
      <c r="PGU167" s="1"/>
      <c r="PGV167" s="1"/>
      <c r="PGW167" s="1"/>
      <c r="PGX167" s="1"/>
      <c r="PGY167" s="1"/>
      <c r="PGZ167" s="1"/>
      <c r="PHA167" s="1"/>
      <c r="PHB167" s="1"/>
      <c r="PHC167" s="1"/>
      <c r="PHD167" s="1"/>
      <c r="PHE167" s="1"/>
      <c r="PHF167" s="1"/>
      <c r="PHG167" s="1"/>
      <c r="PHH167" s="1"/>
      <c r="PHI167" s="1"/>
      <c r="PHJ167" s="1"/>
      <c r="PHK167" s="1"/>
      <c r="PHL167" s="1"/>
      <c r="PHM167" s="1"/>
      <c r="PHN167" s="1"/>
      <c r="PHO167" s="1"/>
      <c r="PHP167" s="1"/>
      <c r="PHQ167" s="1"/>
      <c r="PHR167" s="1"/>
      <c r="PHS167" s="1"/>
      <c r="PHT167" s="1"/>
      <c r="PHU167" s="1"/>
      <c r="PHV167" s="1"/>
      <c r="PHW167" s="1"/>
      <c r="PHX167" s="1"/>
      <c r="PHY167" s="1"/>
      <c r="PHZ167" s="1"/>
      <c r="PIA167" s="1"/>
      <c r="PIB167" s="1"/>
      <c r="PIC167" s="1"/>
      <c r="PID167" s="1"/>
      <c r="PIE167" s="1"/>
      <c r="PIF167" s="1"/>
      <c r="PIG167" s="1"/>
      <c r="PIH167" s="1"/>
      <c r="PII167" s="1"/>
      <c r="PIJ167" s="1"/>
      <c r="PIK167" s="1"/>
      <c r="PIL167" s="1"/>
      <c r="PIM167" s="1"/>
      <c r="PIN167" s="1"/>
      <c r="PIO167" s="1"/>
      <c r="PIP167" s="1"/>
      <c r="PIQ167" s="1"/>
      <c r="PIR167" s="1"/>
      <c r="PIS167" s="1"/>
      <c r="PIT167" s="1"/>
      <c r="PIU167" s="1"/>
      <c r="PIV167" s="1"/>
      <c r="PIW167" s="1"/>
      <c r="PIX167" s="1"/>
      <c r="PIY167" s="1"/>
      <c r="PIZ167" s="1"/>
      <c r="PJA167" s="1"/>
      <c r="PJB167" s="1"/>
      <c r="PJC167" s="1"/>
      <c r="PJD167" s="1"/>
      <c r="PJE167" s="1"/>
      <c r="PJF167" s="1"/>
      <c r="PJG167" s="1"/>
      <c r="PJH167" s="1"/>
      <c r="PJI167" s="1"/>
      <c r="PJJ167" s="1"/>
      <c r="PJK167" s="1"/>
      <c r="PJL167" s="1"/>
      <c r="PJM167" s="1"/>
      <c r="PJN167" s="1"/>
      <c r="PJO167" s="1"/>
      <c r="PJP167" s="1"/>
      <c r="PJQ167" s="1"/>
      <c r="PJR167" s="1"/>
      <c r="PJS167" s="1"/>
      <c r="PJT167" s="1"/>
      <c r="PJU167" s="1"/>
      <c r="PJV167" s="1"/>
      <c r="PJW167" s="1"/>
      <c r="PJX167" s="1"/>
      <c r="PJY167" s="1"/>
      <c r="PJZ167" s="1"/>
      <c r="PKA167" s="1"/>
      <c r="PKB167" s="1"/>
      <c r="PKC167" s="1"/>
      <c r="PKD167" s="1"/>
      <c r="PKE167" s="1"/>
      <c r="PKF167" s="1"/>
      <c r="PKG167" s="1"/>
      <c r="PKH167" s="1"/>
      <c r="PKI167" s="1"/>
      <c r="PKJ167" s="1"/>
      <c r="PKK167" s="1"/>
      <c r="PKL167" s="1"/>
      <c r="PKM167" s="1"/>
      <c r="PKN167" s="1"/>
      <c r="PKO167" s="1"/>
      <c r="PKP167" s="1"/>
      <c r="PKQ167" s="1"/>
      <c r="PKR167" s="1"/>
      <c r="PKS167" s="1"/>
      <c r="PKT167" s="1"/>
      <c r="PKU167" s="1"/>
      <c r="PKV167" s="1"/>
      <c r="PKW167" s="1"/>
      <c r="PKX167" s="1"/>
      <c r="PKY167" s="1"/>
      <c r="PKZ167" s="1"/>
      <c r="PLA167" s="1"/>
      <c r="PLB167" s="1"/>
      <c r="PLC167" s="1"/>
      <c r="PLD167" s="1"/>
      <c r="PLE167" s="1"/>
      <c r="PLF167" s="1"/>
      <c r="PLG167" s="1"/>
      <c r="PLH167" s="1"/>
      <c r="PLI167" s="1"/>
      <c r="PLJ167" s="1"/>
      <c r="PLK167" s="1"/>
      <c r="PLL167" s="1"/>
      <c r="PLM167" s="1"/>
      <c r="PLN167" s="1"/>
      <c r="PLO167" s="1"/>
      <c r="PLP167" s="1"/>
      <c r="PLQ167" s="1"/>
      <c r="PLR167" s="1"/>
      <c r="PLS167" s="1"/>
      <c r="PLT167" s="1"/>
      <c r="PLU167" s="1"/>
      <c r="PLV167" s="1"/>
      <c r="PLW167" s="1"/>
      <c r="PLX167" s="1"/>
      <c r="PLY167" s="1"/>
      <c r="PLZ167" s="1"/>
      <c r="PMA167" s="1"/>
      <c r="PMB167" s="1"/>
      <c r="PMC167" s="1"/>
      <c r="PMD167" s="1"/>
      <c r="PME167" s="1"/>
      <c r="PMF167" s="1"/>
      <c r="PMG167" s="1"/>
      <c r="PMH167" s="1"/>
      <c r="PMI167" s="1"/>
      <c r="PMJ167" s="1"/>
      <c r="PMK167" s="1"/>
      <c r="PML167" s="1"/>
      <c r="PMM167" s="1"/>
      <c r="PMN167" s="1"/>
      <c r="PMO167" s="1"/>
      <c r="PMP167" s="1"/>
      <c r="PMQ167" s="1"/>
      <c r="PMR167" s="1"/>
      <c r="PMS167" s="1"/>
      <c r="PMT167" s="1"/>
      <c r="PMU167" s="1"/>
      <c r="PMV167" s="1"/>
      <c r="PMW167" s="1"/>
      <c r="PMX167" s="1"/>
      <c r="PMY167" s="1"/>
      <c r="PMZ167" s="1"/>
      <c r="PNA167" s="1"/>
      <c r="PNB167" s="1"/>
      <c r="PNC167" s="1"/>
      <c r="PND167" s="1"/>
      <c r="PNE167" s="1"/>
      <c r="PNF167" s="1"/>
      <c r="PNG167" s="1"/>
      <c r="PNH167" s="1"/>
      <c r="PNI167" s="1"/>
      <c r="PNJ167" s="1"/>
      <c r="PNK167" s="1"/>
      <c r="PNL167" s="1"/>
      <c r="PNM167" s="1"/>
      <c r="PNN167" s="1"/>
      <c r="PNO167" s="1"/>
      <c r="PNP167" s="1"/>
      <c r="PNQ167" s="1"/>
      <c r="PNR167" s="1"/>
      <c r="PNS167" s="1"/>
      <c r="PNT167" s="1"/>
      <c r="PNU167" s="1"/>
      <c r="PNV167" s="1"/>
      <c r="PNW167" s="1"/>
      <c r="PNX167" s="1"/>
      <c r="PNY167" s="1"/>
      <c r="PNZ167" s="1"/>
      <c r="POA167" s="1"/>
      <c r="POB167" s="1"/>
      <c r="POC167" s="1"/>
      <c r="POD167" s="1"/>
      <c r="POE167" s="1"/>
      <c r="POF167" s="1"/>
      <c r="POG167" s="1"/>
      <c r="POH167" s="1"/>
      <c r="POI167" s="1"/>
      <c r="POJ167" s="1"/>
      <c r="POK167" s="1"/>
      <c r="POL167" s="1"/>
      <c r="POM167" s="1"/>
      <c r="PON167" s="1"/>
      <c r="POO167" s="1"/>
      <c r="POP167" s="1"/>
      <c r="POQ167" s="1"/>
      <c r="POR167" s="1"/>
      <c r="POS167" s="1"/>
      <c r="POT167" s="1"/>
      <c r="POU167" s="1"/>
      <c r="POV167" s="1"/>
      <c r="POW167" s="1"/>
      <c r="POX167" s="1"/>
      <c r="POY167" s="1"/>
      <c r="POZ167" s="1"/>
      <c r="PPA167" s="1"/>
      <c r="PPB167" s="1"/>
      <c r="PPC167" s="1"/>
      <c r="PPD167" s="1"/>
      <c r="PPE167" s="1"/>
      <c r="PPF167" s="1"/>
      <c r="PPG167" s="1"/>
      <c r="PPH167" s="1"/>
      <c r="PPI167" s="1"/>
      <c r="PPJ167" s="1"/>
      <c r="PPK167" s="1"/>
      <c r="PPL167" s="1"/>
      <c r="PPM167" s="1"/>
      <c r="PPN167" s="1"/>
      <c r="PPO167" s="1"/>
      <c r="PPP167" s="1"/>
      <c r="PPQ167" s="1"/>
      <c r="PPR167" s="1"/>
      <c r="PPS167" s="1"/>
      <c r="PPT167" s="1"/>
      <c r="PPU167" s="1"/>
      <c r="PPV167" s="1"/>
      <c r="PPW167" s="1"/>
      <c r="PPX167" s="1"/>
      <c r="PPY167" s="1"/>
      <c r="PPZ167" s="1"/>
      <c r="PQA167" s="1"/>
      <c r="PQB167" s="1"/>
      <c r="PQC167" s="1"/>
      <c r="PQD167" s="1"/>
      <c r="PQE167" s="1"/>
      <c r="PQF167" s="1"/>
      <c r="PQG167" s="1"/>
      <c r="PQH167" s="1"/>
      <c r="PQI167" s="1"/>
      <c r="PQJ167" s="1"/>
      <c r="PQK167" s="1"/>
      <c r="PQL167" s="1"/>
      <c r="PQM167" s="1"/>
      <c r="PQN167" s="1"/>
      <c r="PQO167" s="1"/>
      <c r="PQP167" s="1"/>
      <c r="PQQ167" s="1"/>
      <c r="PQR167" s="1"/>
      <c r="PQS167" s="1"/>
      <c r="PQT167" s="1"/>
      <c r="PQU167" s="1"/>
      <c r="PQV167" s="1"/>
      <c r="PQW167" s="1"/>
      <c r="PQX167" s="1"/>
      <c r="PQY167" s="1"/>
      <c r="PQZ167" s="1"/>
      <c r="PRA167" s="1"/>
      <c r="PRB167" s="1"/>
      <c r="PRC167" s="1"/>
      <c r="PRD167" s="1"/>
      <c r="PRE167" s="1"/>
      <c r="PRF167" s="1"/>
      <c r="PRG167" s="1"/>
      <c r="PRH167" s="1"/>
      <c r="PRI167" s="1"/>
      <c r="PRJ167" s="1"/>
      <c r="PRK167" s="1"/>
      <c r="PRL167" s="1"/>
      <c r="PRM167" s="1"/>
      <c r="PRN167" s="1"/>
      <c r="PRO167" s="1"/>
      <c r="PRP167" s="1"/>
      <c r="PRQ167" s="1"/>
      <c r="PRR167" s="1"/>
      <c r="PRS167" s="1"/>
      <c r="PRT167" s="1"/>
      <c r="PRU167" s="1"/>
      <c r="PRV167" s="1"/>
      <c r="PRW167" s="1"/>
      <c r="PRX167" s="1"/>
      <c r="PRY167" s="1"/>
      <c r="PRZ167" s="1"/>
      <c r="PSA167" s="1"/>
      <c r="PSB167" s="1"/>
      <c r="PSC167" s="1"/>
      <c r="PSD167" s="1"/>
      <c r="PSE167" s="1"/>
      <c r="PSF167" s="1"/>
      <c r="PSG167" s="1"/>
      <c r="PSH167" s="1"/>
      <c r="PSI167" s="1"/>
      <c r="PSJ167" s="1"/>
      <c r="PSK167" s="1"/>
      <c r="PSL167" s="1"/>
      <c r="PSM167" s="1"/>
      <c r="PSN167" s="1"/>
      <c r="PSO167" s="1"/>
      <c r="PSP167" s="1"/>
      <c r="PSQ167" s="1"/>
      <c r="PSR167" s="1"/>
      <c r="PSS167" s="1"/>
      <c r="PST167" s="1"/>
      <c r="PSU167" s="1"/>
      <c r="PSV167" s="1"/>
      <c r="PSW167" s="1"/>
      <c r="PSX167" s="1"/>
      <c r="PSY167" s="1"/>
      <c r="PSZ167" s="1"/>
      <c r="PTA167" s="1"/>
      <c r="PTB167" s="1"/>
      <c r="PTC167" s="1"/>
      <c r="PTD167" s="1"/>
      <c r="PTE167" s="1"/>
      <c r="PTF167" s="1"/>
      <c r="PTG167" s="1"/>
      <c r="PTH167" s="1"/>
      <c r="PTI167" s="1"/>
      <c r="PTJ167" s="1"/>
      <c r="PTK167" s="1"/>
      <c r="PTL167" s="1"/>
      <c r="PTM167" s="1"/>
      <c r="PTN167" s="1"/>
      <c r="PTO167" s="1"/>
      <c r="PTP167" s="1"/>
      <c r="PTQ167" s="1"/>
      <c r="PTR167" s="1"/>
      <c r="PTS167" s="1"/>
      <c r="PTT167" s="1"/>
      <c r="PTU167" s="1"/>
      <c r="PTV167" s="1"/>
      <c r="PTW167" s="1"/>
      <c r="PTX167" s="1"/>
      <c r="PTY167" s="1"/>
      <c r="PTZ167" s="1"/>
      <c r="PUA167" s="1"/>
      <c r="PUB167" s="1"/>
      <c r="PUC167" s="1"/>
      <c r="PUD167" s="1"/>
      <c r="PUE167" s="1"/>
      <c r="PUF167" s="1"/>
      <c r="PUG167" s="1"/>
      <c r="PUH167" s="1"/>
      <c r="PUI167" s="1"/>
      <c r="PUJ167" s="1"/>
      <c r="PUK167" s="1"/>
      <c r="PUL167" s="1"/>
      <c r="PUM167" s="1"/>
      <c r="PUN167" s="1"/>
      <c r="PUO167" s="1"/>
      <c r="PUP167" s="1"/>
      <c r="PUQ167" s="1"/>
      <c r="PUR167" s="1"/>
      <c r="PUS167" s="1"/>
      <c r="PUT167" s="1"/>
      <c r="PUU167" s="1"/>
      <c r="PUV167" s="1"/>
      <c r="PUW167" s="1"/>
      <c r="PUX167" s="1"/>
      <c r="PUY167" s="1"/>
      <c r="PUZ167" s="1"/>
      <c r="PVA167" s="1"/>
      <c r="PVB167" s="1"/>
      <c r="PVC167" s="1"/>
      <c r="PVD167" s="1"/>
      <c r="PVE167" s="1"/>
      <c r="PVF167" s="1"/>
      <c r="PVG167" s="1"/>
      <c r="PVH167" s="1"/>
      <c r="PVI167" s="1"/>
      <c r="PVJ167" s="1"/>
      <c r="PVK167" s="1"/>
      <c r="PVL167" s="1"/>
      <c r="PVM167" s="1"/>
      <c r="PVN167" s="1"/>
      <c r="PVO167" s="1"/>
      <c r="PVP167" s="1"/>
      <c r="PVQ167" s="1"/>
      <c r="PVR167" s="1"/>
      <c r="PVS167" s="1"/>
      <c r="PVT167" s="1"/>
      <c r="PVU167" s="1"/>
      <c r="PVV167" s="1"/>
      <c r="PVW167" s="1"/>
      <c r="PVX167" s="1"/>
      <c r="PVY167" s="1"/>
      <c r="PVZ167" s="1"/>
      <c r="PWA167" s="1"/>
      <c r="PWB167" s="1"/>
      <c r="PWC167" s="1"/>
      <c r="PWD167" s="1"/>
      <c r="PWE167" s="1"/>
      <c r="PWF167" s="1"/>
      <c r="PWG167" s="1"/>
      <c r="PWH167" s="1"/>
      <c r="PWI167" s="1"/>
      <c r="PWJ167" s="1"/>
      <c r="PWK167" s="1"/>
      <c r="PWL167" s="1"/>
      <c r="PWM167" s="1"/>
      <c r="PWN167" s="1"/>
      <c r="PWO167" s="1"/>
      <c r="PWP167" s="1"/>
      <c r="PWQ167" s="1"/>
      <c r="PWR167" s="1"/>
      <c r="PWS167" s="1"/>
      <c r="PWT167" s="1"/>
      <c r="PWU167" s="1"/>
      <c r="PWV167" s="1"/>
      <c r="PWW167" s="1"/>
      <c r="PWX167" s="1"/>
      <c r="PWY167" s="1"/>
      <c r="PWZ167" s="1"/>
      <c r="PXA167" s="1"/>
      <c r="PXB167" s="1"/>
      <c r="PXC167" s="1"/>
      <c r="PXD167" s="1"/>
      <c r="PXE167" s="1"/>
      <c r="PXF167" s="1"/>
      <c r="PXG167" s="1"/>
      <c r="PXH167" s="1"/>
      <c r="PXI167" s="1"/>
      <c r="PXJ167" s="1"/>
      <c r="PXK167" s="1"/>
      <c r="PXL167" s="1"/>
      <c r="PXM167" s="1"/>
      <c r="PXN167" s="1"/>
      <c r="PXO167" s="1"/>
      <c r="PXP167" s="1"/>
      <c r="PXQ167" s="1"/>
      <c r="PXR167" s="1"/>
      <c r="PXS167" s="1"/>
      <c r="PXT167" s="1"/>
      <c r="PXU167" s="1"/>
      <c r="PXV167" s="1"/>
      <c r="PXW167" s="1"/>
      <c r="PXX167" s="1"/>
      <c r="PXY167" s="1"/>
      <c r="PXZ167" s="1"/>
      <c r="PYA167" s="1"/>
      <c r="PYB167" s="1"/>
      <c r="PYC167" s="1"/>
      <c r="PYD167" s="1"/>
      <c r="PYE167" s="1"/>
      <c r="PYF167" s="1"/>
      <c r="PYG167" s="1"/>
      <c r="PYH167" s="1"/>
      <c r="PYI167" s="1"/>
      <c r="PYJ167" s="1"/>
      <c r="PYK167" s="1"/>
      <c r="PYL167" s="1"/>
      <c r="PYM167" s="1"/>
      <c r="PYN167" s="1"/>
      <c r="PYO167" s="1"/>
      <c r="PYP167" s="1"/>
      <c r="PYQ167" s="1"/>
      <c r="PYR167" s="1"/>
      <c r="PYS167" s="1"/>
      <c r="PYT167" s="1"/>
      <c r="PYU167" s="1"/>
      <c r="PYV167" s="1"/>
      <c r="PYW167" s="1"/>
      <c r="PYX167" s="1"/>
      <c r="PYY167" s="1"/>
      <c r="PYZ167" s="1"/>
      <c r="PZA167" s="1"/>
      <c r="PZB167" s="1"/>
      <c r="PZC167" s="1"/>
      <c r="PZD167" s="1"/>
      <c r="PZE167" s="1"/>
      <c r="PZF167" s="1"/>
      <c r="PZG167" s="1"/>
      <c r="PZH167" s="1"/>
      <c r="PZI167" s="1"/>
      <c r="PZJ167" s="1"/>
      <c r="PZK167" s="1"/>
      <c r="PZL167" s="1"/>
      <c r="PZM167" s="1"/>
      <c r="PZN167" s="1"/>
      <c r="PZO167" s="1"/>
      <c r="PZP167" s="1"/>
      <c r="PZQ167" s="1"/>
      <c r="PZR167" s="1"/>
      <c r="PZS167" s="1"/>
      <c r="PZT167" s="1"/>
      <c r="PZU167" s="1"/>
      <c r="PZV167" s="1"/>
      <c r="PZW167" s="1"/>
      <c r="PZX167" s="1"/>
      <c r="PZY167" s="1"/>
      <c r="PZZ167" s="1"/>
      <c r="QAA167" s="1"/>
      <c r="QAB167" s="1"/>
      <c r="QAC167" s="1"/>
      <c r="QAD167" s="1"/>
      <c r="QAE167" s="1"/>
      <c r="QAF167" s="1"/>
      <c r="QAG167" s="1"/>
      <c r="QAH167" s="1"/>
      <c r="QAI167" s="1"/>
      <c r="QAJ167" s="1"/>
      <c r="QAK167" s="1"/>
      <c r="QAL167" s="1"/>
      <c r="QAM167" s="1"/>
      <c r="QAN167" s="1"/>
      <c r="QAO167" s="1"/>
      <c r="QAP167" s="1"/>
      <c r="QAQ167" s="1"/>
      <c r="QAR167" s="1"/>
      <c r="QAS167" s="1"/>
      <c r="QAT167" s="1"/>
      <c r="QAU167" s="1"/>
      <c r="QAV167" s="1"/>
      <c r="QAW167" s="1"/>
      <c r="QAX167" s="1"/>
      <c r="QAY167" s="1"/>
      <c r="QAZ167" s="1"/>
      <c r="QBA167" s="1"/>
      <c r="QBB167" s="1"/>
      <c r="QBC167" s="1"/>
      <c r="QBD167" s="1"/>
      <c r="QBE167" s="1"/>
      <c r="QBF167" s="1"/>
      <c r="QBG167" s="1"/>
      <c r="QBH167" s="1"/>
      <c r="QBI167" s="1"/>
      <c r="QBJ167" s="1"/>
      <c r="QBK167" s="1"/>
      <c r="QBL167" s="1"/>
      <c r="QBM167" s="1"/>
      <c r="QBN167" s="1"/>
      <c r="QBO167" s="1"/>
      <c r="QBP167" s="1"/>
      <c r="QBQ167" s="1"/>
      <c r="QBR167" s="1"/>
      <c r="QBS167" s="1"/>
      <c r="QBT167" s="1"/>
      <c r="QBU167" s="1"/>
      <c r="QBV167" s="1"/>
      <c r="QBW167" s="1"/>
      <c r="QBX167" s="1"/>
      <c r="QBY167" s="1"/>
      <c r="QBZ167" s="1"/>
      <c r="QCA167" s="1"/>
      <c r="QCB167" s="1"/>
      <c r="QCC167" s="1"/>
      <c r="QCD167" s="1"/>
      <c r="QCE167" s="1"/>
      <c r="QCF167" s="1"/>
      <c r="QCG167" s="1"/>
      <c r="QCH167" s="1"/>
      <c r="QCI167" s="1"/>
      <c r="QCJ167" s="1"/>
      <c r="QCK167" s="1"/>
      <c r="QCL167" s="1"/>
      <c r="QCM167" s="1"/>
      <c r="QCN167" s="1"/>
      <c r="QCO167" s="1"/>
      <c r="QCP167" s="1"/>
      <c r="QCQ167" s="1"/>
      <c r="QCR167" s="1"/>
      <c r="QCS167" s="1"/>
      <c r="QCT167" s="1"/>
      <c r="QCU167" s="1"/>
      <c r="QCV167" s="1"/>
      <c r="QCW167" s="1"/>
      <c r="QCX167" s="1"/>
      <c r="QCY167" s="1"/>
      <c r="QCZ167" s="1"/>
      <c r="QDA167" s="1"/>
      <c r="QDB167" s="1"/>
      <c r="QDC167" s="1"/>
      <c r="QDD167" s="1"/>
      <c r="QDE167" s="1"/>
      <c r="QDF167" s="1"/>
      <c r="QDG167" s="1"/>
      <c r="QDH167" s="1"/>
      <c r="QDI167" s="1"/>
      <c r="QDJ167" s="1"/>
      <c r="QDK167" s="1"/>
      <c r="QDL167" s="1"/>
      <c r="QDM167" s="1"/>
      <c r="QDN167" s="1"/>
      <c r="QDO167" s="1"/>
      <c r="QDP167" s="1"/>
      <c r="QDQ167" s="1"/>
      <c r="QDR167" s="1"/>
      <c r="QDS167" s="1"/>
      <c r="QDT167" s="1"/>
      <c r="QDU167" s="1"/>
      <c r="QDV167" s="1"/>
      <c r="QDW167" s="1"/>
      <c r="QDX167" s="1"/>
      <c r="QDY167" s="1"/>
      <c r="QDZ167" s="1"/>
      <c r="QEA167" s="1"/>
      <c r="QEB167" s="1"/>
      <c r="QEC167" s="1"/>
      <c r="QED167" s="1"/>
      <c r="QEE167" s="1"/>
      <c r="QEF167" s="1"/>
      <c r="QEG167" s="1"/>
      <c r="QEH167" s="1"/>
      <c r="QEI167" s="1"/>
      <c r="QEJ167" s="1"/>
      <c r="QEK167" s="1"/>
      <c r="QEL167" s="1"/>
      <c r="QEM167" s="1"/>
      <c r="QEN167" s="1"/>
      <c r="QEO167" s="1"/>
      <c r="QEP167" s="1"/>
      <c r="QEQ167" s="1"/>
      <c r="QER167" s="1"/>
      <c r="QES167" s="1"/>
      <c r="QET167" s="1"/>
      <c r="QEU167" s="1"/>
      <c r="QEV167" s="1"/>
      <c r="QEW167" s="1"/>
      <c r="QEX167" s="1"/>
      <c r="QEY167" s="1"/>
      <c r="QEZ167" s="1"/>
      <c r="QFA167" s="1"/>
      <c r="QFB167" s="1"/>
      <c r="QFC167" s="1"/>
      <c r="QFD167" s="1"/>
      <c r="QFE167" s="1"/>
      <c r="QFF167" s="1"/>
      <c r="QFG167" s="1"/>
      <c r="QFH167" s="1"/>
      <c r="QFI167" s="1"/>
      <c r="QFJ167" s="1"/>
      <c r="QFK167" s="1"/>
      <c r="QFL167" s="1"/>
      <c r="QFM167" s="1"/>
      <c r="QFN167" s="1"/>
      <c r="QFO167" s="1"/>
      <c r="QFP167" s="1"/>
      <c r="QFQ167" s="1"/>
      <c r="QFR167" s="1"/>
      <c r="QFS167" s="1"/>
      <c r="QFT167" s="1"/>
      <c r="QFU167" s="1"/>
      <c r="QFV167" s="1"/>
      <c r="QFW167" s="1"/>
      <c r="QFX167" s="1"/>
      <c r="QFY167" s="1"/>
      <c r="QFZ167" s="1"/>
      <c r="QGA167" s="1"/>
      <c r="QGB167" s="1"/>
      <c r="QGC167" s="1"/>
      <c r="QGD167" s="1"/>
      <c r="QGE167" s="1"/>
      <c r="QGF167" s="1"/>
      <c r="QGG167" s="1"/>
      <c r="QGH167" s="1"/>
      <c r="QGI167" s="1"/>
      <c r="QGJ167" s="1"/>
      <c r="QGK167" s="1"/>
      <c r="QGL167" s="1"/>
      <c r="QGM167" s="1"/>
      <c r="QGN167" s="1"/>
      <c r="QGO167" s="1"/>
      <c r="QGP167" s="1"/>
      <c r="QGQ167" s="1"/>
      <c r="QGR167" s="1"/>
      <c r="QGS167" s="1"/>
      <c r="QGT167" s="1"/>
      <c r="QGU167" s="1"/>
      <c r="QGV167" s="1"/>
      <c r="QGW167" s="1"/>
      <c r="QGX167" s="1"/>
      <c r="QGY167" s="1"/>
      <c r="QGZ167" s="1"/>
      <c r="QHA167" s="1"/>
      <c r="QHB167" s="1"/>
      <c r="QHC167" s="1"/>
      <c r="QHD167" s="1"/>
      <c r="QHE167" s="1"/>
      <c r="QHF167" s="1"/>
      <c r="QHG167" s="1"/>
      <c r="QHH167" s="1"/>
      <c r="QHI167" s="1"/>
      <c r="QHJ167" s="1"/>
      <c r="QHK167" s="1"/>
      <c r="QHL167" s="1"/>
      <c r="QHM167" s="1"/>
      <c r="QHN167" s="1"/>
      <c r="QHO167" s="1"/>
      <c r="QHP167" s="1"/>
      <c r="QHQ167" s="1"/>
      <c r="QHR167" s="1"/>
      <c r="QHS167" s="1"/>
      <c r="QHT167" s="1"/>
      <c r="QHU167" s="1"/>
      <c r="QHV167" s="1"/>
      <c r="QHW167" s="1"/>
      <c r="QHX167" s="1"/>
      <c r="QHY167" s="1"/>
      <c r="QHZ167" s="1"/>
      <c r="QIA167" s="1"/>
      <c r="QIB167" s="1"/>
      <c r="QIC167" s="1"/>
      <c r="QID167" s="1"/>
      <c r="QIE167" s="1"/>
      <c r="QIF167" s="1"/>
      <c r="QIG167" s="1"/>
      <c r="QIH167" s="1"/>
      <c r="QII167" s="1"/>
      <c r="QIJ167" s="1"/>
      <c r="QIK167" s="1"/>
      <c r="QIL167" s="1"/>
      <c r="QIM167" s="1"/>
      <c r="QIN167" s="1"/>
      <c r="QIO167" s="1"/>
      <c r="QIP167" s="1"/>
      <c r="QIQ167" s="1"/>
      <c r="QIR167" s="1"/>
      <c r="QIS167" s="1"/>
      <c r="QIT167" s="1"/>
      <c r="QIU167" s="1"/>
      <c r="QIV167" s="1"/>
      <c r="QIW167" s="1"/>
      <c r="QIX167" s="1"/>
      <c r="QIY167" s="1"/>
      <c r="QIZ167" s="1"/>
      <c r="QJA167" s="1"/>
      <c r="QJB167" s="1"/>
      <c r="QJC167" s="1"/>
      <c r="QJD167" s="1"/>
      <c r="QJE167" s="1"/>
      <c r="QJF167" s="1"/>
      <c r="QJG167" s="1"/>
      <c r="QJH167" s="1"/>
      <c r="QJI167" s="1"/>
      <c r="QJJ167" s="1"/>
      <c r="QJK167" s="1"/>
      <c r="QJL167" s="1"/>
      <c r="QJM167" s="1"/>
      <c r="QJN167" s="1"/>
      <c r="QJO167" s="1"/>
      <c r="QJP167" s="1"/>
      <c r="QJQ167" s="1"/>
      <c r="QJR167" s="1"/>
      <c r="QJS167" s="1"/>
      <c r="QJT167" s="1"/>
      <c r="QJU167" s="1"/>
      <c r="QJV167" s="1"/>
      <c r="QJW167" s="1"/>
      <c r="QJX167" s="1"/>
      <c r="QJY167" s="1"/>
      <c r="QJZ167" s="1"/>
      <c r="QKA167" s="1"/>
      <c r="QKB167" s="1"/>
      <c r="QKC167" s="1"/>
      <c r="QKD167" s="1"/>
      <c r="QKE167" s="1"/>
      <c r="QKF167" s="1"/>
      <c r="QKG167" s="1"/>
      <c r="QKH167" s="1"/>
      <c r="QKI167" s="1"/>
      <c r="QKJ167" s="1"/>
      <c r="QKK167" s="1"/>
      <c r="QKL167" s="1"/>
      <c r="QKM167" s="1"/>
      <c r="QKN167" s="1"/>
      <c r="QKO167" s="1"/>
      <c r="QKP167" s="1"/>
      <c r="QKQ167" s="1"/>
      <c r="QKR167" s="1"/>
      <c r="QKS167" s="1"/>
      <c r="QKT167" s="1"/>
      <c r="QKU167" s="1"/>
      <c r="QKV167" s="1"/>
      <c r="QKW167" s="1"/>
      <c r="QKX167" s="1"/>
      <c r="QKY167" s="1"/>
      <c r="QKZ167" s="1"/>
      <c r="QLA167" s="1"/>
      <c r="QLB167" s="1"/>
      <c r="QLC167" s="1"/>
      <c r="QLD167" s="1"/>
      <c r="QLE167" s="1"/>
      <c r="QLF167" s="1"/>
      <c r="QLG167" s="1"/>
      <c r="QLH167" s="1"/>
      <c r="QLI167" s="1"/>
      <c r="QLJ167" s="1"/>
      <c r="QLK167" s="1"/>
      <c r="QLL167" s="1"/>
      <c r="QLM167" s="1"/>
      <c r="QLN167" s="1"/>
      <c r="QLO167" s="1"/>
      <c r="QLP167" s="1"/>
      <c r="QLQ167" s="1"/>
      <c r="QLR167" s="1"/>
      <c r="QLS167" s="1"/>
      <c r="QLT167" s="1"/>
      <c r="QLU167" s="1"/>
      <c r="QLV167" s="1"/>
      <c r="QLW167" s="1"/>
      <c r="QLX167" s="1"/>
      <c r="QLY167" s="1"/>
      <c r="QLZ167" s="1"/>
      <c r="QMA167" s="1"/>
      <c r="QMB167" s="1"/>
      <c r="QMC167" s="1"/>
      <c r="QMD167" s="1"/>
      <c r="QME167" s="1"/>
      <c r="QMF167" s="1"/>
      <c r="QMG167" s="1"/>
      <c r="QMH167" s="1"/>
      <c r="QMI167" s="1"/>
      <c r="QMJ167" s="1"/>
      <c r="QMK167" s="1"/>
      <c r="QML167" s="1"/>
      <c r="QMM167" s="1"/>
      <c r="QMN167" s="1"/>
      <c r="QMO167" s="1"/>
      <c r="QMP167" s="1"/>
      <c r="QMQ167" s="1"/>
      <c r="QMR167" s="1"/>
      <c r="QMS167" s="1"/>
      <c r="QMT167" s="1"/>
      <c r="QMU167" s="1"/>
      <c r="QMV167" s="1"/>
      <c r="QMW167" s="1"/>
      <c r="QMX167" s="1"/>
      <c r="QMY167" s="1"/>
      <c r="QMZ167" s="1"/>
      <c r="QNA167" s="1"/>
      <c r="QNB167" s="1"/>
      <c r="QNC167" s="1"/>
      <c r="QND167" s="1"/>
      <c r="QNE167" s="1"/>
      <c r="QNF167" s="1"/>
      <c r="QNG167" s="1"/>
      <c r="QNH167" s="1"/>
      <c r="QNI167" s="1"/>
      <c r="QNJ167" s="1"/>
      <c r="QNK167" s="1"/>
      <c r="QNL167" s="1"/>
      <c r="QNM167" s="1"/>
      <c r="QNN167" s="1"/>
      <c r="QNO167" s="1"/>
      <c r="QNP167" s="1"/>
      <c r="QNQ167" s="1"/>
      <c r="QNR167" s="1"/>
      <c r="QNS167" s="1"/>
      <c r="QNT167" s="1"/>
      <c r="QNU167" s="1"/>
      <c r="QNV167" s="1"/>
      <c r="QNW167" s="1"/>
      <c r="QNX167" s="1"/>
      <c r="QNY167" s="1"/>
      <c r="QNZ167" s="1"/>
      <c r="QOA167" s="1"/>
      <c r="QOB167" s="1"/>
      <c r="QOC167" s="1"/>
      <c r="QOD167" s="1"/>
      <c r="QOE167" s="1"/>
      <c r="QOF167" s="1"/>
      <c r="QOG167" s="1"/>
      <c r="QOH167" s="1"/>
      <c r="QOI167" s="1"/>
      <c r="QOJ167" s="1"/>
      <c r="QOK167" s="1"/>
      <c r="QOL167" s="1"/>
      <c r="QOM167" s="1"/>
      <c r="QON167" s="1"/>
      <c r="QOO167" s="1"/>
      <c r="QOP167" s="1"/>
      <c r="QOQ167" s="1"/>
      <c r="QOR167" s="1"/>
      <c r="QOS167" s="1"/>
      <c r="QOT167" s="1"/>
      <c r="QOU167" s="1"/>
      <c r="QOV167" s="1"/>
      <c r="QOW167" s="1"/>
      <c r="QOX167" s="1"/>
      <c r="QOY167" s="1"/>
      <c r="QOZ167" s="1"/>
      <c r="QPA167" s="1"/>
      <c r="QPB167" s="1"/>
      <c r="QPC167" s="1"/>
      <c r="QPD167" s="1"/>
      <c r="QPE167" s="1"/>
      <c r="QPF167" s="1"/>
      <c r="QPG167" s="1"/>
      <c r="QPH167" s="1"/>
      <c r="QPI167" s="1"/>
      <c r="QPJ167" s="1"/>
      <c r="QPK167" s="1"/>
      <c r="QPL167" s="1"/>
      <c r="QPM167" s="1"/>
      <c r="QPN167" s="1"/>
      <c r="QPO167" s="1"/>
      <c r="QPP167" s="1"/>
      <c r="QPQ167" s="1"/>
      <c r="QPR167" s="1"/>
      <c r="QPS167" s="1"/>
      <c r="QPT167" s="1"/>
      <c r="QPU167" s="1"/>
      <c r="QPV167" s="1"/>
      <c r="QPW167" s="1"/>
      <c r="QPX167" s="1"/>
      <c r="QPY167" s="1"/>
      <c r="QPZ167" s="1"/>
      <c r="QQA167" s="1"/>
      <c r="QQB167" s="1"/>
      <c r="QQC167" s="1"/>
      <c r="QQD167" s="1"/>
      <c r="QQE167" s="1"/>
      <c r="QQF167" s="1"/>
      <c r="QQG167" s="1"/>
      <c r="QQH167" s="1"/>
      <c r="QQI167" s="1"/>
      <c r="QQJ167" s="1"/>
      <c r="QQK167" s="1"/>
      <c r="QQL167" s="1"/>
      <c r="QQM167" s="1"/>
      <c r="QQN167" s="1"/>
      <c r="QQO167" s="1"/>
      <c r="QQP167" s="1"/>
      <c r="QQQ167" s="1"/>
      <c r="QQR167" s="1"/>
      <c r="QQS167" s="1"/>
      <c r="QQT167" s="1"/>
      <c r="QQU167" s="1"/>
      <c r="QQV167" s="1"/>
      <c r="QQW167" s="1"/>
      <c r="QQX167" s="1"/>
      <c r="QQY167" s="1"/>
      <c r="QQZ167" s="1"/>
      <c r="QRA167" s="1"/>
      <c r="QRB167" s="1"/>
      <c r="QRC167" s="1"/>
      <c r="QRD167" s="1"/>
      <c r="QRE167" s="1"/>
      <c r="QRF167" s="1"/>
      <c r="QRG167" s="1"/>
      <c r="QRH167" s="1"/>
      <c r="QRI167" s="1"/>
      <c r="QRJ167" s="1"/>
      <c r="QRK167" s="1"/>
      <c r="QRL167" s="1"/>
      <c r="QRM167" s="1"/>
      <c r="QRN167" s="1"/>
      <c r="QRO167" s="1"/>
      <c r="QRP167" s="1"/>
      <c r="QRQ167" s="1"/>
      <c r="QRR167" s="1"/>
      <c r="QRS167" s="1"/>
      <c r="QRT167" s="1"/>
      <c r="QRU167" s="1"/>
      <c r="QRV167" s="1"/>
      <c r="QRW167" s="1"/>
      <c r="QRX167" s="1"/>
      <c r="QRY167" s="1"/>
      <c r="QRZ167" s="1"/>
      <c r="QSA167" s="1"/>
      <c r="QSB167" s="1"/>
      <c r="QSC167" s="1"/>
      <c r="QSD167" s="1"/>
      <c r="QSE167" s="1"/>
      <c r="QSF167" s="1"/>
      <c r="QSG167" s="1"/>
      <c r="QSH167" s="1"/>
      <c r="QSI167" s="1"/>
      <c r="QSJ167" s="1"/>
      <c r="QSK167" s="1"/>
      <c r="QSL167" s="1"/>
      <c r="QSM167" s="1"/>
      <c r="QSN167" s="1"/>
      <c r="QSO167" s="1"/>
      <c r="QSP167" s="1"/>
      <c r="QSQ167" s="1"/>
      <c r="QSR167" s="1"/>
      <c r="QSS167" s="1"/>
      <c r="QST167" s="1"/>
      <c r="QSU167" s="1"/>
      <c r="QSV167" s="1"/>
      <c r="QSW167" s="1"/>
      <c r="QSX167" s="1"/>
      <c r="QSY167" s="1"/>
      <c r="QSZ167" s="1"/>
      <c r="QTA167" s="1"/>
      <c r="QTB167" s="1"/>
      <c r="QTC167" s="1"/>
      <c r="QTD167" s="1"/>
      <c r="QTE167" s="1"/>
      <c r="QTF167" s="1"/>
      <c r="QTG167" s="1"/>
      <c r="QTH167" s="1"/>
      <c r="QTI167" s="1"/>
      <c r="QTJ167" s="1"/>
      <c r="QTK167" s="1"/>
      <c r="QTL167" s="1"/>
      <c r="QTM167" s="1"/>
      <c r="QTN167" s="1"/>
      <c r="QTO167" s="1"/>
      <c r="QTP167" s="1"/>
      <c r="QTQ167" s="1"/>
      <c r="QTR167" s="1"/>
      <c r="QTS167" s="1"/>
      <c r="QTT167" s="1"/>
      <c r="QTU167" s="1"/>
      <c r="QTV167" s="1"/>
      <c r="QTW167" s="1"/>
      <c r="QTX167" s="1"/>
      <c r="QTY167" s="1"/>
      <c r="QTZ167" s="1"/>
      <c r="QUA167" s="1"/>
      <c r="QUB167" s="1"/>
      <c r="QUC167" s="1"/>
      <c r="QUD167" s="1"/>
      <c r="QUE167" s="1"/>
      <c r="QUF167" s="1"/>
      <c r="QUG167" s="1"/>
      <c r="QUH167" s="1"/>
      <c r="QUI167" s="1"/>
      <c r="QUJ167" s="1"/>
      <c r="QUK167" s="1"/>
      <c r="QUL167" s="1"/>
      <c r="QUM167" s="1"/>
      <c r="QUN167" s="1"/>
      <c r="QUO167" s="1"/>
      <c r="QUP167" s="1"/>
      <c r="QUQ167" s="1"/>
      <c r="QUR167" s="1"/>
      <c r="QUS167" s="1"/>
      <c r="QUT167" s="1"/>
      <c r="QUU167" s="1"/>
      <c r="QUV167" s="1"/>
      <c r="QUW167" s="1"/>
      <c r="QUX167" s="1"/>
      <c r="QUY167" s="1"/>
      <c r="QUZ167" s="1"/>
      <c r="QVA167" s="1"/>
      <c r="QVB167" s="1"/>
      <c r="QVC167" s="1"/>
      <c r="QVD167" s="1"/>
      <c r="QVE167" s="1"/>
      <c r="QVF167" s="1"/>
      <c r="QVG167" s="1"/>
      <c r="QVH167" s="1"/>
      <c r="QVI167" s="1"/>
      <c r="QVJ167" s="1"/>
      <c r="QVK167" s="1"/>
      <c r="QVL167" s="1"/>
      <c r="QVM167" s="1"/>
      <c r="QVN167" s="1"/>
      <c r="QVO167" s="1"/>
      <c r="QVP167" s="1"/>
      <c r="QVQ167" s="1"/>
      <c r="QVR167" s="1"/>
      <c r="QVS167" s="1"/>
      <c r="QVT167" s="1"/>
      <c r="QVU167" s="1"/>
      <c r="QVV167" s="1"/>
      <c r="QVW167" s="1"/>
      <c r="QVX167" s="1"/>
      <c r="QVY167" s="1"/>
      <c r="QVZ167" s="1"/>
      <c r="QWA167" s="1"/>
      <c r="QWB167" s="1"/>
      <c r="QWC167" s="1"/>
      <c r="QWD167" s="1"/>
      <c r="QWE167" s="1"/>
      <c r="QWF167" s="1"/>
      <c r="QWG167" s="1"/>
      <c r="QWH167" s="1"/>
      <c r="QWI167" s="1"/>
      <c r="QWJ167" s="1"/>
      <c r="QWK167" s="1"/>
      <c r="QWL167" s="1"/>
      <c r="QWM167" s="1"/>
      <c r="QWN167" s="1"/>
      <c r="QWO167" s="1"/>
      <c r="QWP167" s="1"/>
      <c r="QWQ167" s="1"/>
      <c r="QWR167" s="1"/>
      <c r="QWS167" s="1"/>
      <c r="QWT167" s="1"/>
      <c r="QWU167" s="1"/>
      <c r="QWV167" s="1"/>
      <c r="QWW167" s="1"/>
      <c r="QWX167" s="1"/>
      <c r="QWY167" s="1"/>
      <c r="QWZ167" s="1"/>
      <c r="QXA167" s="1"/>
      <c r="QXB167" s="1"/>
      <c r="QXC167" s="1"/>
      <c r="QXD167" s="1"/>
      <c r="QXE167" s="1"/>
      <c r="QXF167" s="1"/>
      <c r="QXG167" s="1"/>
      <c r="QXH167" s="1"/>
      <c r="QXI167" s="1"/>
      <c r="QXJ167" s="1"/>
      <c r="QXK167" s="1"/>
      <c r="QXL167" s="1"/>
      <c r="QXM167" s="1"/>
      <c r="QXN167" s="1"/>
      <c r="QXO167" s="1"/>
      <c r="QXP167" s="1"/>
      <c r="QXQ167" s="1"/>
      <c r="QXR167" s="1"/>
      <c r="QXS167" s="1"/>
      <c r="QXT167" s="1"/>
      <c r="QXU167" s="1"/>
      <c r="QXV167" s="1"/>
      <c r="QXW167" s="1"/>
      <c r="QXX167" s="1"/>
      <c r="QXY167" s="1"/>
      <c r="QXZ167" s="1"/>
      <c r="QYA167" s="1"/>
      <c r="QYB167" s="1"/>
      <c r="QYC167" s="1"/>
      <c r="QYD167" s="1"/>
      <c r="QYE167" s="1"/>
      <c r="QYF167" s="1"/>
      <c r="QYG167" s="1"/>
      <c r="QYH167" s="1"/>
      <c r="QYI167" s="1"/>
      <c r="QYJ167" s="1"/>
      <c r="QYK167" s="1"/>
      <c r="QYL167" s="1"/>
      <c r="QYM167" s="1"/>
      <c r="QYN167" s="1"/>
      <c r="QYO167" s="1"/>
      <c r="QYP167" s="1"/>
      <c r="QYQ167" s="1"/>
      <c r="QYR167" s="1"/>
      <c r="QYS167" s="1"/>
      <c r="QYT167" s="1"/>
      <c r="QYU167" s="1"/>
      <c r="QYV167" s="1"/>
      <c r="QYW167" s="1"/>
      <c r="QYX167" s="1"/>
      <c r="QYY167" s="1"/>
      <c r="QYZ167" s="1"/>
      <c r="QZA167" s="1"/>
      <c r="QZB167" s="1"/>
      <c r="QZC167" s="1"/>
      <c r="QZD167" s="1"/>
      <c r="QZE167" s="1"/>
      <c r="QZF167" s="1"/>
      <c r="QZG167" s="1"/>
      <c r="QZH167" s="1"/>
      <c r="QZI167" s="1"/>
      <c r="QZJ167" s="1"/>
      <c r="QZK167" s="1"/>
      <c r="QZL167" s="1"/>
      <c r="QZM167" s="1"/>
      <c r="QZN167" s="1"/>
      <c r="QZO167" s="1"/>
      <c r="QZP167" s="1"/>
      <c r="QZQ167" s="1"/>
      <c r="QZR167" s="1"/>
      <c r="QZS167" s="1"/>
      <c r="QZT167" s="1"/>
      <c r="QZU167" s="1"/>
      <c r="QZV167" s="1"/>
      <c r="QZW167" s="1"/>
      <c r="QZX167" s="1"/>
      <c r="QZY167" s="1"/>
      <c r="QZZ167" s="1"/>
      <c r="RAA167" s="1"/>
      <c r="RAB167" s="1"/>
      <c r="RAC167" s="1"/>
      <c r="RAD167" s="1"/>
      <c r="RAE167" s="1"/>
      <c r="RAF167" s="1"/>
      <c r="RAG167" s="1"/>
      <c r="RAH167" s="1"/>
      <c r="RAI167" s="1"/>
      <c r="RAJ167" s="1"/>
      <c r="RAK167" s="1"/>
      <c r="RAL167" s="1"/>
      <c r="RAM167" s="1"/>
      <c r="RAN167" s="1"/>
      <c r="RAO167" s="1"/>
      <c r="RAP167" s="1"/>
      <c r="RAQ167" s="1"/>
      <c r="RAR167" s="1"/>
      <c r="RAS167" s="1"/>
      <c r="RAT167" s="1"/>
      <c r="RAU167" s="1"/>
      <c r="RAV167" s="1"/>
      <c r="RAW167" s="1"/>
      <c r="RAX167" s="1"/>
      <c r="RAY167" s="1"/>
      <c r="RAZ167" s="1"/>
      <c r="RBA167" s="1"/>
      <c r="RBB167" s="1"/>
      <c r="RBC167" s="1"/>
      <c r="RBD167" s="1"/>
      <c r="RBE167" s="1"/>
      <c r="RBF167" s="1"/>
      <c r="RBG167" s="1"/>
      <c r="RBH167" s="1"/>
      <c r="RBI167" s="1"/>
      <c r="RBJ167" s="1"/>
      <c r="RBK167" s="1"/>
      <c r="RBL167" s="1"/>
      <c r="RBM167" s="1"/>
      <c r="RBN167" s="1"/>
      <c r="RBO167" s="1"/>
      <c r="RBP167" s="1"/>
      <c r="RBQ167" s="1"/>
      <c r="RBR167" s="1"/>
      <c r="RBS167" s="1"/>
      <c r="RBT167" s="1"/>
      <c r="RBU167" s="1"/>
      <c r="RBV167" s="1"/>
      <c r="RBW167" s="1"/>
      <c r="RBX167" s="1"/>
      <c r="RBY167" s="1"/>
      <c r="RBZ167" s="1"/>
      <c r="RCA167" s="1"/>
      <c r="RCB167" s="1"/>
      <c r="RCC167" s="1"/>
      <c r="RCD167" s="1"/>
      <c r="RCE167" s="1"/>
      <c r="RCF167" s="1"/>
      <c r="RCG167" s="1"/>
      <c r="RCH167" s="1"/>
      <c r="RCI167" s="1"/>
      <c r="RCJ167" s="1"/>
      <c r="RCK167" s="1"/>
      <c r="RCL167" s="1"/>
      <c r="RCM167" s="1"/>
      <c r="RCN167" s="1"/>
      <c r="RCO167" s="1"/>
      <c r="RCP167" s="1"/>
      <c r="RCQ167" s="1"/>
      <c r="RCR167" s="1"/>
      <c r="RCS167" s="1"/>
      <c r="RCT167" s="1"/>
      <c r="RCU167" s="1"/>
      <c r="RCV167" s="1"/>
      <c r="RCW167" s="1"/>
      <c r="RCX167" s="1"/>
      <c r="RCY167" s="1"/>
      <c r="RCZ167" s="1"/>
      <c r="RDA167" s="1"/>
      <c r="RDB167" s="1"/>
      <c r="RDC167" s="1"/>
      <c r="RDD167" s="1"/>
      <c r="RDE167" s="1"/>
      <c r="RDF167" s="1"/>
      <c r="RDG167" s="1"/>
      <c r="RDH167" s="1"/>
      <c r="RDI167" s="1"/>
      <c r="RDJ167" s="1"/>
      <c r="RDK167" s="1"/>
      <c r="RDL167" s="1"/>
      <c r="RDM167" s="1"/>
      <c r="RDN167" s="1"/>
      <c r="RDO167" s="1"/>
      <c r="RDP167" s="1"/>
      <c r="RDQ167" s="1"/>
      <c r="RDR167" s="1"/>
      <c r="RDS167" s="1"/>
      <c r="RDT167" s="1"/>
      <c r="RDU167" s="1"/>
      <c r="RDV167" s="1"/>
      <c r="RDW167" s="1"/>
      <c r="RDX167" s="1"/>
      <c r="RDY167" s="1"/>
      <c r="RDZ167" s="1"/>
      <c r="REA167" s="1"/>
      <c r="REB167" s="1"/>
      <c r="REC167" s="1"/>
      <c r="RED167" s="1"/>
      <c r="REE167" s="1"/>
      <c r="REF167" s="1"/>
      <c r="REG167" s="1"/>
      <c r="REH167" s="1"/>
      <c r="REI167" s="1"/>
      <c r="REJ167" s="1"/>
      <c r="REK167" s="1"/>
      <c r="REL167" s="1"/>
      <c r="REM167" s="1"/>
      <c r="REN167" s="1"/>
      <c r="REO167" s="1"/>
      <c r="REP167" s="1"/>
      <c r="REQ167" s="1"/>
      <c r="RER167" s="1"/>
      <c r="RES167" s="1"/>
      <c r="RET167" s="1"/>
      <c r="REU167" s="1"/>
      <c r="REV167" s="1"/>
      <c r="REW167" s="1"/>
      <c r="REX167" s="1"/>
      <c r="REY167" s="1"/>
      <c r="REZ167" s="1"/>
      <c r="RFA167" s="1"/>
      <c r="RFB167" s="1"/>
      <c r="RFC167" s="1"/>
      <c r="RFD167" s="1"/>
      <c r="RFE167" s="1"/>
      <c r="RFF167" s="1"/>
      <c r="RFG167" s="1"/>
      <c r="RFH167" s="1"/>
      <c r="RFI167" s="1"/>
      <c r="RFJ167" s="1"/>
      <c r="RFK167" s="1"/>
      <c r="RFL167" s="1"/>
      <c r="RFM167" s="1"/>
      <c r="RFN167" s="1"/>
      <c r="RFO167" s="1"/>
      <c r="RFP167" s="1"/>
      <c r="RFQ167" s="1"/>
      <c r="RFR167" s="1"/>
      <c r="RFS167" s="1"/>
      <c r="RFT167" s="1"/>
      <c r="RFU167" s="1"/>
      <c r="RFV167" s="1"/>
      <c r="RFW167" s="1"/>
      <c r="RFX167" s="1"/>
      <c r="RFY167" s="1"/>
      <c r="RFZ167" s="1"/>
      <c r="RGA167" s="1"/>
      <c r="RGB167" s="1"/>
      <c r="RGC167" s="1"/>
      <c r="RGD167" s="1"/>
      <c r="RGE167" s="1"/>
      <c r="RGF167" s="1"/>
      <c r="RGG167" s="1"/>
      <c r="RGH167" s="1"/>
      <c r="RGI167" s="1"/>
      <c r="RGJ167" s="1"/>
      <c r="RGK167" s="1"/>
      <c r="RGL167" s="1"/>
      <c r="RGM167" s="1"/>
      <c r="RGN167" s="1"/>
      <c r="RGO167" s="1"/>
      <c r="RGP167" s="1"/>
      <c r="RGQ167" s="1"/>
      <c r="RGR167" s="1"/>
      <c r="RGS167" s="1"/>
      <c r="RGT167" s="1"/>
      <c r="RGU167" s="1"/>
      <c r="RGV167" s="1"/>
      <c r="RGW167" s="1"/>
      <c r="RGX167" s="1"/>
      <c r="RGY167" s="1"/>
      <c r="RGZ167" s="1"/>
      <c r="RHA167" s="1"/>
      <c r="RHB167" s="1"/>
      <c r="RHC167" s="1"/>
      <c r="RHD167" s="1"/>
      <c r="RHE167" s="1"/>
      <c r="RHF167" s="1"/>
      <c r="RHG167" s="1"/>
      <c r="RHH167" s="1"/>
      <c r="RHI167" s="1"/>
      <c r="RHJ167" s="1"/>
      <c r="RHK167" s="1"/>
      <c r="RHL167" s="1"/>
      <c r="RHM167" s="1"/>
      <c r="RHN167" s="1"/>
      <c r="RHO167" s="1"/>
      <c r="RHP167" s="1"/>
      <c r="RHQ167" s="1"/>
      <c r="RHR167" s="1"/>
      <c r="RHS167" s="1"/>
      <c r="RHT167" s="1"/>
      <c r="RHU167" s="1"/>
      <c r="RHV167" s="1"/>
      <c r="RHW167" s="1"/>
      <c r="RHX167" s="1"/>
      <c r="RHY167" s="1"/>
      <c r="RHZ167" s="1"/>
      <c r="RIA167" s="1"/>
      <c r="RIB167" s="1"/>
      <c r="RIC167" s="1"/>
      <c r="RID167" s="1"/>
      <c r="RIE167" s="1"/>
      <c r="RIF167" s="1"/>
      <c r="RIG167" s="1"/>
      <c r="RIH167" s="1"/>
      <c r="RII167" s="1"/>
      <c r="RIJ167" s="1"/>
      <c r="RIK167" s="1"/>
      <c r="RIL167" s="1"/>
      <c r="RIM167" s="1"/>
      <c r="RIN167" s="1"/>
      <c r="RIO167" s="1"/>
      <c r="RIP167" s="1"/>
      <c r="RIQ167" s="1"/>
      <c r="RIR167" s="1"/>
      <c r="RIS167" s="1"/>
      <c r="RIT167" s="1"/>
      <c r="RIU167" s="1"/>
      <c r="RIV167" s="1"/>
      <c r="RIW167" s="1"/>
      <c r="RIX167" s="1"/>
      <c r="RIY167" s="1"/>
      <c r="RIZ167" s="1"/>
      <c r="RJA167" s="1"/>
      <c r="RJB167" s="1"/>
      <c r="RJC167" s="1"/>
      <c r="RJD167" s="1"/>
      <c r="RJE167" s="1"/>
      <c r="RJF167" s="1"/>
      <c r="RJG167" s="1"/>
      <c r="RJH167" s="1"/>
      <c r="RJI167" s="1"/>
      <c r="RJJ167" s="1"/>
      <c r="RJK167" s="1"/>
      <c r="RJL167" s="1"/>
      <c r="RJM167" s="1"/>
      <c r="RJN167" s="1"/>
      <c r="RJO167" s="1"/>
      <c r="RJP167" s="1"/>
      <c r="RJQ167" s="1"/>
      <c r="RJR167" s="1"/>
      <c r="RJS167" s="1"/>
      <c r="RJT167" s="1"/>
      <c r="RJU167" s="1"/>
      <c r="RJV167" s="1"/>
      <c r="RJW167" s="1"/>
      <c r="RJX167" s="1"/>
      <c r="RJY167" s="1"/>
      <c r="RJZ167" s="1"/>
      <c r="RKA167" s="1"/>
      <c r="RKB167" s="1"/>
      <c r="RKC167" s="1"/>
      <c r="RKD167" s="1"/>
      <c r="RKE167" s="1"/>
      <c r="RKF167" s="1"/>
      <c r="RKG167" s="1"/>
      <c r="RKH167" s="1"/>
      <c r="RKI167" s="1"/>
      <c r="RKJ167" s="1"/>
      <c r="RKK167" s="1"/>
      <c r="RKL167" s="1"/>
      <c r="RKM167" s="1"/>
      <c r="RKN167" s="1"/>
      <c r="RKO167" s="1"/>
      <c r="RKP167" s="1"/>
      <c r="RKQ167" s="1"/>
      <c r="RKR167" s="1"/>
      <c r="RKS167" s="1"/>
      <c r="RKT167" s="1"/>
      <c r="RKU167" s="1"/>
      <c r="RKV167" s="1"/>
      <c r="RKW167" s="1"/>
      <c r="RKX167" s="1"/>
      <c r="RKY167" s="1"/>
      <c r="RKZ167" s="1"/>
      <c r="RLA167" s="1"/>
      <c r="RLB167" s="1"/>
      <c r="RLC167" s="1"/>
      <c r="RLD167" s="1"/>
      <c r="RLE167" s="1"/>
      <c r="RLF167" s="1"/>
      <c r="RLG167" s="1"/>
      <c r="RLH167" s="1"/>
      <c r="RLI167" s="1"/>
      <c r="RLJ167" s="1"/>
      <c r="RLK167" s="1"/>
      <c r="RLL167" s="1"/>
      <c r="RLM167" s="1"/>
      <c r="RLN167" s="1"/>
      <c r="RLO167" s="1"/>
      <c r="RLP167" s="1"/>
      <c r="RLQ167" s="1"/>
      <c r="RLR167" s="1"/>
      <c r="RLS167" s="1"/>
      <c r="RLT167" s="1"/>
      <c r="RLU167" s="1"/>
      <c r="RLV167" s="1"/>
      <c r="RLW167" s="1"/>
      <c r="RLX167" s="1"/>
      <c r="RLY167" s="1"/>
      <c r="RLZ167" s="1"/>
      <c r="RMA167" s="1"/>
      <c r="RMB167" s="1"/>
      <c r="RMC167" s="1"/>
      <c r="RMD167" s="1"/>
      <c r="RME167" s="1"/>
      <c r="RMF167" s="1"/>
      <c r="RMG167" s="1"/>
      <c r="RMH167" s="1"/>
      <c r="RMI167" s="1"/>
      <c r="RMJ167" s="1"/>
      <c r="RMK167" s="1"/>
      <c r="RML167" s="1"/>
      <c r="RMM167" s="1"/>
      <c r="RMN167" s="1"/>
      <c r="RMO167" s="1"/>
      <c r="RMP167" s="1"/>
      <c r="RMQ167" s="1"/>
      <c r="RMR167" s="1"/>
      <c r="RMS167" s="1"/>
      <c r="RMT167" s="1"/>
      <c r="RMU167" s="1"/>
      <c r="RMV167" s="1"/>
      <c r="RMW167" s="1"/>
      <c r="RMX167" s="1"/>
      <c r="RMY167" s="1"/>
      <c r="RMZ167" s="1"/>
      <c r="RNA167" s="1"/>
      <c r="RNB167" s="1"/>
      <c r="RNC167" s="1"/>
      <c r="RND167" s="1"/>
      <c r="RNE167" s="1"/>
      <c r="RNF167" s="1"/>
      <c r="RNG167" s="1"/>
      <c r="RNH167" s="1"/>
      <c r="RNI167" s="1"/>
      <c r="RNJ167" s="1"/>
      <c r="RNK167" s="1"/>
      <c r="RNL167" s="1"/>
      <c r="RNM167" s="1"/>
      <c r="RNN167" s="1"/>
      <c r="RNO167" s="1"/>
      <c r="RNP167" s="1"/>
      <c r="RNQ167" s="1"/>
      <c r="RNR167" s="1"/>
      <c r="RNS167" s="1"/>
      <c r="RNT167" s="1"/>
      <c r="RNU167" s="1"/>
      <c r="RNV167" s="1"/>
      <c r="RNW167" s="1"/>
      <c r="RNX167" s="1"/>
      <c r="RNY167" s="1"/>
      <c r="RNZ167" s="1"/>
      <c r="ROA167" s="1"/>
      <c r="ROB167" s="1"/>
      <c r="ROC167" s="1"/>
      <c r="ROD167" s="1"/>
      <c r="ROE167" s="1"/>
      <c r="ROF167" s="1"/>
      <c r="ROG167" s="1"/>
      <c r="ROH167" s="1"/>
      <c r="ROI167" s="1"/>
      <c r="ROJ167" s="1"/>
      <c r="ROK167" s="1"/>
      <c r="ROL167" s="1"/>
      <c r="ROM167" s="1"/>
      <c r="RON167" s="1"/>
      <c r="ROO167" s="1"/>
      <c r="ROP167" s="1"/>
      <c r="ROQ167" s="1"/>
      <c r="ROR167" s="1"/>
      <c r="ROS167" s="1"/>
      <c r="ROT167" s="1"/>
      <c r="ROU167" s="1"/>
      <c r="ROV167" s="1"/>
      <c r="ROW167" s="1"/>
      <c r="ROX167" s="1"/>
      <c r="ROY167" s="1"/>
      <c r="ROZ167" s="1"/>
      <c r="RPA167" s="1"/>
      <c r="RPB167" s="1"/>
      <c r="RPC167" s="1"/>
      <c r="RPD167" s="1"/>
      <c r="RPE167" s="1"/>
      <c r="RPF167" s="1"/>
      <c r="RPG167" s="1"/>
      <c r="RPH167" s="1"/>
      <c r="RPI167" s="1"/>
      <c r="RPJ167" s="1"/>
      <c r="RPK167" s="1"/>
      <c r="RPL167" s="1"/>
      <c r="RPM167" s="1"/>
      <c r="RPN167" s="1"/>
      <c r="RPO167" s="1"/>
      <c r="RPP167" s="1"/>
      <c r="RPQ167" s="1"/>
      <c r="RPR167" s="1"/>
      <c r="RPS167" s="1"/>
      <c r="RPT167" s="1"/>
      <c r="RPU167" s="1"/>
      <c r="RPV167" s="1"/>
      <c r="RPW167" s="1"/>
      <c r="RPX167" s="1"/>
      <c r="RPY167" s="1"/>
      <c r="RPZ167" s="1"/>
      <c r="RQA167" s="1"/>
      <c r="RQB167" s="1"/>
      <c r="RQC167" s="1"/>
      <c r="RQD167" s="1"/>
      <c r="RQE167" s="1"/>
      <c r="RQF167" s="1"/>
      <c r="RQG167" s="1"/>
      <c r="RQH167" s="1"/>
      <c r="RQI167" s="1"/>
      <c r="RQJ167" s="1"/>
      <c r="RQK167" s="1"/>
      <c r="RQL167" s="1"/>
      <c r="RQM167" s="1"/>
      <c r="RQN167" s="1"/>
      <c r="RQO167" s="1"/>
      <c r="RQP167" s="1"/>
      <c r="RQQ167" s="1"/>
      <c r="RQR167" s="1"/>
      <c r="RQS167" s="1"/>
      <c r="RQT167" s="1"/>
      <c r="RQU167" s="1"/>
      <c r="RQV167" s="1"/>
      <c r="RQW167" s="1"/>
      <c r="RQX167" s="1"/>
      <c r="RQY167" s="1"/>
      <c r="RQZ167" s="1"/>
      <c r="RRA167" s="1"/>
      <c r="RRB167" s="1"/>
      <c r="RRC167" s="1"/>
      <c r="RRD167" s="1"/>
      <c r="RRE167" s="1"/>
      <c r="RRF167" s="1"/>
      <c r="RRG167" s="1"/>
      <c r="RRH167" s="1"/>
      <c r="RRI167" s="1"/>
      <c r="RRJ167" s="1"/>
      <c r="RRK167" s="1"/>
      <c r="RRL167" s="1"/>
      <c r="RRM167" s="1"/>
      <c r="RRN167" s="1"/>
      <c r="RRO167" s="1"/>
      <c r="RRP167" s="1"/>
      <c r="RRQ167" s="1"/>
      <c r="RRR167" s="1"/>
      <c r="RRS167" s="1"/>
      <c r="RRT167" s="1"/>
      <c r="RRU167" s="1"/>
      <c r="RRV167" s="1"/>
      <c r="RRW167" s="1"/>
      <c r="RRX167" s="1"/>
      <c r="RRY167" s="1"/>
      <c r="RRZ167" s="1"/>
      <c r="RSA167" s="1"/>
      <c r="RSB167" s="1"/>
      <c r="RSC167" s="1"/>
      <c r="RSD167" s="1"/>
      <c r="RSE167" s="1"/>
      <c r="RSF167" s="1"/>
      <c r="RSG167" s="1"/>
      <c r="RSH167" s="1"/>
      <c r="RSI167" s="1"/>
      <c r="RSJ167" s="1"/>
      <c r="RSK167" s="1"/>
      <c r="RSL167" s="1"/>
      <c r="RSM167" s="1"/>
      <c r="RSN167" s="1"/>
      <c r="RSO167" s="1"/>
      <c r="RSP167" s="1"/>
      <c r="RSQ167" s="1"/>
      <c r="RSR167" s="1"/>
      <c r="RSS167" s="1"/>
      <c r="RST167" s="1"/>
      <c r="RSU167" s="1"/>
      <c r="RSV167" s="1"/>
      <c r="RSW167" s="1"/>
      <c r="RSX167" s="1"/>
      <c r="RSY167" s="1"/>
      <c r="RSZ167" s="1"/>
      <c r="RTA167" s="1"/>
      <c r="RTB167" s="1"/>
      <c r="RTC167" s="1"/>
      <c r="RTD167" s="1"/>
      <c r="RTE167" s="1"/>
      <c r="RTF167" s="1"/>
      <c r="RTG167" s="1"/>
      <c r="RTH167" s="1"/>
      <c r="RTI167" s="1"/>
      <c r="RTJ167" s="1"/>
      <c r="RTK167" s="1"/>
      <c r="RTL167" s="1"/>
      <c r="RTM167" s="1"/>
      <c r="RTN167" s="1"/>
      <c r="RTO167" s="1"/>
      <c r="RTP167" s="1"/>
      <c r="RTQ167" s="1"/>
      <c r="RTR167" s="1"/>
      <c r="RTS167" s="1"/>
      <c r="RTT167" s="1"/>
      <c r="RTU167" s="1"/>
      <c r="RTV167" s="1"/>
      <c r="RTW167" s="1"/>
      <c r="RTX167" s="1"/>
      <c r="RTY167" s="1"/>
      <c r="RTZ167" s="1"/>
      <c r="RUA167" s="1"/>
      <c r="RUB167" s="1"/>
      <c r="RUC167" s="1"/>
      <c r="RUD167" s="1"/>
      <c r="RUE167" s="1"/>
      <c r="RUF167" s="1"/>
      <c r="RUG167" s="1"/>
      <c r="RUH167" s="1"/>
      <c r="RUI167" s="1"/>
      <c r="RUJ167" s="1"/>
      <c r="RUK167" s="1"/>
      <c r="RUL167" s="1"/>
      <c r="RUM167" s="1"/>
      <c r="RUN167" s="1"/>
      <c r="RUO167" s="1"/>
      <c r="RUP167" s="1"/>
      <c r="RUQ167" s="1"/>
      <c r="RUR167" s="1"/>
      <c r="RUS167" s="1"/>
      <c r="RUT167" s="1"/>
      <c r="RUU167" s="1"/>
      <c r="RUV167" s="1"/>
      <c r="RUW167" s="1"/>
      <c r="RUX167" s="1"/>
      <c r="RUY167" s="1"/>
      <c r="RUZ167" s="1"/>
      <c r="RVA167" s="1"/>
      <c r="RVB167" s="1"/>
      <c r="RVC167" s="1"/>
      <c r="RVD167" s="1"/>
      <c r="RVE167" s="1"/>
      <c r="RVF167" s="1"/>
      <c r="RVG167" s="1"/>
      <c r="RVH167" s="1"/>
      <c r="RVI167" s="1"/>
      <c r="RVJ167" s="1"/>
      <c r="RVK167" s="1"/>
      <c r="RVL167" s="1"/>
      <c r="RVM167" s="1"/>
      <c r="RVN167" s="1"/>
      <c r="RVO167" s="1"/>
      <c r="RVP167" s="1"/>
      <c r="RVQ167" s="1"/>
      <c r="RVR167" s="1"/>
      <c r="RVS167" s="1"/>
      <c r="RVT167" s="1"/>
      <c r="RVU167" s="1"/>
      <c r="RVV167" s="1"/>
      <c r="RVW167" s="1"/>
      <c r="RVX167" s="1"/>
      <c r="RVY167" s="1"/>
      <c r="RVZ167" s="1"/>
      <c r="RWA167" s="1"/>
      <c r="RWB167" s="1"/>
      <c r="RWC167" s="1"/>
      <c r="RWD167" s="1"/>
      <c r="RWE167" s="1"/>
      <c r="RWF167" s="1"/>
      <c r="RWG167" s="1"/>
      <c r="RWH167" s="1"/>
      <c r="RWI167" s="1"/>
      <c r="RWJ167" s="1"/>
      <c r="RWK167" s="1"/>
      <c r="RWL167" s="1"/>
      <c r="RWM167" s="1"/>
      <c r="RWN167" s="1"/>
      <c r="RWO167" s="1"/>
      <c r="RWP167" s="1"/>
      <c r="RWQ167" s="1"/>
      <c r="RWR167" s="1"/>
      <c r="RWS167" s="1"/>
      <c r="RWT167" s="1"/>
      <c r="RWU167" s="1"/>
      <c r="RWV167" s="1"/>
      <c r="RWW167" s="1"/>
      <c r="RWX167" s="1"/>
      <c r="RWY167" s="1"/>
      <c r="RWZ167" s="1"/>
      <c r="RXA167" s="1"/>
      <c r="RXB167" s="1"/>
      <c r="RXC167" s="1"/>
      <c r="RXD167" s="1"/>
      <c r="RXE167" s="1"/>
      <c r="RXF167" s="1"/>
      <c r="RXG167" s="1"/>
      <c r="RXH167" s="1"/>
      <c r="RXI167" s="1"/>
      <c r="RXJ167" s="1"/>
      <c r="RXK167" s="1"/>
      <c r="RXL167" s="1"/>
      <c r="RXM167" s="1"/>
      <c r="RXN167" s="1"/>
      <c r="RXO167" s="1"/>
      <c r="RXP167" s="1"/>
      <c r="RXQ167" s="1"/>
      <c r="RXR167" s="1"/>
      <c r="RXS167" s="1"/>
      <c r="RXT167" s="1"/>
      <c r="RXU167" s="1"/>
      <c r="RXV167" s="1"/>
      <c r="RXW167" s="1"/>
      <c r="RXX167" s="1"/>
      <c r="RXY167" s="1"/>
      <c r="RXZ167" s="1"/>
      <c r="RYA167" s="1"/>
      <c r="RYB167" s="1"/>
      <c r="RYC167" s="1"/>
      <c r="RYD167" s="1"/>
      <c r="RYE167" s="1"/>
      <c r="RYF167" s="1"/>
      <c r="RYG167" s="1"/>
      <c r="RYH167" s="1"/>
      <c r="RYI167" s="1"/>
      <c r="RYJ167" s="1"/>
      <c r="RYK167" s="1"/>
      <c r="RYL167" s="1"/>
      <c r="RYM167" s="1"/>
      <c r="RYN167" s="1"/>
      <c r="RYO167" s="1"/>
      <c r="RYP167" s="1"/>
      <c r="RYQ167" s="1"/>
      <c r="RYR167" s="1"/>
      <c r="RYS167" s="1"/>
      <c r="RYT167" s="1"/>
      <c r="RYU167" s="1"/>
      <c r="RYV167" s="1"/>
      <c r="RYW167" s="1"/>
      <c r="RYX167" s="1"/>
      <c r="RYY167" s="1"/>
      <c r="RYZ167" s="1"/>
      <c r="RZA167" s="1"/>
      <c r="RZB167" s="1"/>
      <c r="RZC167" s="1"/>
      <c r="RZD167" s="1"/>
      <c r="RZE167" s="1"/>
      <c r="RZF167" s="1"/>
      <c r="RZG167" s="1"/>
      <c r="RZH167" s="1"/>
      <c r="RZI167" s="1"/>
      <c r="RZJ167" s="1"/>
      <c r="RZK167" s="1"/>
      <c r="RZL167" s="1"/>
      <c r="RZM167" s="1"/>
      <c r="RZN167" s="1"/>
      <c r="RZO167" s="1"/>
      <c r="RZP167" s="1"/>
      <c r="RZQ167" s="1"/>
      <c r="RZR167" s="1"/>
      <c r="RZS167" s="1"/>
      <c r="RZT167" s="1"/>
      <c r="RZU167" s="1"/>
      <c r="RZV167" s="1"/>
      <c r="RZW167" s="1"/>
      <c r="RZX167" s="1"/>
      <c r="RZY167" s="1"/>
      <c r="RZZ167" s="1"/>
      <c r="SAA167" s="1"/>
      <c r="SAB167" s="1"/>
      <c r="SAC167" s="1"/>
      <c r="SAD167" s="1"/>
      <c r="SAE167" s="1"/>
      <c r="SAF167" s="1"/>
      <c r="SAG167" s="1"/>
      <c r="SAH167" s="1"/>
      <c r="SAI167" s="1"/>
      <c r="SAJ167" s="1"/>
      <c r="SAK167" s="1"/>
      <c r="SAL167" s="1"/>
      <c r="SAM167" s="1"/>
      <c r="SAN167" s="1"/>
      <c r="SAO167" s="1"/>
      <c r="SAP167" s="1"/>
      <c r="SAQ167" s="1"/>
      <c r="SAR167" s="1"/>
      <c r="SAS167" s="1"/>
      <c r="SAT167" s="1"/>
      <c r="SAU167" s="1"/>
      <c r="SAV167" s="1"/>
      <c r="SAW167" s="1"/>
      <c r="SAX167" s="1"/>
      <c r="SAY167" s="1"/>
      <c r="SAZ167" s="1"/>
      <c r="SBA167" s="1"/>
      <c r="SBB167" s="1"/>
      <c r="SBC167" s="1"/>
      <c r="SBD167" s="1"/>
      <c r="SBE167" s="1"/>
      <c r="SBF167" s="1"/>
      <c r="SBG167" s="1"/>
      <c r="SBH167" s="1"/>
      <c r="SBI167" s="1"/>
      <c r="SBJ167" s="1"/>
      <c r="SBK167" s="1"/>
      <c r="SBL167" s="1"/>
      <c r="SBM167" s="1"/>
      <c r="SBN167" s="1"/>
      <c r="SBO167" s="1"/>
      <c r="SBP167" s="1"/>
      <c r="SBQ167" s="1"/>
      <c r="SBR167" s="1"/>
      <c r="SBS167" s="1"/>
      <c r="SBT167" s="1"/>
      <c r="SBU167" s="1"/>
      <c r="SBV167" s="1"/>
      <c r="SBW167" s="1"/>
      <c r="SBX167" s="1"/>
      <c r="SBY167" s="1"/>
      <c r="SBZ167" s="1"/>
      <c r="SCA167" s="1"/>
      <c r="SCB167" s="1"/>
      <c r="SCC167" s="1"/>
      <c r="SCD167" s="1"/>
      <c r="SCE167" s="1"/>
      <c r="SCF167" s="1"/>
      <c r="SCG167" s="1"/>
      <c r="SCH167" s="1"/>
      <c r="SCI167" s="1"/>
      <c r="SCJ167" s="1"/>
      <c r="SCK167" s="1"/>
      <c r="SCL167" s="1"/>
      <c r="SCM167" s="1"/>
      <c r="SCN167" s="1"/>
      <c r="SCO167" s="1"/>
      <c r="SCP167" s="1"/>
      <c r="SCQ167" s="1"/>
      <c r="SCR167" s="1"/>
      <c r="SCS167" s="1"/>
      <c r="SCT167" s="1"/>
      <c r="SCU167" s="1"/>
      <c r="SCV167" s="1"/>
      <c r="SCW167" s="1"/>
      <c r="SCX167" s="1"/>
      <c r="SCY167" s="1"/>
      <c r="SCZ167" s="1"/>
      <c r="SDA167" s="1"/>
      <c r="SDB167" s="1"/>
      <c r="SDC167" s="1"/>
      <c r="SDD167" s="1"/>
      <c r="SDE167" s="1"/>
      <c r="SDF167" s="1"/>
      <c r="SDG167" s="1"/>
      <c r="SDH167" s="1"/>
      <c r="SDI167" s="1"/>
      <c r="SDJ167" s="1"/>
      <c r="SDK167" s="1"/>
      <c r="SDL167" s="1"/>
      <c r="SDM167" s="1"/>
      <c r="SDN167" s="1"/>
      <c r="SDO167" s="1"/>
      <c r="SDP167" s="1"/>
      <c r="SDQ167" s="1"/>
      <c r="SDR167" s="1"/>
      <c r="SDS167" s="1"/>
      <c r="SDT167" s="1"/>
      <c r="SDU167" s="1"/>
      <c r="SDV167" s="1"/>
      <c r="SDW167" s="1"/>
      <c r="SDX167" s="1"/>
      <c r="SDY167" s="1"/>
      <c r="SDZ167" s="1"/>
      <c r="SEA167" s="1"/>
      <c r="SEB167" s="1"/>
      <c r="SEC167" s="1"/>
      <c r="SED167" s="1"/>
      <c r="SEE167" s="1"/>
      <c r="SEF167" s="1"/>
      <c r="SEG167" s="1"/>
      <c r="SEH167" s="1"/>
      <c r="SEI167" s="1"/>
      <c r="SEJ167" s="1"/>
      <c r="SEK167" s="1"/>
      <c r="SEL167" s="1"/>
      <c r="SEM167" s="1"/>
      <c r="SEN167" s="1"/>
      <c r="SEO167" s="1"/>
      <c r="SEP167" s="1"/>
      <c r="SEQ167" s="1"/>
      <c r="SER167" s="1"/>
      <c r="SES167" s="1"/>
      <c r="SET167" s="1"/>
      <c r="SEU167" s="1"/>
      <c r="SEV167" s="1"/>
      <c r="SEW167" s="1"/>
      <c r="SEX167" s="1"/>
      <c r="SEY167" s="1"/>
      <c r="SEZ167" s="1"/>
      <c r="SFA167" s="1"/>
      <c r="SFB167" s="1"/>
      <c r="SFC167" s="1"/>
      <c r="SFD167" s="1"/>
      <c r="SFE167" s="1"/>
      <c r="SFF167" s="1"/>
      <c r="SFG167" s="1"/>
      <c r="SFH167" s="1"/>
      <c r="SFI167" s="1"/>
      <c r="SFJ167" s="1"/>
      <c r="SFK167" s="1"/>
      <c r="SFL167" s="1"/>
      <c r="SFM167" s="1"/>
      <c r="SFN167" s="1"/>
      <c r="SFO167" s="1"/>
      <c r="SFP167" s="1"/>
      <c r="SFQ167" s="1"/>
      <c r="SFR167" s="1"/>
      <c r="SFS167" s="1"/>
      <c r="SFT167" s="1"/>
      <c r="SFU167" s="1"/>
      <c r="SFV167" s="1"/>
      <c r="SFW167" s="1"/>
      <c r="SFX167" s="1"/>
      <c r="SFY167" s="1"/>
      <c r="SFZ167" s="1"/>
      <c r="SGA167" s="1"/>
      <c r="SGB167" s="1"/>
      <c r="SGC167" s="1"/>
      <c r="SGD167" s="1"/>
      <c r="SGE167" s="1"/>
      <c r="SGF167" s="1"/>
      <c r="SGG167" s="1"/>
      <c r="SGH167" s="1"/>
      <c r="SGI167" s="1"/>
      <c r="SGJ167" s="1"/>
      <c r="SGK167" s="1"/>
      <c r="SGL167" s="1"/>
      <c r="SGM167" s="1"/>
      <c r="SGN167" s="1"/>
      <c r="SGO167" s="1"/>
      <c r="SGP167" s="1"/>
      <c r="SGQ167" s="1"/>
      <c r="SGR167" s="1"/>
      <c r="SGS167" s="1"/>
      <c r="SGT167" s="1"/>
      <c r="SGU167" s="1"/>
      <c r="SGV167" s="1"/>
      <c r="SGW167" s="1"/>
      <c r="SGX167" s="1"/>
      <c r="SGY167" s="1"/>
      <c r="SGZ167" s="1"/>
      <c r="SHA167" s="1"/>
      <c r="SHB167" s="1"/>
      <c r="SHC167" s="1"/>
      <c r="SHD167" s="1"/>
      <c r="SHE167" s="1"/>
      <c r="SHF167" s="1"/>
      <c r="SHG167" s="1"/>
      <c r="SHH167" s="1"/>
      <c r="SHI167" s="1"/>
      <c r="SHJ167" s="1"/>
      <c r="SHK167" s="1"/>
      <c r="SHL167" s="1"/>
      <c r="SHM167" s="1"/>
      <c r="SHN167" s="1"/>
      <c r="SHO167" s="1"/>
      <c r="SHP167" s="1"/>
      <c r="SHQ167" s="1"/>
      <c r="SHR167" s="1"/>
      <c r="SHS167" s="1"/>
      <c r="SHT167" s="1"/>
      <c r="SHU167" s="1"/>
      <c r="SHV167" s="1"/>
      <c r="SHW167" s="1"/>
      <c r="SHX167" s="1"/>
      <c r="SHY167" s="1"/>
      <c r="SHZ167" s="1"/>
      <c r="SIA167" s="1"/>
      <c r="SIB167" s="1"/>
      <c r="SIC167" s="1"/>
      <c r="SID167" s="1"/>
      <c r="SIE167" s="1"/>
      <c r="SIF167" s="1"/>
      <c r="SIG167" s="1"/>
      <c r="SIH167" s="1"/>
      <c r="SII167" s="1"/>
      <c r="SIJ167" s="1"/>
      <c r="SIK167" s="1"/>
      <c r="SIL167" s="1"/>
      <c r="SIM167" s="1"/>
      <c r="SIN167" s="1"/>
      <c r="SIO167" s="1"/>
      <c r="SIP167" s="1"/>
      <c r="SIQ167" s="1"/>
      <c r="SIR167" s="1"/>
      <c r="SIS167" s="1"/>
      <c r="SIT167" s="1"/>
      <c r="SIU167" s="1"/>
      <c r="SIV167" s="1"/>
      <c r="SIW167" s="1"/>
      <c r="SIX167" s="1"/>
      <c r="SIY167" s="1"/>
      <c r="SIZ167" s="1"/>
      <c r="SJA167" s="1"/>
      <c r="SJB167" s="1"/>
      <c r="SJC167" s="1"/>
      <c r="SJD167" s="1"/>
      <c r="SJE167" s="1"/>
      <c r="SJF167" s="1"/>
      <c r="SJG167" s="1"/>
      <c r="SJH167" s="1"/>
      <c r="SJI167" s="1"/>
      <c r="SJJ167" s="1"/>
      <c r="SJK167" s="1"/>
      <c r="SJL167" s="1"/>
      <c r="SJM167" s="1"/>
      <c r="SJN167" s="1"/>
      <c r="SJO167" s="1"/>
      <c r="SJP167" s="1"/>
      <c r="SJQ167" s="1"/>
      <c r="SJR167" s="1"/>
      <c r="SJS167" s="1"/>
      <c r="SJT167" s="1"/>
      <c r="SJU167" s="1"/>
      <c r="SJV167" s="1"/>
      <c r="SJW167" s="1"/>
      <c r="SJX167" s="1"/>
      <c r="SJY167" s="1"/>
      <c r="SJZ167" s="1"/>
      <c r="SKA167" s="1"/>
      <c r="SKB167" s="1"/>
      <c r="SKC167" s="1"/>
      <c r="SKD167" s="1"/>
      <c r="SKE167" s="1"/>
      <c r="SKF167" s="1"/>
      <c r="SKG167" s="1"/>
      <c r="SKH167" s="1"/>
      <c r="SKI167" s="1"/>
      <c r="SKJ167" s="1"/>
      <c r="SKK167" s="1"/>
      <c r="SKL167" s="1"/>
      <c r="SKM167" s="1"/>
      <c r="SKN167" s="1"/>
      <c r="SKO167" s="1"/>
      <c r="SKP167" s="1"/>
      <c r="SKQ167" s="1"/>
      <c r="SKR167" s="1"/>
      <c r="SKS167" s="1"/>
      <c r="SKT167" s="1"/>
      <c r="SKU167" s="1"/>
      <c r="SKV167" s="1"/>
      <c r="SKW167" s="1"/>
      <c r="SKX167" s="1"/>
      <c r="SKY167" s="1"/>
      <c r="SKZ167" s="1"/>
      <c r="SLA167" s="1"/>
      <c r="SLB167" s="1"/>
      <c r="SLC167" s="1"/>
      <c r="SLD167" s="1"/>
      <c r="SLE167" s="1"/>
      <c r="SLF167" s="1"/>
      <c r="SLG167" s="1"/>
      <c r="SLH167" s="1"/>
      <c r="SLI167" s="1"/>
      <c r="SLJ167" s="1"/>
      <c r="SLK167" s="1"/>
      <c r="SLL167" s="1"/>
      <c r="SLM167" s="1"/>
      <c r="SLN167" s="1"/>
      <c r="SLO167" s="1"/>
      <c r="SLP167" s="1"/>
      <c r="SLQ167" s="1"/>
      <c r="SLR167" s="1"/>
      <c r="SLS167" s="1"/>
      <c r="SLT167" s="1"/>
      <c r="SLU167" s="1"/>
      <c r="SLV167" s="1"/>
      <c r="SLW167" s="1"/>
      <c r="SLX167" s="1"/>
      <c r="SLY167" s="1"/>
      <c r="SLZ167" s="1"/>
      <c r="SMA167" s="1"/>
      <c r="SMB167" s="1"/>
      <c r="SMC167" s="1"/>
      <c r="SMD167" s="1"/>
      <c r="SME167" s="1"/>
      <c r="SMF167" s="1"/>
      <c r="SMG167" s="1"/>
      <c r="SMH167" s="1"/>
      <c r="SMI167" s="1"/>
      <c r="SMJ167" s="1"/>
      <c r="SMK167" s="1"/>
      <c r="SML167" s="1"/>
      <c r="SMM167" s="1"/>
      <c r="SMN167" s="1"/>
      <c r="SMO167" s="1"/>
      <c r="SMP167" s="1"/>
      <c r="SMQ167" s="1"/>
      <c r="SMR167" s="1"/>
      <c r="SMS167" s="1"/>
      <c r="SMT167" s="1"/>
      <c r="SMU167" s="1"/>
      <c r="SMV167" s="1"/>
      <c r="SMW167" s="1"/>
      <c r="SMX167" s="1"/>
      <c r="SMY167" s="1"/>
      <c r="SMZ167" s="1"/>
      <c r="SNA167" s="1"/>
      <c r="SNB167" s="1"/>
      <c r="SNC167" s="1"/>
      <c r="SND167" s="1"/>
      <c r="SNE167" s="1"/>
      <c r="SNF167" s="1"/>
      <c r="SNG167" s="1"/>
      <c r="SNH167" s="1"/>
      <c r="SNI167" s="1"/>
      <c r="SNJ167" s="1"/>
      <c r="SNK167" s="1"/>
      <c r="SNL167" s="1"/>
      <c r="SNM167" s="1"/>
      <c r="SNN167" s="1"/>
      <c r="SNO167" s="1"/>
      <c r="SNP167" s="1"/>
      <c r="SNQ167" s="1"/>
      <c r="SNR167" s="1"/>
      <c r="SNS167" s="1"/>
      <c r="SNT167" s="1"/>
      <c r="SNU167" s="1"/>
      <c r="SNV167" s="1"/>
      <c r="SNW167" s="1"/>
      <c r="SNX167" s="1"/>
      <c r="SNY167" s="1"/>
      <c r="SNZ167" s="1"/>
      <c r="SOA167" s="1"/>
      <c r="SOB167" s="1"/>
      <c r="SOC167" s="1"/>
      <c r="SOD167" s="1"/>
      <c r="SOE167" s="1"/>
      <c r="SOF167" s="1"/>
      <c r="SOG167" s="1"/>
      <c r="SOH167" s="1"/>
      <c r="SOI167" s="1"/>
      <c r="SOJ167" s="1"/>
      <c r="SOK167" s="1"/>
      <c r="SOL167" s="1"/>
      <c r="SOM167" s="1"/>
      <c r="SON167" s="1"/>
      <c r="SOO167" s="1"/>
      <c r="SOP167" s="1"/>
      <c r="SOQ167" s="1"/>
      <c r="SOR167" s="1"/>
      <c r="SOS167" s="1"/>
      <c r="SOT167" s="1"/>
      <c r="SOU167" s="1"/>
      <c r="SOV167" s="1"/>
      <c r="SOW167" s="1"/>
      <c r="SOX167" s="1"/>
      <c r="SOY167" s="1"/>
      <c r="SOZ167" s="1"/>
      <c r="SPA167" s="1"/>
      <c r="SPB167" s="1"/>
      <c r="SPC167" s="1"/>
      <c r="SPD167" s="1"/>
      <c r="SPE167" s="1"/>
      <c r="SPF167" s="1"/>
      <c r="SPG167" s="1"/>
      <c r="SPH167" s="1"/>
      <c r="SPI167" s="1"/>
      <c r="SPJ167" s="1"/>
      <c r="SPK167" s="1"/>
      <c r="SPL167" s="1"/>
      <c r="SPM167" s="1"/>
      <c r="SPN167" s="1"/>
      <c r="SPO167" s="1"/>
      <c r="SPP167" s="1"/>
      <c r="SPQ167" s="1"/>
      <c r="SPR167" s="1"/>
      <c r="SPS167" s="1"/>
      <c r="SPT167" s="1"/>
      <c r="SPU167" s="1"/>
      <c r="SPV167" s="1"/>
      <c r="SPW167" s="1"/>
      <c r="SPX167" s="1"/>
      <c r="SPY167" s="1"/>
      <c r="SPZ167" s="1"/>
      <c r="SQA167" s="1"/>
      <c r="SQB167" s="1"/>
      <c r="SQC167" s="1"/>
      <c r="SQD167" s="1"/>
      <c r="SQE167" s="1"/>
      <c r="SQF167" s="1"/>
      <c r="SQG167" s="1"/>
      <c r="SQH167" s="1"/>
      <c r="SQI167" s="1"/>
      <c r="SQJ167" s="1"/>
      <c r="SQK167" s="1"/>
      <c r="SQL167" s="1"/>
      <c r="SQM167" s="1"/>
      <c r="SQN167" s="1"/>
      <c r="SQO167" s="1"/>
      <c r="SQP167" s="1"/>
      <c r="SQQ167" s="1"/>
      <c r="SQR167" s="1"/>
      <c r="SQS167" s="1"/>
      <c r="SQT167" s="1"/>
      <c r="SQU167" s="1"/>
      <c r="SQV167" s="1"/>
      <c r="SQW167" s="1"/>
      <c r="SQX167" s="1"/>
      <c r="SQY167" s="1"/>
      <c r="SQZ167" s="1"/>
      <c r="SRA167" s="1"/>
      <c r="SRB167" s="1"/>
      <c r="SRC167" s="1"/>
      <c r="SRD167" s="1"/>
      <c r="SRE167" s="1"/>
      <c r="SRF167" s="1"/>
      <c r="SRG167" s="1"/>
      <c r="SRH167" s="1"/>
      <c r="SRI167" s="1"/>
      <c r="SRJ167" s="1"/>
      <c r="SRK167" s="1"/>
      <c r="SRL167" s="1"/>
      <c r="SRM167" s="1"/>
      <c r="SRN167" s="1"/>
      <c r="SRO167" s="1"/>
      <c r="SRP167" s="1"/>
      <c r="SRQ167" s="1"/>
      <c r="SRR167" s="1"/>
      <c r="SRS167" s="1"/>
      <c r="SRT167" s="1"/>
      <c r="SRU167" s="1"/>
      <c r="SRV167" s="1"/>
      <c r="SRW167" s="1"/>
      <c r="SRX167" s="1"/>
      <c r="SRY167" s="1"/>
      <c r="SRZ167" s="1"/>
      <c r="SSA167" s="1"/>
      <c r="SSB167" s="1"/>
      <c r="SSC167" s="1"/>
      <c r="SSD167" s="1"/>
      <c r="SSE167" s="1"/>
      <c r="SSF167" s="1"/>
      <c r="SSG167" s="1"/>
      <c r="SSH167" s="1"/>
      <c r="SSI167" s="1"/>
      <c r="SSJ167" s="1"/>
      <c r="SSK167" s="1"/>
      <c r="SSL167" s="1"/>
      <c r="SSM167" s="1"/>
      <c r="SSN167" s="1"/>
      <c r="SSO167" s="1"/>
      <c r="SSP167" s="1"/>
      <c r="SSQ167" s="1"/>
      <c r="SSR167" s="1"/>
      <c r="SSS167" s="1"/>
      <c r="SST167" s="1"/>
      <c r="SSU167" s="1"/>
      <c r="SSV167" s="1"/>
      <c r="SSW167" s="1"/>
      <c r="SSX167" s="1"/>
      <c r="SSY167" s="1"/>
      <c r="SSZ167" s="1"/>
      <c r="STA167" s="1"/>
      <c r="STB167" s="1"/>
      <c r="STC167" s="1"/>
      <c r="STD167" s="1"/>
      <c r="STE167" s="1"/>
      <c r="STF167" s="1"/>
      <c r="STG167" s="1"/>
      <c r="STH167" s="1"/>
      <c r="STI167" s="1"/>
      <c r="STJ167" s="1"/>
      <c r="STK167" s="1"/>
      <c r="STL167" s="1"/>
      <c r="STM167" s="1"/>
      <c r="STN167" s="1"/>
      <c r="STO167" s="1"/>
      <c r="STP167" s="1"/>
      <c r="STQ167" s="1"/>
      <c r="STR167" s="1"/>
      <c r="STS167" s="1"/>
      <c r="STT167" s="1"/>
      <c r="STU167" s="1"/>
      <c r="STV167" s="1"/>
      <c r="STW167" s="1"/>
      <c r="STX167" s="1"/>
      <c r="STY167" s="1"/>
      <c r="STZ167" s="1"/>
      <c r="SUA167" s="1"/>
      <c r="SUB167" s="1"/>
      <c r="SUC167" s="1"/>
      <c r="SUD167" s="1"/>
      <c r="SUE167" s="1"/>
      <c r="SUF167" s="1"/>
      <c r="SUG167" s="1"/>
      <c r="SUH167" s="1"/>
      <c r="SUI167" s="1"/>
      <c r="SUJ167" s="1"/>
      <c r="SUK167" s="1"/>
      <c r="SUL167" s="1"/>
      <c r="SUM167" s="1"/>
      <c r="SUN167" s="1"/>
      <c r="SUO167" s="1"/>
      <c r="SUP167" s="1"/>
      <c r="SUQ167" s="1"/>
      <c r="SUR167" s="1"/>
      <c r="SUS167" s="1"/>
      <c r="SUT167" s="1"/>
      <c r="SUU167" s="1"/>
      <c r="SUV167" s="1"/>
      <c r="SUW167" s="1"/>
      <c r="SUX167" s="1"/>
      <c r="SUY167" s="1"/>
      <c r="SUZ167" s="1"/>
      <c r="SVA167" s="1"/>
      <c r="SVB167" s="1"/>
      <c r="SVC167" s="1"/>
      <c r="SVD167" s="1"/>
      <c r="SVE167" s="1"/>
      <c r="SVF167" s="1"/>
      <c r="SVG167" s="1"/>
      <c r="SVH167" s="1"/>
      <c r="SVI167" s="1"/>
      <c r="SVJ167" s="1"/>
      <c r="SVK167" s="1"/>
      <c r="SVL167" s="1"/>
      <c r="SVM167" s="1"/>
      <c r="SVN167" s="1"/>
      <c r="SVO167" s="1"/>
      <c r="SVP167" s="1"/>
      <c r="SVQ167" s="1"/>
      <c r="SVR167" s="1"/>
      <c r="SVS167" s="1"/>
      <c r="SVT167" s="1"/>
      <c r="SVU167" s="1"/>
      <c r="SVV167" s="1"/>
      <c r="SVW167" s="1"/>
      <c r="SVX167" s="1"/>
      <c r="SVY167" s="1"/>
      <c r="SVZ167" s="1"/>
      <c r="SWA167" s="1"/>
      <c r="SWB167" s="1"/>
      <c r="SWC167" s="1"/>
      <c r="SWD167" s="1"/>
      <c r="SWE167" s="1"/>
      <c r="SWF167" s="1"/>
      <c r="SWG167" s="1"/>
      <c r="SWH167" s="1"/>
      <c r="SWI167" s="1"/>
      <c r="SWJ167" s="1"/>
      <c r="SWK167" s="1"/>
      <c r="SWL167" s="1"/>
      <c r="SWM167" s="1"/>
      <c r="SWN167" s="1"/>
      <c r="SWO167" s="1"/>
      <c r="SWP167" s="1"/>
      <c r="SWQ167" s="1"/>
      <c r="SWR167" s="1"/>
      <c r="SWS167" s="1"/>
      <c r="SWT167" s="1"/>
      <c r="SWU167" s="1"/>
      <c r="SWV167" s="1"/>
      <c r="SWW167" s="1"/>
      <c r="SWX167" s="1"/>
      <c r="SWY167" s="1"/>
      <c r="SWZ167" s="1"/>
      <c r="SXA167" s="1"/>
      <c r="SXB167" s="1"/>
      <c r="SXC167" s="1"/>
      <c r="SXD167" s="1"/>
      <c r="SXE167" s="1"/>
      <c r="SXF167" s="1"/>
      <c r="SXG167" s="1"/>
      <c r="SXH167" s="1"/>
      <c r="SXI167" s="1"/>
      <c r="SXJ167" s="1"/>
      <c r="SXK167" s="1"/>
      <c r="SXL167" s="1"/>
      <c r="SXM167" s="1"/>
      <c r="SXN167" s="1"/>
      <c r="SXO167" s="1"/>
      <c r="SXP167" s="1"/>
      <c r="SXQ167" s="1"/>
      <c r="SXR167" s="1"/>
      <c r="SXS167" s="1"/>
      <c r="SXT167" s="1"/>
      <c r="SXU167" s="1"/>
      <c r="SXV167" s="1"/>
      <c r="SXW167" s="1"/>
      <c r="SXX167" s="1"/>
      <c r="SXY167" s="1"/>
      <c r="SXZ167" s="1"/>
      <c r="SYA167" s="1"/>
      <c r="SYB167" s="1"/>
      <c r="SYC167" s="1"/>
      <c r="SYD167" s="1"/>
      <c r="SYE167" s="1"/>
      <c r="SYF167" s="1"/>
      <c r="SYG167" s="1"/>
      <c r="SYH167" s="1"/>
      <c r="SYI167" s="1"/>
      <c r="SYJ167" s="1"/>
      <c r="SYK167" s="1"/>
      <c r="SYL167" s="1"/>
      <c r="SYM167" s="1"/>
      <c r="SYN167" s="1"/>
      <c r="SYO167" s="1"/>
      <c r="SYP167" s="1"/>
      <c r="SYQ167" s="1"/>
      <c r="SYR167" s="1"/>
      <c r="SYS167" s="1"/>
      <c r="SYT167" s="1"/>
      <c r="SYU167" s="1"/>
      <c r="SYV167" s="1"/>
      <c r="SYW167" s="1"/>
      <c r="SYX167" s="1"/>
      <c r="SYY167" s="1"/>
      <c r="SYZ167" s="1"/>
      <c r="SZA167" s="1"/>
      <c r="SZB167" s="1"/>
      <c r="SZC167" s="1"/>
      <c r="SZD167" s="1"/>
      <c r="SZE167" s="1"/>
      <c r="SZF167" s="1"/>
      <c r="SZG167" s="1"/>
      <c r="SZH167" s="1"/>
      <c r="SZI167" s="1"/>
      <c r="SZJ167" s="1"/>
      <c r="SZK167" s="1"/>
      <c r="SZL167" s="1"/>
      <c r="SZM167" s="1"/>
      <c r="SZN167" s="1"/>
      <c r="SZO167" s="1"/>
      <c r="SZP167" s="1"/>
      <c r="SZQ167" s="1"/>
      <c r="SZR167" s="1"/>
      <c r="SZS167" s="1"/>
      <c r="SZT167" s="1"/>
      <c r="SZU167" s="1"/>
      <c r="SZV167" s="1"/>
      <c r="SZW167" s="1"/>
      <c r="SZX167" s="1"/>
      <c r="SZY167" s="1"/>
      <c r="SZZ167" s="1"/>
      <c r="TAA167" s="1"/>
      <c r="TAB167" s="1"/>
      <c r="TAC167" s="1"/>
      <c r="TAD167" s="1"/>
      <c r="TAE167" s="1"/>
      <c r="TAF167" s="1"/>
      <c r="TAG167" s="1"/>
      <c r="TAH167" s="1"/>
      <c r="TAI167" s="1"/>
      <c r="TAJ167" s="1"/>
      <c r="TAK167" s="1"/>
      <c r="TAL167" s="1"/>
      <c r="TAM167" s="1"/>
      <c r="TAN167" s="1"/>
      <c r="TAO167" s="1"/>
      <c r="TAP167" s="1"/>
      <c r="TAQ167" s="1"/>
      <c r="TAR167" s="1"/>
      <c r="TAS167" s="1"/>
      <c r="TAT167" s="1"/>
      <c r="TAU167" s="1"/>
      <c r="TAV167" s="1"/>
      <c r="TAW167" s="1"/>
      <c r="TAX167" s="1"/>
      <c r="TAY167" s="1"/>
      <c r="TAZ167" s="1"/>
      <c r="TBA167" s="1"/>
      <c r="TBB167" s="1"/>
      <c r="TBC167" s="1"/>
      <c r="TBD167" s="1"/>
      <c r="TBE167" s="1"/>
      <c r="TBF167" s="1"/>
      <c r="TBG167" s="1"/>
      <c r="TBH167" s="1"/>
      <c r="TBI167" s="1"/>
      <c r="TBJ167" s="1"/>
      <c r="TBK167" s="1"/>
      <c r="TBL167" s="1"/>
      <c r="TBM167" s="1"/>
      <c r="TBN167" s="1"/>
      <c r="TBO167" s="1"/>
      <c r="TBP167" s="1"/>
      <c r="TBQ167" s="1"/>
      <c r="TBR167" s="1"/>
      <c r="TBS167" s="1"/>
      <c r="TBT167" s="1"/>
      <c r="TBU167" s="1"/>
      <c r="TBV167" s="1"/>
      <c r="TBW167" s="1"/>
      <c r="TBX167" s="1"/>
      <c r="TBY167" s="1"/>
      <c r="TBZ167" s="1"/>
      <c r="TCA167" s="1"/>
      <c r="TCB167" s="1"/>
      <c r="TCC167" s="1"/>
      <c r="TCD167" s="1"/>
      <c r="TCE167" s="1"/>
      <c r="TCF167" s="1"/>
      <c r="TCG167" s="1"/>
      <c r="TCH167" s="1"/>
      <c r="TCI167" s="1"/>
      <c r="TCJ167" s="1"/>
      <c r="TCK167" s="1"/>
      <c r="TCL167" s="1"/>
      <c r="TCM167" s="1"/>
      <c r="TCN167" s="1"/>
      <c r="TCO167" s="1"/>
      <c r="TCP167" s="1"/>
      <c r="TCQ167" s="1"/>
      <c r="TCR167" s="1"/>
      <c r="TCS167" s="1"/>
      <c r="TCT167" s="1"/>
      <c r="TCU167" s="1"/>
      <c r="TCV167" s="1"/>
      <c r="TCW167" s="1"/>
      <c r="TCX167" s="1"/>
      <c r="TCY167" s="1"/>
      <c r="TCZ167" s="1"/>
      <c r="TDA167" s="1"/>
      <c r="TDB167" s="1"/>
      <c r="TDC167" s="1"/>
      <c r="TDD167" s="1"/>
      <c r="TDE167" s="1"/>
      <c r="TDF167" s="1"/>
      <c r="TDG167" s="1"/>
      <c r="TDH167" s="1"/>
      <c r="TDI167" s="1"/>
      <c r="TDJ167" s="1"/>
      <c r="TDK167" s="1"/>
      <c r="TDL167" s="1"/>
      <c r="TDM167" s="1"/>
      <c r="TDN167" s="1"/>
      <c r="TDO167" s="1"/>
      <c r="TDP167" s="1"/>
      <c r="TDQ167" s="1"/>
      <c r="TDR167" s="1"/>
      <c r="TDS167" s="1"/>
      <c r="TDT167" s="1"/>
      <c r="TDU167" s="1"/>
      <c r="TDV167" s="1"/>
      <c r="TDW167" s="1"/>
      <c r="TDX167" s="1"/>
      <c r="TDY167" s="1"/>
      <c r="TDZ167" s="1"/>
      <c r="TEA167" s="1"/>
      <c r="TEB167" s="1"/>
      <c r="TEC167" s="1"/>
      <c r="TED167" s="1"/>
      <c r="TEE167" s="1"/>
      <c r="TEF167" s="1"/>
      <c r="TEG167" s="1"/>
      <c r="TEH167" s="1"/>
      <c r="TEI167" s="1"/>
      <c r="TEJ167" s="1"/>
      <c r="TEK167" s="1"/>
      <c r="TEL167" s="1"/>
      <c r="TEM167" s="1"/>
      <c r="TEN167" s="1"/>
      <c r="TEO167" s="1"/>
      <c r="TEP167" s="1"/>
      <c r="TEQ167" s="1"/>
      <c r="TER167" s="1"/>
      <c r="TES167" s="1"/>
      <c r="TET167" s="1"/>
      <c r="TEU167" s="1"/>
      <c r="TEV167" s="1"/>
      <c r="TEW167" s="1"/>
      <c r="TEX167" s="1"/>
      <c r="TEY167" s="1"/>
      <c r="TEZ167" s="1"/>
      <c r="TFA167" s="1"/>
      <c r="TFB167" s="1"/>
      <c r="TFC167" s="1"/>
      <c r="TFD167" s="1"/>
      <c r="TFE167" s="1"/>
      <c r="TFF167" s="1"/>
      <c r="TFG167" s="1"/>
      <c r="TFH167" s="1"/>
      <c r="TFI167" s="1"/>
      <c r="TFJ167" s="1"/>
      <c r="TFK167" s="1"/>
      <c r="TFL167" s="1"/>
      <c r="TFM167" s="1"/>
      <c r="TFN167" s="1"/>
      <c r="TFO167" s="1"/>
      <c r="TFP167" s="1"/>
      <c r="TFQ167" s="1"/>
      <c r="TFR167" s="1"/>
      <c r="TFS167" s="1"/>
      <c r="TFT167" s="1"/>
      <c r="TFU167" s="1"/>
      <c r="TFV167" s="1"/>
      <c r="TFW167" s="1"/>
      <c r="TFX167" s="1"/>
      <c r="TFY167" s="1"/>
      <c r="TFZ167" s="1"/>
      <c r="TGA167" s="1"/>
      <c r="TGB167" s="1"/>
      <c r="TGC167" s="1"/>
      <c r="TGD167" s="1"/>
      <c r="TGE167" s="1"/>
      <c r="TGF167" s="1"/>
      <c r="TGG167" s="1"/>
      <c r="TGH167" s="1"/>
      <c r="TGI167" s="1"/>
      <c r="TGJ167" s="1"/>
      <c r="TGK167" s="1"/>
      <c r="TGL167" s="1"/>
      <c r="TGM167" s="1"/>
      <c r="TGN167" s="1"/>
      <c r="TGO167" s="1"/>
      <c r="TGP167" s="1"/>
      <c r="TGQ167" s="1"/>
      <c r="TGR167" s="1"/>
      <c r="TGS167" s="1"/>
      <c r="TGT167" s="1"/>
      <c r="TGU167" s="1"/>
      <c r="TGV167" s="1"/>
      <c r="TGW167" s="1"/>
      <c r="TGX167" s="1"/>
      <c r="TGY167" s="1"/>
      <c r="TGZ167" s="1"/>
      <c r="THA167" s="1"/>
      <c r="THB167" s="1"/>
      <c r="THC167" s="1"/>
      <c r="THD167" s="1"/>
      <c r="THE167" s="1"/>
      <c r="THF167" s="1"/>
      <c r="THG167" s="1"/>
      <c r="THH167" s="1"/>
      <c r="THI167" s="1"/>
      <c r="THJ167" s="1"/>
      <c r="THK167" s="1"/>
      <c r="THL167" s="1"/>
      <c r="THM167" s="1"/>
      <c r="THN167" s="1"/>
      <c r="THO167" s="1"/>
      <c r="THP167" s="1"/>
      <c r="THQ167" s="1"/>
      <c r="THR167" s="1"/>
      <c r="THS167" s="1"/>
      <c r="THT167" s="1"/>
      <c r="THU167" s="1"/>
      <c r="THV167" s="1"/>
      <c r="THW167" s="1"/>
      <c r="THX167" s="1"/>
      <c r="THY167" s="1"/>
      <c r="THZ167" s="1"/>
      <c r="TIA167" s="1"/>
      <c r="TIB167" s="1"/>
      <c r="TIC167" s="1"/>
      <c r="TID167" s="1"/>
      <c r="TIE167" s="1"/>
      <c r="TIF167" s="1"/>
      <c r="TIG167" s="1"/>
      <c r="TIH167" s="1"/>
      <c r="TII167" s="1"/>
      <c r="TIJ167" s="1"/>
      <c r="TIK167" s="1"/>
      <c r="TIL167" s="1"/>
      <c r="TIM167" s="1"/>
      <c r="TIN167" s="1"/>
      <c r="TIO167" s="1"/>
      <c r="TIP167" s="1"/>
      <c r="TIQ167" s="1"/>
      <c r="TIR167" s="1"/>
      <c r="TIS167" s="1"/>
      <c r="TIT167" s="1"/>
      <c r="TIU167" s="1"/>
      <c r="TIV167" s="1"/>
      <c r="TIW167" s="1"/>
      <c r="TIX167" s="1"/>
      <c r="TIY167" s="1"/>
      <c r="TIZ167" s="1"/>
      <c r="TJA167" s="1"/>
      <c r="TJB167" s="1"/>
      <c r="TJC167" s="1"/>
      <c r="TJD167" s="1"/>
      <c r="TJE167" s="1"/>
      <c r="TJF167" s="1"/>
      <c r="TJG167" s="1"/>
      <c r="TJH167" s="1"/>
      <c r="TJI167" s="1"/>
      <c r="TJJ167" s="1"/>
      <c r="TJK167" s="1"/>
      <c r="TJL167" s="1"/>
      <c r="TJM167" s="1"/>
      <c r="TJN167" s="1"/>
      <c r="TJO167" s="1"/>
      <c r="TJP167" s="1"/>
      <c r="TJQ167" s="1"/>
      <c r="TJR167" s="1"/>
      <c r="TJS167" s="1"/>
      <c r="TJT167" s="1"/>
      <c r="TJU167" s="1"/>
      <c r="TJV167" s="1"/>
      <c r="TJW167" s="1"/>
      <c r="TJX167" s="1"/>
      <c r="TJY167" s="1"/>
      <c r="TJZ167" s="1"/>
      <c r="TKA167" s="1"/>
      <c r="TKB167" s="1"/>
      <c r="TKC167" s="1"/>
      <c r="TKD167" s="1"/>
      <c r="TKE167" s="1"/>
      <c r="TKF167" s="1"/>
      <c r="TKG167" s="1"/>
      <c r="TKH167" s="1"/>
      <c r="TKI167" s="1"/>
      <c r="TKJ167" s="1"/>
      <c r="TKK167" s="1"/>
      <c r="TKL167" s="1"/>
      <c r="TKM167" s="1"/>
      <c r="TKN167" s="1"/>
      <c r="TKO167" s="1"/>
      <c r="TKP167" s="1"/>
      <c r="TKQ167" s="1"/>
      <c r="TKR167" s="1"/>
      <c r="TKS167" s="1"/>
      <c r="TKT167" s="1"/>
      <c r="TKU167" s="1"/>
      <c r="TKV167" s="1"/>
      <c r="TKW167" s="1"/>
      <c r="TKX167" s="1"/>
      <c r="TKY167" s="1"/>
      <c r="TKZ167" s="1"/>
      <c r="TLA167" s="1"/>
      <c r="TLB167" s="1"/>
      <c r="TLC167" s="1"/>
      <c r="TLD167" s="1"/>
      <c r="TLE167" s="1"/>
      <c r="TLF167" s="1"/>
      <c r="TLG167" s="1"/>
      <c r="TLH167" s="1"/>
      <c r="TLI167" s="1"/>
      <c r="TLJ167" s="1"/>
      <c r="TLK167" s="1"/>
      <c r="TLL167" s="1"/>
      <c r="TLM167" s="1"/>
      <c r="TLN167" s="1"/>
      <c r="TLO167" s="1"/>
      <c r="TLP167" s="1"/>
      <c r="TLQ167" s="1"/>
      <c r="TLR167" s="1"/>
      <c r="TLS167" s="1"/>
      <c r="TLT167" s="1"/>
      <c r="TLU167" s="1"/>
      <c r="TLV167" s="1"/>
      <c r="TLW167" s="1"/>
      <c r="TLX167" s="1"/>
      <c r="TLY167" s="1"/>
      <c r="TLZ167" s="1"/>
      <c r="TMA167" s="1"/>
      <c r="TMB167" s="1"/>
      <c r="TMC167" s="1"/>
      <c r="TMD167" s="1"/>
      <c r="TME167" s="1"/>
      <c r="TMF167" s="1"/>
      <c r="TMG167" s="1"/>
      <c r="TMH167" s="1"/>
      <c r="TMI167" s="1"/>
      <c r="TMJ167" s="1"/>
      <c r="TMK167" s="1"/>
      <c r="TML167" s="1"/>
      <c r="TMM167" s="1"/>
      <c r="TMN167" s="1"/>
      <c r="TMO167" s="1"/>
      <c r="TMP167" s="1"/>
      <c r="TMQ167" s="1"/>
      <c r="TMR167" s="1"/>
      <c r="TMS167" s="1"/>
      <c r="TMT167" s="1"/>
      <c r="TMU167" s="1"/>
      <c r="TMV167" s="1"/>
      <c r="TMW167" s="1"/>
      <c r="TMX167" s="1"/>
      <c r="TMY167" s="1"/>
      <c r="TMZ167" s="1"/>
      <c r="TNA167" s="1"/>
      <c r="TNB167" s="1"/>
      <c r="TNC167" s="1"/>
      <c r="TND167" s="1"/>
      <c r="TNE167" s="1"/>
      <c r="TNF167" s="1"/>
      <c r="TNG167" s="1"/>
      <c r="TNH167" s="1"/>
      <c r="TNI167" s="1"/>
      <c r="TNJ167" s="1"/>
      <c r="TNK167" s="1"/>
      <c r="TNL167" s="1"/>
      <c r="TNM167" s="1"/>
      <c r="TNN167" s="1"/>
      <c r="TNO167" s="1"/>
      <c r="TNP167" s="1"/>
      <c r="TNQ167" s="1"/>
      <c r="TNR167" s="1"/>
      <c r="TNS167" s="1"/>
      <c r="TNT167" s="1"/>
      <c r="TNU167" s="1"/>
      <c r="TNV167" s="1"/>
      <c r="TNW167" s="1"/>
      <c r="TNX167" s="1"/>
      <c r="TNY167" s="1"/>
      <c r="TNZ167" s="1"/>
      <c r="TOA167" s="1"/>
      <c r="TOB167" s="1"/>
      <c r="TOC167" s="1"/>
      <c r="TOD167" s="1"/>
      <c r="TOE167" s="1"/>
      <c r="TOF167" s="1"/>
      <c r="TOG167" s="1"/>
      <c r="TOH167" s="1"/>
      <c r="TOI167" s="1"/>
      <c r="TOJ167" s="1"/>
      <c r="TOK167" s="1"/>
      <c r="TOL167" s="1"/>
      <c r="TOM167" s="1"/>
      <c r="TON167" s="1"/>
      <c r="TOO167" s="1"/>
      <c r="TOP167" s="1"/>
      <c r="TOQ167" s="1"/>
      <c r="TOR167" s="1"/>
      <c r="TOS167" s="1"/>
      <c r="TOT167" s="1"/>
      <c r="TOU167" s="1"/>
      <c r="TOV167" s="1"/>
      <c r="TOW167" s="1"/>
      <c r="TOX167" s="1"/>
      <c r="TOY167" s="1"/>
      <c r="TOZ167" s="1"/>
      <c r="TPA167" s="1"/>
      <c r="TPB167" s="1"/>
      <c r="TPC167" s="1"/>
      <c r="TPD167" s="1"/>
      <c r="TPE167" s="1"/>
      <c r="TPF167" s="1"/>
      <c r="TPG167" s="1"/>
      <c r="TPH167" s="1"/>
      <c r="TPI167" s="1"/>
      <c r="TPJ167" s="1"/>
      <c r="TPK167" s="1"/>
      <c r="TPL167" s="1"/>
      <c r="TPM167" s="1"/>
      <c r="TPN167" s="1"/>
      <c r="TPO167" s="1"/>
      <c r="TPP167" s="1"/>
      <c r="TPQ167" s="1"/>
      <c r="TPR167" s="1"/>
      <c r="TPS167" s="1"/>
      <c r="TPT167" s="1"/>
      <c r="TPU167" s="1"/>
      <c r="TPV167" s="1"/>
      <c r="TPW167" s="1"/>
      <c r="TPX167" s="1"/>
      <c r="TPY167" s="1"/>
      <c r="TPZ167" s="1"/>
      <c r="TQA167" s="1"/>
      <c r="TQB167" s="1"/>
      <c r="TQC167" s="1"/>
      <c r="TQD167" s="1"/>
      <c r="TQE167" s="1"/>
      <c r="TQF167" s="1"/>
      <c r="TQG167" s="1"/>
      <c r="TQH167" s="1"/>
      <c r="TQI167" s="1"/>
      <c r="TQJ167" s="1"/>
      <c r="TQK167" s="1"/>
      <c r="TQL167" s="1"/>
      <c r="TQM167" s="1"/>
      <c r="TQN167" s="1"/>
      <c r="TQO167" s="1"/>
      <c r="TQP167" s="1"/>
      <c r="TQQ167" s="1"/>
      <c r="TQR167" s="1"/>
      <c r="TQS167" s="1"/>
      <c r="TQT167" s="1"/>
      <c r="TQU167" s="1"/>
      <c r="TQV167" s="1"/>
      <c r="TQW167" s="1"/>
      <c r="TQX167" s="1"/>
      <c r="TQY167" s="1"/>
      <c r="TQZ167" s="1"/>
      <c r="TRA167" s="1"/>
      <c r="TRB167" s="1"/>
      <c r="TRC167" s="1"/>
      <c r="TRD167" s="1"/>
      <c r="TRE167" s="1"/>
      <c r="TRF167" s="1"/>
      <c r="TRG167" s="1"/>
      <c r="TRH167" s="1"/>
      <c r="TRI167" s="1"/>
      <c r="TRJ167" s="1"/>
      <c r="TRK167" s="1"/>
      <c r="TRL167" s="1"/>
      <c r="TRM167" s="1"/>
      <c r="TRN167" s="1"/>
      <c r="TRO167" s="1"/>
      <c r="TRP167" s="1"/>
      <c r="TRQ167" s="1"/>
      <c r="TRR167" s="1"/>
      <c r="TRS167" s="1"/>
      <c r="TRT167" s="1"/>
      <c r="TRU167" s="1"/>
      <c r="TRV167" s="1"/>
      <c r="TRW167" s="1"/>
      <c r="TRX167" s="1"/>
      <c r="TRY167" s="1"/>
      <c r="TRZ167" s="1"/>
      <c r="TSA167" s="1"/>
      <c r="TSB167" s="1"/>
      <c r="TSC167" s="1"/>
      <c r="TSD167" s="1"/>
      <c r="TSE167" s="1"/>
      <c r="TSF167" s="1"/>
      <c r="TSG167" s="1"/>
      <c r="TSH167" s="1"/>
      <c r="TSI167" s="1"/>
      <c r="TSJ167" s="1"/>
      <c r="TSK167" s="1"/>
      <c r="TSL167" s="1"/>
      <c r="TSM167" s="1"/>
      <c r="TSN167" s="1"/>
      <c r="TSO167" s="1"/>
      <c r="TSP167" s="1"/>
      <c r="TSQ167" s="1"/>
      <c r="TSR167" s="1"/>
      <c r="TSS167" s="1"/>
      <c r="TST167" s="1"/>
      <c r="TSU167" s="1"/>
      <c r="TSV167" s="1"/>
      <c r="TSW167" s="1"/>
      <c r="TSX167" s="1"/>
      <c r="TSY167" s="1"/>
      <c r="TSZ167" s="1"/>
      <c r="TTA167" s="1"/>
      <c r="TTB167" s="1"/>
      <c r="TTC167" s="1"/>
      <c r="TTD167" s="1"/>
      <c r="TTE167" s="1"/>
      <c r="TTF167" s="1"/>
      <c r="TTG167" s="1"/>
      <c r="TTH167" s="1"/>
      <c r="TTI167" s="1"/>
      <c r="TTJ167" s="1"/>
      <c r="TTK167" s="1"/>
      <c r="TTL167" s="1"/>
      <c r="TTM167" s="1"/>
      <c r="TTN167" s="1"/>
      <c r="TTO167" s="1"/>
      <c r="TTP167" s="1"/>
      <c r="TTQ167" s="1"/>
      <c r="TTR167" s="1"/>
      <c r="TTS167" s="1"/>
      <c r="TTT167" s="1"/>
      <c r="TTU167" s="1"/>
      <c r="TTV167" s="1"/>
      <c r="TTW167" s="1"/>
      <c r="TTX167" s="1"/>
      <c r="TTY167" s="1"/>
      <c r="TTZ167" s="1"/>
      <c r="TUA167" s="1"/>
      <c r="TUB167" s="1"/>
      <c r="TUC167" s="1"/>
      <c r="TUD167" s="1"/>
      <c r="TUE167" s="1"/>
      <c r="TUF167" s="1"/>
      <c r="TUG167" s="1"/>
      <c r="TUH167" s="1"/>
      <c r="TUI167" s="1"/>
      <c r="TUJ167" s="1"/>
      <c r="TUK167" s="1"/>
      <c r="TUL167" s="1"/>
      <c r="TUM167" s="1"/>
      <c r="TUN167" s="1"/>
      <c r="TUO167" s="1"/>
      <c r="TUP167" s="1"/>
      <c r="TUQ167" s="1"/>
      <c r="TUR167" s="1"/>
      <c r="TUS167" s="1"/>
      <c r="TUT167" s="1"/>
      <c r="TUU167" s="1"/>
      <c r="TUV167" s="1"/>
      <c r="TUW167" s="1"/>
      <c r="TUX167" s="1"/>
      <c r="TUY167" s="1"/>
      <c r="TUZ167" s="1"/>
      <c r="TVA167" s="1"/>
      <c r="TVB167" s="1"/>
      <c r="TVC167" s="1"/>
      <c r="TVD167" s="1"/>
      <c r="TVE167" s="1"/>
      <c r="TVF167" s="1"/>
      <c r="TVG167" s="1"/>
      <c r="TVH167" s="1"/>
      <c r="TVI167" s="1"/>
      <c r="TVJ167" s="1"/>
      <c r="TVK167" s="1"/>
      <c r="TVL167" s="1"/>
      <c r="TVM167" s="1"/>
      <c r="TVN167" s="1"/>
      <c r="TVO167" s="1"/>
      <c r="TVP167" s="1"/>
      <c r="TVQ167" s="1"/>
      <c r="TVR167" s="1"/>
      <c r="TVS167" s="1"/>
      <c r="TVT167" s="1"/>
      <c r="TVU167" s="1"/>
      <c r="TVV167" s="1"/>
      <c r="TVW167" s="1"/>
      <c r="TVX167" s="1"/>
      <c r="TVY167" s="1"/>
      <c r="TVZ167" s="1"/>
      <c r="TWA167" s="1"/>
      <c r="TWB167" s="1"/>
      <c r="TWC167" s="1"/>
      <c r="TWD167" s="1"/>
      <c r="TWE167" s="1"/>
      <c r="TWF167" s="1"/>
      <c r="TWG167" s="1"/>
      <c r="TWH167" s="1"/>
      <c r="TWI167" s="1"/>
      <c r="TWJ167" s="1"/>
      <c r="TWK167" s="1"/>
      <c r="TWL167" s="1"/>
      <c r="TWM167" s="1"/>
      <c r="TWN167" s="1"/>
      <c r="TWO167" s="1"/>
      <c r="TWP167" s="1"/>
      <c r="TWQ167" s="1"/>
      <c r="TWR167" s="1"/>
      <c r="TWS167" s="1"/>
      <c r="TWT167" s="1"/>
      <c r="TWU167" s="1"/>
      <c r="TWV167" s="1"/>
      <c r="TWW167" s="1"/>
      <c r="TWX167" s="1"/>
      <c r="TWY167" s="1"/>
      <c r="TWZ167" s="1"/>
      <c r="TXA167" s="1"/>
      <c r="TXB167" s="1"/>
      <c r="TXC167" s="1"/>
      <c r="TXD167" s="1"/>
      <c r="TXE167" s="1"/>
      <c r="TXF167" s="1"/>
      <c r="TXG167" s="1"/>
      <c r="TXH167" s="1"/>
      <c r="TXI167" s="1"/>
      <c r="TXJ167" s="1"/>
      <c r="TXK167" s="1"/>
      <c r="TXL167" s="1"/>
      <c r="TXM167" s="1"/>
      <c r="TXN167" s="1"/>
      <c r="TXO167" s="1"/>
      <c r="TXP167" s="1"/>
      <c r="TXQ167" s="1"/>
      <c r="TXR167" s="1"/>
      <c r="TXS167" s="1"/>
      <c r="TXT167" s="1"/>
      <c r="TXU167" s="1"/>
      <c r="TXV167" s="1"/>
      <c r="TXW167" s="1"/>
      <c r="TXX167" s="1"/>
      <c r="TXY167" s="1"/>
      <c r="TXZ167" s="1"/>
      <c r="TYA167" s="1"/>
      <c r="TYB167" s="1"/>
      <c r="TYC167" s="1"/>
      <c r="TYD167" s="1"/>
      <c r="TYE167" s="1"/>
      <c r="TYF167" s="1"/>
      <c r="TYG167" s="1"/>
      <c r="TYH167" s="1"/>
      <c r="TYI167" s="1"/>
      <c r="TYJ167" s="1"/>
      <c r="TYK167" s="1"/>
      <c r="TYL167" s="1"/>
      <c r="TYM167" s="1"/>
      <c r="TYN167" s="1"/>
      <c r="TYO167" s="1"/>
      <c r="TYP167" s="1"/>
      <c r="TYQ167" s="1"/>
      <c r="TYR167" s="1"/>
      <c r="TYS167" s="1"/>
      <c r="TYT167" s="1"/>
      <c r="TYU167" s="1"/>
      <c r="TYV167" s="1"/>
      <c r="TYW167" s="1"/>
      <c r="TYX167" s="1"/>
      <c r="TYY167" s="1"/>
      <c r="TYZ167" s="1"/>
      <c r="TZA167" s="1"/>
      <c r="TZB167" s="1"/>
      <c r="TZC167" s="1"/>
      <c r="TZD167" s="1"/>
      <c r="TZE167" s="1"/>
      <c r="TZF167" s="1"/>
      <c r="TZG167" s="1"/>
      <c r="TZH167" s="1"/>
      <c r="TZI167" s="1"/>
      <c r="TZJ167" s="1"/>
      <c r="TZK167" s="1"/>
      <c r="TZL167" s="1"/>
      <c r="TZM167" s="1"/>
      <c r="TZN167" s="1"/>
      <c r="TZO167" s="1"/>
      <c r="TZP167" s="1"/>
      <c r="TZQ167" s="1"/>
      <c r="TZR167" s="1"/>
      <c r="TZS167" s="1"/>
      <c r="TZT167" s="1"/>
      <c r="TZU167" s="1"/>
      <c r="TZV167" s="1"/>
      <c r="TZW167" s="1"/>
      <c r="TZX167" s="1"/>
      <c r="TZY167" s="1"/>
      <c r="TZZ167" s="1"/>
      <c r="UAA167" s="1"/>
      <c r="UAB167" s="1"/>
      <c r="UAC167" s="1"/>
      <c r="UAD167" s="1"/>
      <c r="UAE167" s="1"/>
      <c r="UAF167" s="1"/>
      <c r="UAG167" s="1"/>
      <c r="UAH167" s="1"/>
      <c r="UAI167" s="1"/>
      <c r="UAJ167" s="1"/>
      <c r="UAK167" s="1"/>
      <c r="UAL167" s="1"/>
      <c r="UAM167" s="1"/>
      <c r="UAN167" s="1"/>
      <c r="UAO167" s="1"/>
      <c r="UAP167" s="1"/>
      <c r="UAQ167" s="1"/>
      <c r="UAR167" s="1"/>
      <c r="UAS167" s="1"/>
      <c r="UAT167" s="1"/>
      <c r="UAU167" s="1"/>
      <c r="UAV167" s="1"/>
      <c r="UAW167" s="1"/>
      <c r="UAX167" s="1"/>
      <c r="UAY167" s="1"/>
      <c r="UAZ167" s="1"/>
      <c r="UBA167" s="1"/>
      <c r="UBB167" s="1"/>
      <c r="UBC167" s="1"/>
      <c r="UBD167" s="1"/>
      <c r="UBE167" s="1"/>
      <c r="UBF167" s="1"/>
      <c r="UBG167" s="1"/>
      <c r="UBH167" s="1"/>
      <c r="UBI167" s="1"/>
      <c r="UBJ167" s="1"/>
      <c r="UBK167" s="1"/>
      <c r="UBL167" s="1"/>
      <c r="UBM167" s="1"/>
      <c r="UBN167" s="1"/>
      <c r="UBO167" s="1"/>
      <c r="UBP167" s="1"/>
      <c r="UBQ167" s="1"/>
      <c r="UBR167" s="1"/>
      <c r="UBS167" s="1"/>
      <c r="UBT167" s="1"/>
      <c r="UBU167" s="1"/>
      <c r="UBV167" s="1"/>
      <c r="UBW167" s="1"/>
      <c r="UBX167" s="1"/>
      <c r="UBY167" s="1"/>
      <c r="UBZ167" s="1"/>
      <c r="UCA167" s="1"/>
      <c r="UCB167" s="1"/>
      <c r="UCC167" s="1"/>
      <c r="UCD167" s="1"/>
      <c r="UCE167" s="1"/>
      <c r="UCF167" s="1"/>
      <c r="UCG167" s="1"/>
      <c r="UCH167" s="1"/>
      <c r="UCI167" s="1"/>
      <c r="UCJ167" s="1"/>
      <c r="UCK167" s="1"/>
      <c r="UCL167" s="1"/>
      <c r="UCM167" s="1"/>
      <c r="UCN167" s="1"/>
      <c r="UCO167" s="1"/>
      <c r="UCP167" s="1"/>
      <c r="UCQ167" s="1"/>
      <c r="UCR167" s="1"/>
      <c r="UCS167" s="1"/>
      <c r="UCT167" s="1"/>
      <c r="UCU167" s="1"/>
      <c r="UCV167" s="1"/>
      <c r="UCW167" s="1"/>
      <c r="UCX167" s="1"/>
      <c r="UCY167" s="1"/>
      <c r="UCZ167" s="1"/>
      <c r="UDA167" s="1"/>
      <c r="UDB167" s="1"/>
      <c r="UDC167" s="1"/>
      <c r="UDD167" s="1"/>
      <c r="UDE167" s="1"/>
      <c r="UDF167" s="1"/>
      <c r="UDG167" s="1"/>
      <c r="UDH167" s="1"/>
      <c r="UDI167" s="1"/>
      <c r="UDJ167" s="1"/>
      <c r="UDK167" s="1"/>
      <c r="UDL167" s="1"/>
      <c r="UDM167" s="1"/>
      <c r="UDN167" s="1"/>
      <c r="UDO167" s="1"/>
      <c r="UDP167" s="1"/>
      <c r="UDQ167" s="1"/>
      <c r="UDR167" s="1"/>
      <c r="UDS167" s="1"/>
      <c r="UDT167" s="1"/>
      <c r="UDU167" s="1"/>
      <c r="UDV167" s="1"/>
      <c r="UDW167" s="1"/>
      <c r="UDX167" s="1"/>
      <c r="UDY167" s="1"/>
      <c r="UDZ167" s="1"/>
      <c r="UEA167" s="1"/>
      <c r="UEB167" s="1"/>
      <c r="UEC167" s="1"/>
      <c r="UED167" s="1"/>
      <c r="UEE167" s="1"/>
      <c r="UEF167" s="1"/>
      <c r="UEG167" s="1"/>
      <c r="UEH167" s="1"/>
      <c r="UEI167" s="1"/>
      <c r="UEJ167" s="1"/>
      <c r="UEK167" s="1"/>
      <c r="UEL167" s="1"/>
      <c r="UEM167" s="1"/>
      <c r="UEN167" s="1"/>
      <c r="UEO167" s="1"/>
      <c r="UEP167" s="1"/>
      <c r="UEQ167" s="1"/>
      <c r="UER167" s="1"/>
      <c r="UES167" s="1"/>
      <c r="UET167" s="1"/>
      <c r="UEU167" s="1"/>
      <c r="UEV167" s="1"/>
      <c r="UEW167" s="1"/>
      <c r="UEX167" s="1"/>
      <c r="UEY167" s="1"/>
      <c r="UEZ167" s="1"/>
      <c r="UFA167" s="1"/>
      <c r="UFB167" s="1"/>
      <c r="UFC167" s="1"/>
      <c r="UFD167" s="1"/>
      <c r="UFE167" s="1"/>
      <c r="UFF167" s="1"/>
      <c r="UFG167" s="1"/>
      <c r="UFH167" s="1"/>
      <c r="UFI167" s="1"/>
      <c r="UFJ167" s="1"/>
      <c r="UFK167" s="1"/>
      <c r="UFL167" s="1"/>
      <c r="UFM167" s="1"/>
      <c r="UFN167" s="1"/>
      <c r="UFO167" s="1"/>
      <c r="UFP167" s="1"/>
      <c r="UFQ167" s="1"/>
      <c r="UFR167" s="1"/>
      <c r="UFS167" s="1"/>
      <c r="UFT167" s="1"/>
      <c r="UFU167" s="1"/>
      <c r="UFV167" s="1"/>
      <c r="UFW167" s="1"/>
      <c r="UFX167" s="1"/>
      <c r="UFY167" s="1"/>
      <c r="UFZ167" s="1"/>
      <c r="UGA167" s="1"/>
      <c r="UGB167" s="1"/>
      <c r="UGC167" s="1"/>
      <c r="UGD167" s="1"/>
      <c r="UGE167" s="1"/>
      <c r="UGF167" s="1"/>
      <c r="UGG167" s="1"/>
      <c r="UGH167" s="1"/>
      <c r="UGI167" s="1"/>
      <c r="UGJ167" s="1"/>
      <c r="UGK167" s="1"/>
      <c r="UGL167" s="1"/>
      <c r="UGM167" s="1"/>
      <c r="UGN167" s="1"/>
      <c r="UGO167" s="1"/>
      <c r="UGP167" s="1"/>
      <c r="UGQ167" s="1"/>
      <c r="UGR167" s="1"/>
      <c r="UGS167" s="1"/>
      <c r="UGT167" s="1"/>
      <c r="UGU167" s="1"/>
      <c r="UGV167" s="1"/>
      <c r="UGW167" s="1"/>
      <c r="UGX167" s="1"/>
      <c r="UGY167" s="1"/>
      <c r="UGZ167" s="1"/>
      <c r="UHA167" s="1"/>
      <c r="UHB167" s="1"/>
      <c r="UHC167" s="1"/>
      <c r="UHD167" s="1"/>
      <c r="UHE167" s="1"/>
      <c r="UHF167" s="1"/>
      <c r="UHG167" s="1"/>
      <c r="UHH167" s="1"/>
      <c r="UHI167" s="1"/>
      <c r="UHJ167" s="1"/>
      <c r="UHK167" s="1"/>
      <c r="UHL167" s="1"/>
      <c r="UHM167" s="1"/>
      <c r="UHN167" s="1"/>
      <c r="UHO167" s="1"/>
      <c r="UHP167" s="1"/>
      <c r="UHQ167" s="1"/>
      <c r="UHR167" s="1"/>
      <c r="UHS167" s="1"/>
      <c r="UHT167" s="1"/>
      <c r="UHU167" s="1"/>
      <c r="UHV167" s="1"/>
      <c r="UHW167" s="1"/>
      <c r="UHX167" s="1"/>
      <c r="UHY167" s="1"/>
      <c r="UHZ167" s="1"/>
      <c r="UIA167" s="1"/>
      <c r="UIB167" s="1"/>
      <c r="UIC167" s="1"/>
      <c r="UID167" s="1"/>
      <c r="UIE167" s="1"/>
      <c r="UIF167" s="1"/>
      <c r="UIG167" s="1"/>
      <c r="UIH167" s="1"/>
      <c r="UII167" s="1"/>
      <c r="UIJ167" s="1"/>
      <c r="UIK167" s="1"/>
      <c r="UIL167" s="1"/>
      <c r="UIM167" s="1"/>
      <c r="UIN167" s="1"/>
      <c r="UIO167" s="1"/>
      <c r="UIP167" s="1"/>
      <c r="UIQ167" s="1"/>
      <c r="UIR167" s="1"/>
      <c r="UIS167" s="1"/>
      <c r="UIT167" s="1"/>
      <c r="UIU167" s="1"/>
      <c r="UIV167" s="1"/>
      <c r="UIW167" s="1"/>
      <c r="UIX167" s="1"/>
      <c r="UIY167" s="1"/>
      <c r="UIZ167" s="1"/>
      <c r="UJA167" s="1"/>
      <c r="UJB167" s="1"/>
      <c r="UJC167" s="1"/>
      <c r="UJD167" s="1"/>
      <c r="UJE167" s="1"/>
      <c r="UJF167" s="1"/>
      <c r="UJG167" s="1"/>
      <c r="UJH167" s="1"/>
      <c r="UJI167" s="1"/>
      <c r="UJJ167" s="1"/>
      <c r="UJK167" s="1"/>
      <c r="UJL167" s="1"/>
      <c r="UJM167" s="1"/>
      <c r="UJN167" s="1"/>
      <c r="UJO167" s="1"/>
      <c r="UJP167" s="1"/>
      <c r="UJQ167" s="1"/>
      <c r="UJR167" s="1"/>
      <c r="UJS167" s="1"/>
      <c r="UJT167" s="1"/>
      <c r="UJU167" s="1"/>
      <c r="UJV167" s="1"/>
      <c r="UJW167" s="1"/>
      <c r="UJX167" s="1"/>
      <c r="UJY167" s="1"/>
      <c r="UJZ167" s="1"/>
      <c r="UKA167" s="1"/>
      <c r="UKB167" s="1"/>
      <c r="UKC167" s="1"/>
      <c r="UKD167" s="1"/>
      <c r="UKE167" s="1"/>
      <c r="UKF167" s="1"/>
      <c r="UKG167" s="1"/>
      <c r="UKH167" s="1"/>
      <c r="UKI167" s="1"/>
      <c r="UKJ167" s="1"/>
      <c r="UKK167" s="1"/>
      <c r="UKL167" s="1"/>
      <c r="UKM167" s="1"/>
      <c r="UKN167" s="1"/>
      <c r="UKO167" s="1"/>
      <c r="UKP167" s="1"/>
      <c r="UKQ167" s="1"/>
      <c r="UKR167" s="1"/>
      <c r="UKS167" s="1"/>
      <c r="UKT167" s="1"/>
      <c r="UKU167" s="1"/>
      <c r="UKV167" s="1"/>
      <c r="UKW167" s="1"/>
      <c r="UKX167" s="1"/>
      <c r="UKY167" s="1"/>
      <c r="UKZ167" s="1"/>
      <c r="ULA167" s="1"/>
      <c r="ULB167" s="1"/>
      <c r="ULC167" s="1"/>
      <c r="ULD167" s="1"/>
      <c r="ULE167" s="1"/>
      <c r="ULF167" s="1"/>
      <c r="ULG167" s="1"/>
      <c r="ULH167" s="1"/>
      <c r="ULI167" s="1"/>
      <c r="ULJ167" s="1"/>
      <c r="ULK167" s="1"/>
      <c r="ULL167" s="1"/>
      <c r="ULM167" s="1"/>
      <c r="ULN167" s="1"/>
      <c r="ULO167" s="1"/>
      <c r="ULP167" s="1"/>
      <c r="ULQ167" s="1"/>
      <c r="ULR167" s="1"/>
      <c r="ULS167" s="1"/>
      <c r="ULT167" s="1"/>
      <c r="ULU167" s="1"/>
      <c r="ULV167" s="1"/>
      <c r="ULW167" s="1"/>
      <c r="ULX167" s="1"/>
      <c r="ULY167" s="1"/>
      <c r="ULZ167" s="1"/>
      <c r="UMA167" s="1"/>
      <c r="UMB167" s="1"/>
      <c r="UMC167" s="1"/>
      <c r="UMD167" s="1"/>
      <c r="UME167" s="1"/>
      <c r="UMF167" s="1"/>
      <c r="UMG167" s="1"/>
      <c r="UMH167" s="1"/>
      <c r="UMI167" s="1"/>
      <c r="UMJ167" s="1"/>
      <c r="UMK167" s="1"/>
      <c r="UML167" s="1"/>
      <c r="UMM167" s="1"/>
      <c r="UMN167" s="1"/>
      <c r="UMO167" s="1"/>
      <c r="UMP167" s="1"/>
      <c r="UMQ167" s="1"/>
      <c r="UMR167" s="1"/>
      <c r="UMS167" s="1"/>
      <c r="UMT167" s="1"/>
      <c r="UMU167" s="1"/>
      <c r="UMV167" s="1"/>
      <c r="UMW167" s="1"/>
      <c r="UMX167" s="1"/>
      <c r="UMY167" s="1"/>
      <c r="UMZ167" s="1"/>
      <c r="UNA167" s="1"/>
      <c r="UNB167" s="1"/>
      <c r="UNC167" s="1"/>
      <c r="UND167" s="1"/>
      <c r="UNE167" s="1"/>
      <c r="UNF167" s="1"/>
      <c r="UNG167" s="1"/>
      <c r="UNH167" s="1"/>
      <c r="UNI167" s="1"/>
      <c r="UNJ167" s="1"/>
      <c r="UNK167" s="1"/>
      <c r="UNL167" s="1"/>
      <c r="UNM167" s="1"/>
      <c r="UNN167" s="1"/>
      <c r="UNO167" s="1"/>
      <c r="UNP167" s="1"/>
      <c r="UNQ167" s="1"/>
      <c r="UNR167" s="1"/>
      <c r="UNS167" s="1"/>
      <c r="UNT167" s="1"/>
      <c r="UNU167" s="1"/>
      <c r="UNV167" s="1"/>
      <c r="UNW167" s="1"/>
      <c r="UNX167" s="1"/>
      <c r="UNY167" s="1"/>
      <c r="UNZ167" s="1"/>
      <c r="UOA167" s="1"/>
      <c r="UOB167" s="1"/>
      <c r="UOC167" s="1"/>
      <c r="UOD167" s="1"/>
      <c r="UOE167" s="1"/>
      <c r="UOF167" s="1"/>
      <c r="UOG167" s="1"/>
      <c r="UOH167" s="1"/>
      <c r="UOI167" s="1"/>
      <c r="UOJ167" s="1"/>
      <c r="UOK167" s="1"/>
      <c r="UOL167" s="1"/>
      <c r="UOM167" s="1"/>
      <c r="UON167" s="1"/>
      <c r="UOO167" s="1"/>
      <c r="UOP167" s="1"/>
      <c r="UOQ167" s="1"/>
      <c r="UOR167" s="1"/>
      <c r="UOS167" s="1"/>
      <c r="UOT167" s="1"/>
      <c r="UOU167" s="1"/>
      <c r="UOV167" s="1"/>
      <c r="UOW167" s="1"/>
      <c r="UOX167" s="1"/>
      <c r="UOY167" s="1"/>
      <c r="UOZ167" s="1"/>
      <c r="UPA167" s="1"/>
      <c r="UPB167" s="1"/>
      <c r="UPC167" s="1"/>
      <c r="UPD167" s="1"/>
      <c r="UPE167" s="1"/>
      <c r="UPF167" s="1"/>
      <c r="UPG167" s="1"/>
      <c r="UPH167" s="1"/>
      <c r="UPI167" s="1"/>
      <c r="UPJ167" s="1"/>
      <c r="UPK167" s="1"/>
      <c r="UPL167" s="1"/>
      <c r="UPM167" s="1"/>
      <c r="UPN167" s="1"/>
      <c r="UPO167" s="1"/>
      <c r="UPP167" s="1"/>
      <c r="UPQ167" s="1"/>
      <c r="UPR167" s="1"/>
      <c r="UPS167" s="1"/>
      <c r="UPT167" s="1"/>
      <c r="UPU167" s="1"/>
      <c r="UPV167" s="1"/>
      <c r="UPW167" s="1"/>
      <c r="UPX167" s="1"/>
      <c r="UPY167" s="1"/>
      <c r="UPZ167" s="1"/>
      <c r="UQA167" s="1"/>
      <c r="UQB167" s="1"/>
      <c r="UQC167" s="1"/>
      <c r="UQD167" s="1"/>
      <c r="UQE167" s="1"/>
      <c r="UQF167" s="1"/>
      <c r="UQG167" s="1"/>
      <c r="UQH167" s="1"/>
      <c r="UQI167" s="1"/>
      <c r="UQJ167" s="1"/>
      <c r="UQK167" s="1"/>
      <c r="UQL167" s="1"/>
      <c r="UQM167" s="1"/>
      <c r="UQN167" s="1"/>
      <c r="UQO167" s="1"/>
      <c r="UQP167" s="1"/>
      <c r="UQQ167" s="1"/>
      <c r="UQR167" s="1"/>
      <c r="UQS167" s="1"/>
      <c r="UQT167" s="1"/>
      <c r="UQU167" s="1"/>
      <c r="UQV167" s="1"/>
      <c r="UQW167" s="1"/>
      <c r="UQX167" s="1"/>
      <c r="UQY167" s="1"/>
      <c r="UQZ167" s="1"/>
      <c r="URA167" s="1"/>
      <c r="URB167" s="1"/>
      <c r="URC167" s="1"/>
      <c r="URD167" s="1"/>
      <c r="URE167" s="1"/>
      <c r="URF167" s="1"/>
      <c r="URG167" s="1"/>
      <c r="URH167" s="1"/>
      <c r="URI167" s="1"/>
      <c r="URJ167" s="1"/>
      <c r="URK167" s="1"/>
      <c r="URL167" s="1"/>
      <c r="URM167" s="1"/>
      <c r="URN167" s="1"/>
      <c r="URO167" s="1"/>
      <c r="URP167" s="1"/>
      <c r="URQ167" s="1"/>
      <c r="URR167" s="1"/>
      <c r="URS167" s="1"/>
      <c r="URT167" s="1"/>
      <c r="URU167" s="1"/>
      <c r="URV167" s="1"/>
      <c r="URW167" s="1"/>
      <c r="URX167" s="1"/>
      <c r="URY167" s="1"/>
      <c r="URZ167" s="1"/>
      <c r="USA167" s="1"/>
      <c r="USB167" s="1"/>
      <c r="USC167" s="1"/>
      <c r="USD167" s="1"/>
      <c r="USE167" s="1"/>
      <c r="USF167" s="1"/>
      <c r="USG167" s="1"/>
      <c r="USH167" s="1"/>
      <c r="USI167" s="1"/>
      <c r="USJ167" s="1"/>
      <c r="USK167" s="1"/>
      <c r="USL167" s="1"/>
      <c r="USM167" s="1"/>
      <c r="USN167" s="1"/>
      <c r="USO167" s="1"/>
      <c r="USP167" s="1"/>
      <c r="USQ167" s="1"/>
      <c r="USR167" s="1"/>
      <c r="USS167" s="1"/>
      <c r="UST167" s="1"/>
      <c r="USU167" s="1"/>
      <c r="USV167" s="1"/>
      <c r="USW167" s="1"/>
      <c r="USX167" s="1"/>
      <c r="USY167" s="1"/>
      <c r="USZ167" s="1"/>
      <c r="UTA167" s="1"/>
      <c r="UTB167" s="1"/>
      <c r="UTC167" s="1"/>
      <c r="UTD167" s="1"/>
      <c r="UTE167" s="1"/>
      <c r="UTF167" s="1"/>
      <c r="UTG167" s="1"/>
      <c r="UTH167" s="1"/>
      <c r="UTI167" s="1"/>
      <c r="UTJ167" s="1"/>
      <c r="UTK167" s="1"/>
      <c r="UTL167" s="1"/>
      <c r="UTM167" s="1"/>
      <c r="UTN167" s="1"/>
      <c r="UTO167" s="1"/>
      <c r="UTP167" s="1"/>
      <c r="UTQ167" s="1"/>
      <c r="UTR167" s="1"/>
      <c r="UTS167" s="1"/>
      <c r="UTT167" s="1"/>
      <c r="UTU167" s="1"/>
      <c r="UTV167" s="1"/>
      <c r="UTW167" s="1"/>
      <c r="UTX167" s="1"/>
      <c r="UTY167" s="1"/>
      <c r="UTZ167" s="1"/>
      <c r="UUA167" s="1"/>
      <c r="UUB167" s="1"/>
      <c r="UUC167" s="1"/>
      <c r="UUD167" s="1"/>
      <c r="UUE167" s="1"/>
      <c r="UUF167" s="1"/>
      <c r="UUG167" s="1"/>
      <c r="UUH167" s="1"/>
      <c r="UUI167" s="1"/>
      <c r="UUJ167" s="1"/>
      <c r="UUK167" s="1"/>
      <c r="UUL167" s="1"/>
      <c r="UUM167" s="1"/>
      <c r="UUN167" s="1"/>
      <c r="UUO167" s="1"/>
      <c r="UUP167" s="1"/>
      <c r="UUQ167" s="1"/>
      <c r="UUR167" s="1"/>
      <c r="UUS167" s="1"/>
      <c r="UUT167" s="1"/>
      <c r="UUU167" s="1"/>
      <c r="UUV167" s="1"/>
      <c r="UUW167" s="1"/>
      <c r="UUX167" s="1"/>
      <c r="UUY167" s="1"/>
      <c r="UUZ167" s="1"/>
      <c r="UVA167" s="1"/>
      <c r="UVB167" s="1"/>
      <c r="UVC167" s="1"/>
      <c r="UVD167" s="1"/>
      <c r="UVE167" s="1"/>
      <c r="UVF167" s="1"/>
      <c r="UVG167" s="1"/>
      <c r="UVH167" s="1"/>
      <c r="UVI167" s="1"/>
      <c r="UVJ167" s="1"/>
      <c r="UVK167" s="1"/>
      <c r="UVL167" s="1"/>
      <c r="UVM167" s="1"/>
      <c r="UVN167" s="1"/>
      <c r="UVO167" s="1"/>
      <c r="UVP167" s="1"/>
      <c r="UVQ167" s="1"/>
      <c r="UVR167" s="1"/>
      <c r="UVS167" s="1"/>
      <c r="UVT167" s="1"/>
      <c r="UVU167" s="1"/>
      <c r="UVV167" s="1"/>
      <c r="UVW167" s="1"/>
      <c r="UVX167" s="1"/>
      <c r="UVY167" s="1"/>
      <c r="UVZ167" s="1"/>
      <c r="UWA167" s="1"/>
      <c r="UWB167" s="1"/>
      <c r="UWC167" s="1"/>
      <c r="UWD167" s="1"/>
      <c r="UWE167" s="1"/>
      <c r="UWF167" s="1"/>
      <c r="UWG167" s="1"/>
      <c r="UWH167" s="1"/>
      <c r="UWI167" s="1"/>
      <c r="UWJ167" s="1"/>
      <c r="UWK167" s="1"/>
      <c r="UWL167" s="1"/>
      <c r="UWM167" s="1"/>
      <c r="UWN167" s="1"/>
      <c r="UWO167" s="1"/>
      <c r="UWP167" s="1"/>
      <c r="UWQ167" s="1"/>
      <c r="UWR167" s="1"/>
      <c r="UWS167" s="1"/>
      <c r="UWT167" s="1"/>
      <c r="UWU167" s="1"/>
      <c r="UWV167" s="1"/>
      <c r="UWW167" s="1"/>
      <c r="UWX167" s="1"/>
      <c r="UWY167" s="1"/>
      <c r="UWZ167" s="1"/>
      <c r="UXA167" s="1"/>
      <c r="UXB167" s="1"/>
      <c r="UXC167" s="1"/>
      <c r="UXD167" s="1"/>
      <c r="UXE167" s="1"/>
      <c r="UXF167" s="1"/>
      <c r="UXG167" s="1"/>
      <c r="UXH167" s="1"/>
      <c r="UXI167" s="1"/>
      <c r="UXJ167" s="1"/>
      <c r="UXK167" s="1"/>
      <c r="UXL167" s="1"/>
      <c r="UXM167" s="1"/>
      <c r="UXN167" s="1"/>
      <c r="UXO167" s="1"/>
      <c r="UXP167" s="1"/>
      <c r="UXQ167" s="1"/>
      <c r="UXR167" s="1"/>
      <c r="UXS167" s="1"/>
      <c r="UXT167" s="1"/>
      <c r="UXU167" s="1"/>
      <c r="UXV167" s="1"/>
      <c r="UXW167" s="1"/>
      <c r="UXX167" s="1"/>
      <c r="UXY167" s="1"/>
      <c r="UXZ167" s="1"/>
      <c r="UYA167" s="1"/>
      <c r="UYB167" s="1"/>
      <c r="UYC167" s="1"/>
      <c r="UYD167" s="1"/>
      <c r="UYE167" s="1"/>
      <c r="UYF167" s="1"/>
      <c r="UYG167" s="1"/>
      <c r="UYH167" s="1"/>
      <c r="UYI167" s="1"/>
      <c r="UYJ167" s="1"/>
      <c r="UYK167" s="1"/>
      <c r="UYL167" s="1"/>
      <c r="UYM167" s="1"/>
      <c r="UYN167" s="1"/>
      <c r="UYO167" s="1"/>
      <c r="UYP167" s="1"/>
      <c r="UYQ167" s="1"/>
      <c r="UYR167" s="1"/>
      <c r="UYS167" s="1"/>
      <c r="UYT167" s="1"/>
      <c r="UYU167" s="1"/>
      <c r="UYV167" s="1"/>
      <c r="UYW167" s="1"/>
      <c r="UYX167" s="1"/>
      <c r="UYY167" s="1"/>
      <c r="UYZ167" s="1"/>
      <c r="UZA167" s="1"/>
      <c r="UZB167" s="1"/>
      <c r="UZC167" s="1"/>
      <c r="UZD167" s="1"/>
      <c r="UZE167" s="1"/>
      <c r="UZF167" s="1"/>
      <c r="UZG167" s="1"/>
      <c r="UZH167" s="1"/>
      <c r="UZI167" s="1"/>
      <c r="UZJ167" s="1"/>
      <c r="UZK167" s="1"/>
      <c r="UZL167" s="1"/>
      <c r="UZM167" s="1"/>
      <c r="UZN167" s="1"/>
      <c r="UZO167" s="1"/>
      <c r="UZP167" s="1"/>
      <c r="UZQ167" s="1"/>
      <c r="UZR167" s="1"/>
      <c r="UZS167" s="1"/>
      <c r="UZT167" s="1"/>
      <c r="UZU167" s="1"/>
      <c r="UZV167" s="1"/>
      <c r="UZW167" s="1"/>
      <c r="UZX167" s="1"/>
      <c r="UZY167" s="1"/>
      <c r="UZZ167" s="1"/>
      <c r="VAA167" s="1"/>
      <c r="VAB167" s="1"/>
      <c r="VAC167" s="1"/>
      <c r="VAD167" s="1"/>
      <c r="VAE167" s="1"/>
      <c r="VAF167" s="1"/>
      <c r="VAG167" s="1"/>
      <c r="VAH167" s="1"/>
      <c r="VAI167" s="1"/>
      <c r="VAJ167" s="1"/>
      <c r="VAK167" s="1"/>
      <c r="VAL167" s="1"/>
      <c r="VAM167" s="1"/>
      <c r="VAN167" s="1"/>
      <c r="VAO167" s="1"/>
      <c r="VAP167" s="1"/>
      <c r="VAQ167" s="1"/>
      <c r="VAR167" s="1"/>
      <c r="VAS167" s="1"/>
      <c r="VAT167" s="1"/>
      <c r="VAU167" s="1"/>
      <c r="VAV167" s="1"/>
      <c r="VAW167" s="1"/>
      <c r="VAX167" s="1"/>
      <c r="VAY167" s="1"/>
      <c r="VAZ167" s="1"/>
      <c r="VBA167" s="1"/>
      <c r="VBB167" s="1"/>
      <c r="VBC167" s="1"/>
      <c r="VBD167" s="1"/>
      <c r="VBE167" s="1"/>
      <c r="VBF167" s="1"/>
      <c r="VBG167" s="1"/>
      <c r="VBH167" s="1"/>
      <c r="VBI167" s="1"/>
      <c r="VBJ167" s="1"/>
      <c r="VBK167" s="1"/>
      <c r="VBL167" s="1"/>
      <c r="VBM167" s="1"/>
      <c r="VBN167" s="1"/>
      <c r="VBO167" s="1"/>
      <c r="VBP167" s="1"/>
      <c r="VBQ167" s="1"/>
      <c r="VBR167" s="1"/>
      <c r="VBS167" s="1"/>
      <c r="VBT167" s="1"/>
      <c r="VBU167" s="1"/>
      <c r="VBV167" s="1"/>
      <c r="VBW167" s="1"/>
      <c r="VBX167" s="1"/>
      <c r="VBY167" s="1"/>
      <c r="VBZ167" s="1"/>
      <c r="VCA167" s="1"/>
      <c r="VCB167" s="1"/>
      <c r="VCC167" s="1"/>
      <c r="VCD167" s="1"/>
      <c r="VCE167" s="1"/>
      <c r="VCF167" s="1"/>
      <c r="VCG167" s="1"/>
      <c r="VCH167" s="1"/>
      <c r="VCI167" s="1"/>
      <c r="VCJ167" s="1"/>
      <c r="VCK167" s="1"/>
      <c r="VCL167" s="1"/>
      <c r="VCM167" s="1"/>
      <c r="VCN167" s="1"/>
      <c r="VCO167" s="1"/>
      <c r="VCP167" s="1"/>
      <c r="VCQ167" s="1"/>
      <c r="VCR167" s="1"/>
      <c r="VCS167" s="1"/>
      <c r="VCT167" s="1"/>
      <c r="VCU167" s="1"/>
      <c r="VCV167" s="1"/>
      <c r="VCW167" s="1"/>
      <c r="VCX167" s="1"/>
      <c r="VCY167" s="1"/>
      <c r="VCZ167" s="1"/>
      <c r="VDA167" s="1"/>
      <c r="VDB167" s="1"/>
      <c r="VDC167" s="1"/>
      <c r="VDD167" s="1"/>
      <c r="VDE167" s="1"/>
      <c r="VDF167" s="1"/>
      <c r="VDG167" s="1"/>
      <c r="VDH167" s="1"/>
      <c r="VDI167" s="1"/>
      <c r="VDJ167" s="1"/>
      <c r="VDK167" s="1"/>
      <c r="VDL167" s="1"/>
      <c r="VDM167" s="1"/>
      <c r="VDN167" s="1"/>
      <c r="VDO167" s="1"/>
      <c r="VDP167" s="1"/>
      <c r="VDQ167" s="1"/>
      <c r="VDR167" s="1"/>
      <c r="VDS167" s="1"/>
      <c r="VDT167" s="1"/>
      <c r="VDU167" s="1"/>
      <c r="VDV167" s="1"/>
      <c r="VDW167" s="1"/>
      <c r="VDX167" s="1"/>
      <c r="VDY167" s="1"/>
      <c r="VDZ167" s="1"/>
      <c r="VEA167" s="1"/>
      <c r="VEB167" s="1"/>
      <c r="VEC167" s="1"/>
      <c r="VED167" s="1"/>
      <c r="VEE167" s="1"/>
      <c r="VEF167" s="1"/>
      <c r="VEG167" s="1"/>
      <c r="VEH167" s="1"/>
      <c r="VEI167" s="1"/>
      <c r="VEJ167" s="1"/>
      <c r="VEK167" s="1"/>
      <c r="VEL167" s="1"/>
      <c r="VEM167" s="1"/>
      <c r="VEN167" s="1"/>
      <c r="VEO167" s="1"/>
      <c r="VEP167" s="1"/>
      <c r="VEQ167" s="1"/>
      <c r="VER167" s="1"/>
      <c r="VES167" s="1"/>
      <c r="VET167" s="1"/>
      <c r="VEU167" s="1"/>
      <c r="VEV167" s="1"/>
      <c r="VEW167" s="1"/>
      <c r="VEX167" s="1"/>
      <c r="VEY167" s="1"/>
      <c r="VEZ167" s="1"/>
      <c r="VFA167" s="1"/>
      <c r="VFB167" s="1"/>
      <c r="VFC167" s="1"/>
      <c r="VFD167" s="1"/>
      <c r="VFE167" s="1"/>
      <c r="VFF167" s="1"/>
      <c r="VFG167" s="1"/>
      <c r="VFH167" s="1"/>
      <c r="VFI167" s="1"/>
      <c r="VFJ167" s="1"/>
      <c r="VFK167" s="1"/>
      <c r="VFL167" s="1"/>
      <c r="VFM167" s="1"/>
      <c r="VFN167" s="1"/>
      <c r="VFO167" s="1"/>
      <c r="VFP167" s="1"/>
      <c r="VFQ167" s="1"/>
      <c r="VFR167" s="1"/>
      <c r="VFS167" s="1"/>
      <c r="VFT167" s="1"/>
      <c r="VFU167" s="1"/>
      <c r="VFV167" s="1"/>
      <c r="VFW167" s="1"/>
      <c r="VFX167" s="1"/>
      <c r="VFY167" s="1"/>
      <c r="VFZ167" s="1"/>
      <c r="VGA167" s="1"/>
      <c r="VGB167" s="1"/>
      <c r="VGC167" s="1"/>
      <c r="VGD167" s="1"/>
      <c r="VGE167" s="1"/>
      <c r="VGF167" s="1"/>
      <c r="VGG167" s="1"/>
      <c r="VGH167" s="1"/>
      <c r="VGI167" s="1"/>
      <c r="VGJ167" s="1"/>
      <c r="VGK167" s="1"/>
      <c r="VGL167" s="1"/>
      <c r="VGM167" s="1"/>
      <c r="VGN167" s="1"/>
      <c r="VGO167" s="1"/>
      <c r="VGP167" s="1"/>
      <c r="VGQ167" s="1"/>
      <c r="VGR167" s="1"/>
      <c r="VGS167" s="1"/>
      <c r="VGT167" s="1"/>
      <c r="VGU167" s="1"/>
      <c r="VGV167" s="1"/>
      <c r="VGW167" s="1"/>
      <c r="VGX167" s="1"/>
      <c r="VGY167" s="1"/>
      <c r="VGZ167" s="1"/>
      <c r="VHA167" s="1"/>
      <c r="VHB167" s="1"/>
      <c r="VHC167" s="1"/>
      <c r="VHD167" s="1"/>
      <c r="VHE167" s="1"/>
      <c r="VHF167" s="1"/>
      <c r="VHG167" s="1"/>
      <c r="VHH167" s="1"/>
      <c r="VHI167" s="1"/>
      <c r="VHJ167" s="1"/>
      <c r="VHK167" s="1"/>
      <c r="VHL167" s="1"/>
      <c r="VHM167" s="1"/>
      <c r="VHN167" s="1"/>
      <c r="VHO167" s="1"/>
      <c r="VHP167" s="1"/>
      <c r="VHQ167" s="1"/>
      <c r="VHR167" s="1"/>
      <c r="VHS167" s="1"/>
      <c r="VHT167" s="1"/>
      <c r="VHU167" s="1"/>
      <c r="VHV167" s="1"/>
      <c r="VHW167" s="1"/>
      <c r="VHX167" s="1"/>
      <c r="VHY167" s="1"/>
      <c r="VHZ167" s="1"/>
      <c r="VIA167" s="1"/>
      <c r="VIB167" s="1"/>
      <c r="VIC167" s="1"/>
      <c r="VID167" s="1"/>
      <c r="VIE167" s="1"/>
      <c r="VIF167" s="1"/>
      <c r="VIG167" s="1"/>
      <c r="VIH167" s="1"/>
      <c r="VII167" s="1"/>
      <c r="VIJ167" s="1"/>
      <c r="VIK167" s="1"/>
      <c r="VIL167" s="1"/>
      <c r="VIM167" s="1"/>
      <c r="VIN167" s="1"/>
      <c r="VIO167" s="1"/>
      <c r="VIP167" s="1"/>
      <c r="VIQ167" s="1"/>
      <c r="VIR167" s="1"/>
      <c r="VIS167" s="1"/>
      <c r="VIT167" s="1"/>
      <c r="VIU167" s="1"/>
      <c r="VIV167" s="1"/>
      <c r="VIW167" s="1"/>
      <c r="VIX167" s="1"/>
      <c r="VIY167" s="1"/>
      <c r="VIZ167" s="1"/>
      <c r="VJA167" s="1"/>
      <c r="VJB167" s="1"/>
      <c r="VJC167" s="1"/>
      <c r="VJD167" s="1"/>
      <c r="VJE167" s="1"/>
      <c r="VJF167" s="1"/>
      <c r="VJG167" s="1"/>
      <c r="VJH167" s="1"/>
      <c r="VJI167" s="1"/>
      <c r="VJJ167" s="1"/>
      <c r="VJK167" s="1"/>
      <c r="VJL167" s="1"/>
      <c r="VJM167" s="1"/>
      <c r="VJN167" s="1"/>
      <c r="VJO167" s="1"/>
      <c r="VJP167" s="1"/>
      <c r="VJQ167" s="1"/>
      <c r="VJR167" s="1"/>
      <c r="VJS167" s="1"/>
      <c r="VJT167" s="1"/>
      <c r="VJU167" s="1"/>
      <c r="VJV167" s="1"/>
      <c r="VJW167" s="1"/>
      <c r="VJX167" s="1"/>
      <c r="VJY167" s="1"/>
      <c r="VJZ167" s="1"/>
      <c r="VKA167" s="1"/>
      <c r="VKB167" s="1"/>
      <c r="VKC167" s="1"/>
      <c r="VKD167" s="1"/>
      <c r="VKE167" s="1"/>
      <c r="VKF167" s="1"/>
      <c r="VKG167" s="1"/>
      <c r="VKH167" s="1"/>
      <c r="VKI167" s="1"/>
      <c r="VKJ167" s="1"/>
      <c r="VKK167" s="1"/>
      <c r="VKL167" s="1"/>
      <c r="VKM167" s="1"/>
      <c r="VKN167" s="1"/>
      <c r="VKO167" s="1"/>
      <c r="VKP167" s="1"/>
      <c r="VKQ167" s="1"/>
      <c r="VKR167" s="1"/>
      <c r="VKS167" s="1"/>
      <c r="VKT167" s="1"/>
      <c r="VKU167" s="1"/>
      <c r="VKV167" s="1"/>
      <c r="VKW167" s="1"/>
      <c r="VKX167" s="1"/>
      <c r="VKY167" s="1"/>
      <c r="VKZ167" s="1"/>
      <c r="VLA167" s="1"/>
      <c r="VLB167" s="1"/>
      <c r="VLC167" s="1"/>
      <c r="VLD167" s="1"/>
      <c r="VLE167" s="1"/>
      <c r="VLF167" s="1"/>
      <c r="VLG167" s="1"/>
      <c r="VLH167" s="1"/>
      <c r="VLI167" s="1"/>
      <c r="VLJ167" s="1"/>
      <c r="VLK167" s="1"/>
      <c r="VLL167" s="1"/>
      <c r="VLM167" s="1"/>
      <c r="VLN167" s="1"/>
      <c r="VLO167" s="1"/>
      <c r="VLP167" s="1"/>
      <c r="VLQ167" s="1"/>
      <c r="VLR167" s="1"/>
      <c r="VLS167" s="1"/>
      <c r="VLT167" s="1"/>
      <c r="VLU167" s="1"/>
      <c r="VLV167" s="1"/>
      <c r="VLW167" s="1"/>
      <c r="VLX167" s="1"/>
      <c r="VLY167" s="1"/>
      <c r="VLZ167" s="1"/>
      <c r="VMA167" s="1"/>
      <c r="VMB167" s="1"/>
      <c r="VMC167" s="1"/>
      <c r="VMD167" s="1"/>
      <c r="VME167" s="1"/>
      <c r="VMF167" s="1"/>
      <c r="VMG167" s="1"/>
      <c r="VMH167" s="1"/>
      <c r="VMI167" s="1"/>
      <c r="VMJ167" s="1"/>
      <c r="VMK167" s="1"/>
      <c r="VML167" s="1"/>
      <c r="VMM167" s="1"/>
      <c r="VMN167" s="1"/>
      <c r="VMO167" s="1"/>
      <c r="VMP167" s="1"/>
      <c r="VMQ167" s="1"/>
      <c r="VMR167" s="1"/>
      <c r="VMS167" s="1"/>
      <c r="VMT167" s="1"/>
      <c r="VMU167" s="1"/>
      <c r="VMV167" s="1"/>
      <c r="VMW167" s="1"/>
      <c r="VMX167" s="1"/>
      <c r="VMY167" s="1"/>
      <c r="VMZ167" s="1"/>
      <c r="VNA167" s="1"/>
      <c r="VNB167" s="1"/>
      <c r="VNC167" s="1"/>
      <c r="VND167" s="1"/>
      <c r="VNE167" s="1"/>
      <c r="VNF167" s="1"/>
      <c r="VNG167" s="1"/>
      <c r="VNH167" s="1"/>
      <c r="VNI167" s="1"/>
      <c r="VNJ167" s="1"/>
      <c r="VNK167" s="1"/>
      <c r="VNL167" s="1"/>
      <c r="VNM167" s="1"/>
      <c r="VNN167" s="1"/>
      <c r="VNO167" s="1"/>
      <c r="VNP167" s="1"/>
      <c r="VNQ167" s="1"/>
      <c r="VNR167" s="1"/>
      <c r="VNS167" s="1"/>
      <c r="VNT167" s="1"/>
      <c r="VNU167" s="1"/>
      <c r="VNV167" s="1"/>
      <c r="VNW167" s="1"/>
      <c r="VNX167" s="1"/>
      <c r="VNY167" s="1"/>
      <c r="VNZ167" s="1"/>
      <c r="VOA167" s="1"/>
      <c r="VOB167" s="1"/>
      <c r="VOC167" s="1"/>
      <c r="VOD167" s="1"/>
      <c r="VOE167" s="1"/>
      <c r="VOF167" s="1"/>
      <c r="VOG167" s="1"/>
      <c r="VOH167" s="1"/>
      <c r="VOI167" s="1"/>
      <c r="VOJ167" s="1"/>
      <c r="VOK167" s="1"/>
      <c r="VOL167" s="1"/>
      <c r="VOM167" s="1"/>
      <c r="VON167" s="1"/>
      <c r="VOO167" s="1"/>
      <c r="VOP167" s="1"/>
      <c r="VOQ167" s="1"/>
      <c r="VOR167" s="1"/>
      <c r="VOS167" s="1"/>
      <c r="VOT167" s="1"/>
      <c r="VOU167" s="1"/>
      <c r="VOV167" s="1"/>
      <c r="VOW167" s="1"/>
      <c r="VOX167" s="1"/>
      <c r="VOY167" s="1"/>
      <c r="VOZ167" s="1"/>
      <c r="VPA167" s="1"/>
      <c r="VPB167" s="1"/>
      <c r="VPC167" s="1"/>
      <c r="VPD167" s="1"/>
      <c r="VPE167" s="1"/>
      <c r="VPF167" s="1"/>
      <c r="VPG167" s="1"/>
      <c r="VPH167" s="1"/>
      <c r="VPI167" s="1"/>
      <c r="VPJ167" s="1"/>
      <c r="VPK167" s="1"/>
      <c r="VPL167" s="1"/>
      <c r="VPM167" s="1"/>
      <c r="VPN167" s="1"/>
      <c r="VPO167" s="1"/>
      <c r="VPP167" s="1"/>
      <c r="VPQ167" s="1"/>
      <c r="VPR167" s="1"/>
      <c r="VPS167" s="1"/>
      <c r="VPT167" s="1"/>
      <c r="VPU167" s="1"/>
      <c r="VPV167" s="1"/>
      <c r="VPW167" s="1"/>
      <c r="VPX167" s="1"/>
      <c r="VPY167" s="1"/>
      <c r="VPZ167" s="1"/>
      <c r="VQA167" s="1"/>
      <c r="VQB167" s="1"/>
      <c r="VQC167" s="1"/>
      <c r="VQD167" s="1"/>
      <c r="VQE167" s="1"/>
      <c r="VQF167" s="1"/>
      <c r="VQG167" s="1"/>
      <c r="VQH167" s="1"/>
      <c r="VQI167" s="1"/>
      <c r="VQJ167" s="1"/>
      <c r="VQK167" s="1"/>
      <c r="VQL167" s="1"/>
      <c r="VQM167" s="1"/>
      <c r="VQN167" s="1"/>
      <c r="VQO167" s="1"/>
      <c r="VQP167" s="1"/>
      <c r="VQQ167" s="1"/>
      <c r="VQR167" s="1"/>
      <c r="VQS167" s="1"/>
      <c r="VQT167" s="1"/>
      <c r="VQU167" s="1"/>
      <c r="VQV167" s="1"/>
      <c r="VQW167" s="1"/>
      <c r="VQX167" s="1"/>
      <c r="VQY167" s="1"/>
      <c r="VQZ167" s="1"/>
      <c r="VRA167" s="1"/>
      <c r="VRB167" s="1"/>
      <c r="VRC167" s="1"/>
      <c r="VRD167" s="1"/>
      <c r="VRE167" s="1"/>
      <c r="VRF167" s="1"/>
      <c r="VRG167" s="1"/>
      <c r="VRH167" s="1"/>
      <c r="VRI167" s="1"/>
      <c r="VRJ167" s="1"/>
      <c r="VRK167" s="1"/>
      <c r="VRL167" s="1"/>
      <c r="VRM167" s="1"/>
      <c r="VRN167" s="1"/>
      <c r="VRO167" s="1"/>
      <c r="VRP167" s="1"/>
      <c r="VRQ167" s="1"/>
      <c r="VRR167" s="1"/>
      <c r="VRS167" s="1"/>
      <c r="VRT167" s="1"/>
      <c r="VRU167" s="1"/>
      <c r="VRV167" s="1"/>
      <c r="VRW167" s="1"/>
      <c r="VRX167" s="1"/>
      <c r="VRY167" s="1"/>
      <c r="VRZ167" s="1"/>
      <c r="VSA167" s="1"/>
      <c r="VSB167" s="1"/>
      <c r="VSC167" s="1"/>
      <c r="VSD167" s="1"/>
      <c r="VSE167" s="1"/>
      <c r="VSF167" s="1"/>
      <c r="VSG167" s="1"/>
      <c r="VSH167" s="1"/>
      <c r="VSI167" s="1"/>
      <c r="VSJ167" s="1"/>
      <c r="VSK167" s="1"/>
      <c r="VSL167" s="1"/>
      <c r="VSM167" s="1"/>
      <c r="VSN167" s="1"/>
      <c r="VSO167" s="1"/>
      <c r="VSP167" s="1"/>
      <c r="VSQ167" s="1"/>
      <c r="VSR167" s="1"/>
      <c r="VSS167" s="1"/>
      <c r="VST167" s="1"/>
      <c r="VSU167" s="1"/>
      <c r="VSV167" s="1"/>
      <c r="VSW167" s="1"/>
      <c r="VSX167" s="1"/>
      <c r="VSY167" s="1"/>
      <c r="VSZ167" s="1"/>
      <c r="VTA167" s="1"/>
      <c r="VTB167" s="1"/>
      <c r="VTC167" s="1"/>
      <c r="VTD167" s="1"/>
      <c r="VTE167" s="1"/>
      <c r="VTF167" s="1"/>
      <c r="VTG167" s="1"/>
      <c r="VTH167" s="1"/>
      <c r="VTI167" s="1"/>
      <c r="VTJ167" s="1"/>
      <c r="VTK167" s="1"/>
      <c r="VTL167" s="1"/>
      <c r="VTM167" s="1"/>
      <c r="VTN167" s="1"/>
      <c r="VTO167" s="1"/>
      <c r="VTP167" s="1"/>
      <c r="VTQ167" s="1"/>
      <c r="VTR167" s="1"/>
      <c r="VTS167" s="1"/>
      <c r="VTT167" s="1"/>
      <c r="VTU167" s="1"/>
      <c r="VTV167" s="1"/>
      <c r="VTW167" s="1"/>
      <c r="VTX167" s="1"/>
      <c r="VTY167" s="1"/>
      <c r="VTZ167" s="1"/>
      <c r="VUA167" s="1"/>
      <c r="VUB167" s="1"/>
      <c r="VUC167" s="1"/>
      <c r="VUD167" s="1"/>
      <c r="VUE167" s="1"/>
      <c r="VUF167" s="1"/>
      <c r="VUG167" s="1"/>
      <c r="VUH167" s="1"/>
      <c r="VUI167" s="1"/>
      <c r="VUJ167" s="1"/>
      <c r="VUK167" s="1"/>
      <c r="VUL167" s="1"/>
      <c r="VUM167" s="1"/>
      <c r="VUN167" s="1"/>
      <c r="VUO167" s="1"/>
      <c r="VUP167" s="1"/>
      <c r="VUQ167" s="1"/>
      <c r="VUR167" s="1"/>
      <c r="VUS167" s="1"/>
      <c r="VUT167" s="1"/>
      <c r="VUU167" s="1"/>
      <c r="VUV167" s="1"/>
      <c r="VUW167" s="1"/>
      <c r="VUX167" s="1"/>
      <c r="VUY167" s="1"/>
      <c r="VUZ167" s="1"/>
      <c r="VVA167" s="1"/>
      <c r="VVB167" s="1"/>
      <c r="VVC167" s="1"/>
      <c r="VVD167" s="1"/>
      <c r="VVE167" s="1"/>
      <c r="VVF167" s="1"/>
      <c r="VVG167" s="1"/>
      <c r="VVH167" s="1"/>
      <c r="VVI167" s="1"/>
      <c r="VVJ167" s="1"/>
      <c r="VVK167" s="1"/>
      <c r="VVL167" s="1"/>
      <c r="VVM167" s="1"/>
      <c r="VVN167" s="1"/>
      <c r="VVO167" s="1"/>
      <c r="VVP167" s="1"/>
      <c r="VVQ167" s="1"/>
      <c r="VVR167" s="1"/>
      <c r="VVS167" s="1"/>
      <c r="VVT167" s="1"/>
      <c r="VVU167" s="1"/>
      <c r="VVV167" s="1"/>
      <c r="VVW167" s="1"/>
      <c r="VVX167" s="1"/>
      <c r="VVY167" s="1"/>
      <c r="VVZ167" s="1"/>
      <c r="VWA167" s="1"/>
      <c r="VWB167" s="1"/>
      <c r="VWC167" s="1"/>
      <c r="VWD167" s="1"/>
      <c r="VWE167" s="1"/>
      <c r="VWF167" s="1"/>
      <c r="VWG167" s="1"/>
      <c r="VWH167" s="1"/>
      <c r="VWI167" s="1"/>
      <c r="VWJ167" s="1"/>
      <c r="VWK167" s="1"/>
      <c r="VWL167" s="1"/>
      <c r="VWM167" s="1"/>
      <c r="VWN167" s="1"/>
      <c r="VWO167" s="1"/>
      <c r="VWP167" s="1"/>
      <c r="VWQ167" s="1"/>
      <c r="VWR167" s="1"/>
      <c r="VWS167" s="1"/>
      <c r="VWT167" s="1"/>
      <c r="VWU167" s="1"/>
      <c r="VWV167" s="1"/>
      <c r="VWW167" s="1"/>
      <c r="VWX167" s="1"/>
      <c r="VWY167" s="1"/>
      <c r="VWZ167" s="1"/>
      <c r="VXA167" s="1"/>
      <c r="VXB167" s="1"/>
      <c r="VXC167" s="1"/>
      <c r="VXD167" s="1"/>
      <c r="VXE167" s="1"/>
      <c r="VXF167" s="1"/>
      <c r="VXG167" s="1"/>
      <c r="VXH167" s="1"/>
      <c r="VXI167" s="1"/>
      <c r="VXJ167" s="1"/>
      <c r="VXK167" s="1"/>
      <c r="VXL167" s="1"/>
      <c r="VXM167" s="1"/>
      <c r="VXN167" s="1"/>
      <c r="VXO167" s="1"/>
      <c r="VXP167" s="1"/>
      <c r="VXQ167" s="1"/>
      <c r="VXR167" s="1"/>
      <c r="VXS167" s="1"/>
      <c r="VXT167" s="1"/>
      <c r="VXU167" s="1"/>
      <c r="VXV167" s="1"/>
      <c r="VXW167" s="1"/>
      <c r="VXX167" s="1"/>
      <c r="VXY167" s="1"/>
      <c r="VXZ167" s="1"/>
      <c r="VYA167" s="1"/>
      <c r="VYB167" s="1"/>
      <c r="VYC167" s="1"/>
      <c r="VYD167" s="1"/>
      <c r="VYE167" s="1"/>
      <c r="VYF167" s="1"/>
      <c r="VYG167" s="1"/>
      <c r="VYH167" s="1"/>
      <c r="VYI167" s="1"/>
      <c r="VYJ167" s="1"/>
      <c r="VYK167" s="1"/>
      <c r="VYL167" s="1"/>
      <c r="VYM167" s="1"/>
      <c r="VYN167" s="1"/>
      <c r="VYO167" s="1"/>
      <c r="VYP167" s="1"/>
      <c r="VYQ167" s="1"/>
      <c r="VYR167" s="1"/>
      <c r="VYS167" s="1"/>
      <c r="VYT167" s="1"/>
      <c r="VYU167" s="1"/>
      <c r="VYV167" s="1"/>
      <c r="VYW167" s="1"/>
      <c r="VYX167" s="1"/>
      <c r="VYY167" s="1"/>
      <c r="VYZ167" s="1"/>
      <c r="VZA167" s="1"/>
      <c r="VZB167" s="1"/>
      <c r="VZC167" s="1"/>
      <c r="VZD167" s="1"/>
      <c r="VZE167" s="1"/>
      <c r="VZF167" s="1"/>
      <c r="VZG167" s="1"/>
      <c r="VZH167" s="1"/>
      <c r="VZI167" s="1"/>
      <c r="VZJ167" s="1"/>
      <c r="VZK167" s="1"/>
      <c r="VZL167" s="1"/>
      <c r="VZM167" s="1"/>
      <c r="VZN167" s="1"/>
      <c r="VZO167" s="1"/>
      <c r="VZP167" s="1"/>
      <c r="VZQ167" s="1"/>
      <c r="VZR167" s="1"/>
      <c r="VZS167" s="1"/>
      <c r="VZT167" s="1"/>
      <c r="VZU167" s="1"/>
      <c r="VZV167" s="1"/>
      <c r="VZW167" s="1"/>
      <c r="VZX167" s="1"/>
      <c r="VZY167" s="1"/>
      <c r="VZZ167" s="1"/>
      <c r="WAA167" s="1"/>
      <c r="WAB167" s="1"/>
      <c r="WAC167" s="1"/>
      <c r="WAD167" s="1"/>
      <c r="WAE167" s="1"/>
      <c r="WAF167" s="1"/>
      <c r="WAG167" s="1"/>
      <c r="WAH167" s="1"/>
      <c r="WAI167" s="1"/>
      <c r="WAJ167" s="1"/>
      <c r="WAK167" s="1"/>
      <c r="WAL167" s="1"/>
      <c r="WAM167" s="1"/>
      <c r="WAN167" s="1"/>
      <c r="WAO167" s="1"/>
      <c r="WAP167" s="1"/>
      <c r="WAQ167" s="1"/>
      <c r="WAR167" s="1"/>
      <c r="WAS167" s="1"/>
      <c r="WAT167" s="1"/>
      <c r="WAU167" s="1"/>
      <c r="WAV167" s="1"/>
      <c r="WAW167" s="1"/>
      <c r="WAX167" s="1"/>
      <c r="WAY167" s="1"/>
      <c r="WAZ167" s="1"/>
      <c r="WBA167" s="1"/>
      <c r="WBB167" s="1"/>
      <c r="WBC167" s="1"/>
      <c r="WBD167" s="1"/>
      <c r="WBE167" s="1"/>
      <c r="WBF167" s="1"/>
      <c r="WBG167" s="1"/>
      <c r="WBH167" s="1"/>
      <c r="WBI167" s="1"/>
      <c r="WBJ167" s="1"/>
      <c r="WBK167" s="1"/>
      <c r="WBL167" s="1"/>
      <c r="WBM167" s="1"/>
      <c r="WBN167" s="1"/>
      <c r="WBO167" s="1"/>
      <c r="WBP167" s="1"/>
      <c r="WBQ167" s="1"/>
      <c r="WBR167" s="1"/>
      <c r="WBS167" s="1"/>
      <c r="WBT167" s="1"/>
      <c r="WBU167" s="1"/>
      <c r="WBV167" s="1"/>
      <c r="WBW167" s="1"/>
      <c r="WBX167" s="1"/>
      <c r="WBY167" s="1"/>
      <c r="WBZ167" s="1"/>
      <c r="WCA167" s="1"/>
      <c r="WCB167" s="1"/>
      <c r="WCC167" s="1"/>
      <c r="WCD167" s="1"/>
      <c r="WCE167" s="1"/>
      <c r="WCF167" s="1"/>
      <c r="WCG167" s="1"/>
      <c r="WCH167" s="1"/>
      <c r="WCI167" s="1"/>
      <c r="WCJ167" s="1"/>
      <c r="WCK167" s="1"/>
      <c r="WCL167" s="1"/>
      <c r="WCM167" s="1"/>
      <c r="WCN167" s="1"/>
      <c r="WCO167" s="1"/>
      <c r="WCP167" s="1"/>
      <c r="WCQ167" s="1"/>
      <c r="WCR167" s="1"/>
      <c r="WCS167" s="1"/>
      <c r="WCT167" s="1"/>
      <c r="WCU167" s="1"/>
      <c r="WCV167" s="1"/>
      <c r="WCW167" s="1"/>
      <c r="WCX167" s="1"/>
      <c r="WCY167" s="1"/>
      <c r="WCZ167" s="1"/>
      <c r="WDA167" s="1"/>
      <c r="WDB167" s="1"/>
      <c r="WDC167" s="1"/>
      <c r="WDD167" s="1"/>
      <c r="WDE167" s="1"/>
      <c r="WDF167" s="1"/>
      <c r="WDG167" s="1"/>
      <c r="WDH167" s="1"/>
      <c r="WDI167" s="1"/>
      <c r="WDJ167" s="1"/>
      <c r="WDK167" s="1"/>
      <c r="WDL167" s="1"/>
      <c r="WDM167" s="1"/>
      <c r="WDN167" s="1"/>
      <c r="WDO167" s="1"/>
      <c r="WDP167" s="1"/>
      <c r="WDQ167" s="1"/>
      <c r="WDR167" s="1"/>
      <c r="WDS167" s="1"/>
      <c r="WDT167" s="1"/>
      <c r="WDU167" s="1"/>
      <c r="WDV167" s="1"/>
      <c r="WDW167" s="1"/>
      <c r="WDX167" s="1"/>
      <c r="WDY167" s="1"/>
      <c r="WDZ167" s="1"/>
      <c r="WEA167" s="1"/>
      <c r="WEB167" s="1"/>
      <c r="WEC167" s="1"/>
      <c r="WED167" s="1"/>
      <c r="WEE167" s="1"/>
      <c r="WEF167" s="1"/>
      <c r="WEG167" s="1"/>
      <c r="WEH167" s="1"/>
      <c r="WEI167" s="1"/>
      <c r="WEJ167" s="1"/>
      <c r="WEK167" s="1"/>
      <c r="WEL167" s="1"/>
      <c r="WEM167" s="1"/>
      <c r="WEN167" s="1"/>
      <c r="WEO167" s="1"/>
      <c r="WEP167" s="1"/>
      <c r="WEQ167" s="1"/>
      <c r="WER167" s="1"/>
      <c r="WES167" s="1"/>
      <c r="WET167" s="1"/>
      <c r="WEU167" s="1"/>
      <c r="WEV167" s="1"/>
      <c r="WEW167" s="1"/>
      <c r="WEX167" s="1"/>
      <c r="WEY167" s="1"/>
      <c r="WEZ167" s="1"/>
      <c r="WFA167" s="1"/>
      <c r="WFB167" s="1"/>
      <c r="WFC167" s="1"/>
      <c r="WFD167" s="1"/>
      <c r="WFE167" s="1"/>
      <c r="WFF167" s="1"/>
      <c r="WFG167" s="1"/>
      <c r="WFH167" s="1"/>
      <c r="WFI167" s="1"/>
      <c r="WFJ167" s="1"/>
      <c r="WFK167" s="1"/>
      <c r="WFL167" s="1"/>
      <c r="WFM167" s="1"/>
      <c r="WFN167" s="1"/>
      <c r="WFO167" s="1"/>
      <c r="WFP167" s="1"/>
      <c r="WFQ167" s="1"/>
      <c r="WFR167" s="1"/>
      <c r="WFS167" s="1"/>
      <c r="WFT167" s="1"/>
      <c r="WFU167" s="1"/>
      <c r="WFV167" s="1"/>
      <c r="WFW167" s="1"/>
      <c r="WFX167" s="1"/>
      <c r="WFY167" s="1"/>
      <c r="WFZ167" s="1"/>
      <c r="WGA167" s="1"/>
      <c r="WGB167" s="1"/>
      <c r="WGC167" s="1"/>
      <c r="WGD167" s="1"/>
      <c r="WGE167" s="1"/>
      <c r="WGF167" s="1"/>
      <c r="WGG167" s="1"/>
      <c r="WGH167" s="1"/>
      <c r="WGI167" s="1"/>
      <c r="WGJ167" s="1"/>
      <c r="WGK167" s="1"/>
      <c r="WGL167" s="1"/>
      <c r="WGM167" s="1"/>
      <c r="WGN167" s="1"/>
      <c r="WGO167" s="1"/>
      <c r="WGP167" s="1"/>
      <c r="WGQ167" s="1"/>
      <c r="WGR167" s="1"/>
      <c r="WGS167" s="1"/>
      <c r="WGT167" s="1"/>
      <c r="WGU167" s="1"/>
      <c r="WGV167" s="1"/>
      <c r="WGW167" s="1"/>
      <c r="WGX167" s="1"/>
      <c r="WGY167" s="1"/>
      <c r="WGZ167" s="1"/>
      <c r="WHA167" s="1"/>
      <c r="WHB167" s="1"/>
      <c r="WHC167" s="1"/>
      <c r="WHD167" s="1"/>
      <c r="WHE167" s="1"/>
      <c r="WHF167" s="1"/>
      <c r="WHG167" s="1"/>
      <c r="WHH167" s="1"/>
      <c r="WHI167" s="1"/>
      <c r="WHJ167" s="1"/>
      <c r="WHK167" s="1"/>
      <c r="WHL167" s="1"/>
      <c r="WHM167" s="1"/>
      <c r="WHN167" s="1"/>
      <c r="WHO167" s="1"/>
      <c r="WHP167" s="1"/>
      <c r="WHQ167" s="1"/>
      <c r="WHR167" s="1"/>
      <c r="WHS167" s="1"/>
      <c r="WHT167" s="1"/>
      <c r="WHU167" s="1"/>
      <c r="WHV167" s="1"/>
      <c r="WHW167" s="1"/>
      <c r="WHX167" s="1"/>
      <c r="WHY167" s="1"/>
      <c r="WHZ167" s="1"/>
      <c r="WIA167" s="1"/>
      <c r="WIB167" s="1"/>
      <c r="WIC167" s="1"/>
      <c r="WID167" s="1"/>
      <c r="WIE167" s="1"/>
      <c r="WIF167" s="1"/>
      <c r="WIG167" s="1"/>
      <c r="WIH167" s="1"/>
      <c r="WII167" s="1"/>
      <c r="WIJ167" s="1"/>
      <c r="WIK167" s="1"/>
      <c r="WIL167" s="1"/>
      <c r="WIM167" s="1"/>
      <c r="WIN167" s="1"/>
      <c r="WIO167" s="1"/>
      <c r="WIP167" s="1"/>
      <c r="WIQ167" s="1"/>
      <c r="WIR167" s="1"/>
      <c r="WIS167" s="1"/>
      <c r="WIT167" s="1"/>
      <c r="WIU167" s="1"/>
      <c r="WIV167" s="1"/>
      <c r="WIW167" s="1"/>
      <c r="WIX167" s="1"/>
      <c r="WIY167" s="1"/>
      <c r="WIZ167" s="1"/>
      <c r="WJA167" s="1"/>
      <c r="WJB167" s="1"/>
      <c r="WJC167" s="1"/>
      <c r="WJD167" s="1"/>
      <c r="WJE167" s="1"/>
      <c r="WJF167" s="1"/>
      <c r="WJG167" s="1"/>
      <c r="WJH167" s="1"/>
      <c r="WJI167" s="1"/>
      <c r="WJJ167" s="1"/>
      <c r="WJK167" s="1"/>
      <c r="WJL167" s="1"/>
      <c r="WJM167" s="1"/>
      <c r="WJN167" s="1"/>
      <c r="WJO167" s="1"/>
      <c r="WJP167" s="1"/>
      <c r="WJQ167" s="1"/>
      <c r="WJR167" s="1"/>
      <c r="WJS167" s="1"/>
      <c r="WJT167" s="1"/>
      <c r="WJU167" s="1"/>
      <c r="WJV167" s="1"/>
      <c r="WJW167" s="1"/>
      <c r="WJX167" s="1"/>
      <c r="WJY167" s="1"/>
      <c r="WJZ167" s="1"/>
      <c r="WKA167" s="1"/>
      <c r="WKB167" s="1"/>
      <c r="WKC167" s="1"/>
      <c r="WKD167" s="1"/>
      <c r="WKE167" s="1"/>
      <c r="WKF167" s="1"/>
      <c r="WKG167" s="1"/>
      <c r="WKH167" s="1"/>
      <c r="WKI167" s="1"/>
      <c r="WKJ167" s="1"/>
      <c r="WKK167" s="1"/>
      <c r="WKL167" s="1"/>
      <c r="WKM167" s="1"/>
      <c r="WKN167" s="1"/>
      <c r="WKO167" s="1"/>
      <c r="WKP167" s="1"/>
      <c r="WKQ167" s="1"/>
      <c r="WKR167" s="1"/>
      <c r="WKS167" s="1"/>
      <c r="WKT167" s="1"/>
      <c r="WKU167" s="1"/>
      <c r="WKV167" s="1"/>
      <c r="WKW167" s="1"/>
      <c r="WKX167" s="1"/>
      <c r="WKY167" s="1"/>
      <c r="WKZ167" s="1"/>
      <c r="WLA167" s="1"/>
      <c r="WLB167" s="1"/>
      <c r="WLC167" s="1"/>
      <c r="WLD167" s="1"/>
      <c r="WLE167" s="1"/>
      <c r="WLF167" s="1"/>
      <c r="WLG167" s="1"/>
      <c r="WLH167" s="1"/>
      <c r="WLI167" s="1"/>
      <c r="WLJ167" s="1"/>
      <c r="WLK167" s="1"/>
      <c r="WLL167" s="1"/>
      <c r="WLM167" s="1"/>
      <c r="WLN167" s="1"/>
      <c r="WLO167" s="1"/>
      <c r="WLP167" s="1"/>
      <c r="WLQ167" s="1"/>
      <c r="WLR167" s="1"/>
      <c r="WLS167" s="1"/>
      <c r="WLT167" s="1"/>
      <c r="WLU167" s="1"/>
      <c r="WLV167" s="1"/>
      <c r="WLW167" s="1"/>
      <c r="WLX167" s="1"/>
      <c r="WLY167" s="1"/>
      <c r="WLZ167" s="1"/>
      <c r="WMA167" s="1"/>
      <c r="WMB167" s="1"/>
      <c r="WMC167" s="1"/>
      <c r="WMD167" s="1"/>
      <c r="WME167" s="1"/>
      <c r="WMF167" s="1"/>
      <c r="WMG167" s="1"/>
      <c r="WMH167" s="1"/>
      <c r="WMI167" s="1"/>
      <c r="WMJ167" s="1"/>
      <c r="WMK167" s="1"/>
      <c r="WML167" s="1"/>
      <c r="WMM167" s="1"/>
      <c r="WMN167" s="1"/>
      <c r="WMO167" s="1"/>
      <c r="WMP167" s="1"/>
      <c r="WMQ167" s="1"/>
      <c r="WMR167" s="1"/>
      <c r="WMS167" s="1"/>
      <c r="WMT167" s="1"/>
      <c r="WMU167" s="1"/>
      <c r="WMV167" s="1"/>
      <c r="WMW167" s="1"/>
      <c r="WMX167" s="1"/>
      <c r="WMY167" s="1"/>
      <c r="WMZ167" s="1"/>
      <c r="WNA167" s="1"/>
      <c r="WNB167" s="1"/>
      <c r="WNC167" s="1"/>
      <c r="WND167" s="1"/>
      <c r="WNE167" s="1"/>
      <c r="WNF167" s="1"/>
      <c r="WNG167" s="1"/>
      <c r="WNH167" s="1"/>
      <c r="WNI167" s="1"/>
      <c r="WNJ167" s="1"/>
      <c r="WNK167" s="1"/>
      <c r="WNL167" s="1"/>
      <c r="WNM167" s="1"/>
      <c r="WNN167" s="1"/>
      <c r="WNO167" s="1"/>
      <c r="WNP167" s="1"/>
      <c r="WNQ167" s="1"/>
      <c r="WNR167" s="1"/>
      <c r="WNS167" s="1"/>
      <c r="WNT167" s="1"/>
      <c r="WNU167" s="1"/>
      <c r="WNV167" s="1"/>
      <c r="WNW167" s="1"/>
      <c r="WNX167" s="1"/>
      <c r="WNY167" s="1"/>
      <c r="WNZ167" s="1"/>
      <c r="WOA167" s="1"/>
      <c r="WOB167" s="1"/>
      <c r="WOC167" s="1"/>
      <c r="WOD167" s="1"/>
      <c r="WOE167" s="1"/>
      <c r="WOF167" s="1"/>
      <c r="WOG167" s="1"/>
      <c r="WOH167" s="1"/>
      <c r="WOI167" s="1"/>
      <c r="WOJ167" s="1"/>
      <c r="WOK167" s="1"/>
      <c r="WOL167" s="1"/>
      <c r="WOM167" s="1"/>
      <c r="WON167" s="1"/>
      <c r="WOO167" s="1"/>
      <c r="WOP167" s="1"/>
      <c r="WOQ167" s="1"/>
      <c r="WOR167" s="1"/>
      <c r="WOS167" s="1"/>
      <c r="WOT167" s="1"/>
      <c r="WOU167" s="1"/>
      <c r="WOV167" s="1"/>
      <c r="WOW167" s="1"/>
      <c r="WOX167" s="1"/>
      <c r="WOY167" s="1"/>
      <c r="WOZ167" s="1"/>
      <c r="WPA167" s="1"/>
      <c r="WPB167" s="1"/>
      <c r="WPC167" s="1"/>
      <c r="WPD167" s="1"/>
      <c r="WPE167" s="1"/>
      <c r="WPF167" s="1"/>
      <c r="WPG167" s="1"/>
      <c r="WPH167" s="1"/>
      <c r="WPI167" s="1"/>
      <c r="WPJ167" s="1"/>
      <c r="WPK167" s="1"/>
      <c r="WPL167" s="1"/>
      <c r="WPM167" s="1"/>
      <c r="WPN167" s="1"/>
      <c r="WPO167" s="1"/>
      <c r="WPP167" s="1"/>
      <c r="WPQ167" s="1"/>
      <c r="WPR167" s="1"/>
      <c r="WPS167" s="1"/>
      <c r="WPT167" s="1"/>
      <c r="WPU167" s="1"/>
      <c r="WPV167" s="1"/>
      <c r="WPW167" s="1"/>
      <c r="WPX167" s="1"/>
      <c r="WPY167" s="1"/>
      <c r="WPZ167" s="1"/>
      <c r="WQA167" s="1"/>
      <c r="WQB167" s="1"/>
      <c r="WQC167" s="1"/>
      <c r="WQD167" s="1"/>
      <c r="WQE167" s="1"/>
      <c r="WQF167" s="1"/>
      <c r="WQG167" s="1"/>
      <c r="WQH167" s="1"/>
      <c r="WQI167" s="1"/>
      <c r="WQJ167" s="1"/>
      <c r="WQK167" s="1"/>
      <c r="WQL167" s="1"/>
      <c r="WQM167" s="1"/>
      <c r="WQN167" s="1"/>
      <c r="WQO167" s="1"/>
      <c r="WQP167" s="1"/>
      <c r="WQQ167" s="1"/>
      <c r="WQR167" s="1"/>
      <c r="WQS167" s="1"/>
      <c r="WQT167" s="1"/>
      <c r="WQU167" s="1"/>
      <c r="WQV167" s="1"/>
      <c r="WQW167" s="1"/>
      <c r="WQX167" s="1"/>
      <c r="WQY167" s="1"/>
      <c r="WQZ167" s="1"/>
      <c r="WRA167" s="1"/>
      <c r="WRB167" s="1"/>
      <c r="WRC167" s="1"/>
      <c r="WRD167" s="1"/>
      <c r="WRE167" s="1"/>
      <c r="WRF167" s="1"/>
      <c r="WRG167" s="1"/>
      <c r="WRH167" s="1"/>
      <c r="WRI167" s="1"/>
      <c r="WRJ167" s="1"/>
      <c r="WRK167" s="1"/>
      <c r="WRL167" s="1"/>
      <c r="WRM167" s="1"/>
      <c r="WRN167" s="1"/>
      <c r="WRO167" s="1"/>
    </row>
    <row r="168" spans="1:16031" x14ac:dyDescent="0.25">
      <c r="I168" s="1"/>
      <c r="J168" s="1"/>
      <c r="K168" s="1"/>
      <c r="L168" s="1"/>
    </row>
    <row r="169" spans="1:16031" ht="26.25" customHeight="1" x14ac:dyDescent="0.25">
      <c r="I169" s="1"/>
      <c r="J169" s="1"/>
      <c r="K169" s="1"/>
      <c r="L169" s="1"/>
    </row>
    <row r="170" spans="1:16031" ht="45" x14ac:dyDescent="0.25">
      <c r="C170" s="5" t="s">
        <v>589</v>
      </c>
      <c r="D170" s="5" t="s">
        <v>23</v>
      </c>
      <c r="E170" s="5" t="s">
        <v>27</v>
      </c>
      <c r="F170" s="5" t="s">
        <v>570</v>
      </c>
      <c r="G170" s="5" t="s">
        <v>26</v>
      </c>
      <c r="H170" s="5" t="s">
        <v>25</v>
      </c>
      <c r="I170" s="5" t="s">
        <v>569</v>
      </c>
      <c r="J170" s="5" t="s">
        <v>557</v>
      </c>
      <c r="K170" s="1"/>
      <c r="L170" s="1"/>
    </row>
    <row r="171" spans="1:16031" x14ac:dyDescent="0.25">
      <c r="C171" s="170">
        <v>924</v>
      </c>
      <c r="D171" s="159" t="s">
        <v>407</v>
      </c>
      <c r="E171" s="160" t="s">
        <v>440</v>
      </c>
      <c r="F171" s="171">
        <f>H215*(H199*H214/H209/H210+12*H198*(1/H188-1/H213))*H216</f>
        <v>4848.221192056888</v>
      </c>
      <c r="G171" s="161" t="s">
        <v>406</v>
      </c>
      <c r="H171" s="162">
        <v>4.6608050000000002E-4</v>
      </c>
      <c r="I171" s="168">
        <f t="shared" ref="I171:I178" si="1">F171*H171</f>
        <v>2.2596613573044704</v>
      </c>
      <c r="J171" s="158"/>
      <c r="K171" s="1"/>
      <c r="L171" s="1"/>
    </row>
    <row r="172" spans="1:16031" x14ac:dyDescent="0.25">
      <c r="C172" s="170">
        <v>920</v>
      </c>
      <c r="D172" s="159" t="s">
        <v>407</v>
      </c>
      <c r="E172" s="160" t="s">
        <v>439</v>
      </c>
      <c r="F172" s="171">
        <f>H215*(H200*H212/H209/H210+12*H198*(1/H189-1/H211))*H217</f>
        <v>4117.2971114812372</v>
      </c>
      <c r="G172" s="161" t="s">
        <v>406</v>
      </c>
      <c r="H172" s="162">
        <v>4.6608050000000002E-4</v>
      </c>
      <c r="I172" s="168">
        <f t="shared" si="1"/>
        <v>1.9189918963677308</v>
      </c>
      <c r="J172" s="158"/>
      <c r="K172" s="1"/>
      <c r="L172" s="1"/>
    </row>
    <row r="173" spans="1:16031" x14ac:dyDescent="0.25">
      <c r="C173" s="170">
        <v>926</v>
      </c>
      <c r="D173" s="159" t="s">
        <v>407</v>
      </c>
      <c r="E173" s="160" t="s">
        <v>438</v>
      </c>
      <c r="F173" s="171">
        <f>H215*(H201*H214/H209/H210+12*H198*(1/H190-1/H213))*H218</f>
        <v>1258.1945479110555</v>
      </c>
      <c r="G173" s="161" t="s">
        <v>406</v>
      </c>
      <c r="H173" s="162">
        <v>4.6608050000000002E-4</v>
      </c>
      <c r="I173" s="168">
        <f t="shared" si="1"/>
        <v>0.58641994398765873</v>
      </c>
      <c r="J173" s="158"/>
      <c r="K173" s="1"/>
      <c r="L173" s="1"/>
    </row>
    <row r="174" spans="1:16031" ht="30" x14ac:dyDescent="0.25">
      <c r="C174" s="170">
        <v>922</v>
      </c>
      <c r="D174" s="159" t="s">
        <v>407</v>
      </c>
      <c r="E174" s="160" t="s">
        <v>437</v>
      </c>
      <c r="F174" s="171">
        <f>H215*(H202*H212/H209/H210+12*H198*(1/H191-1/H211))*H219</f>
        <v>701.93195341163448</v>
      </c>
      <c r="G174" s="161" t="s">
        <v>406</v>
      </c>
      <c r="H174" s="162">
        <v>4.6608050000000002E-4</v>
      </c>
      <c r="I174" s="168">
        <f t="shared" si="1"/>
        <v>0.3271567958120713</v>
      </c>
      <c r="J174" s="158"/>
      <c r="K174" s="1"/>
      <c r="L174" s="1"/>
    </row>
    <row r="175" spans="1:16031" ht="30" x14ac:dyDescent="0.25">
      <c r="C175" s="170">
        <v>919</v>
      </c>
      <c r="D175" s="159" t="s">
        <v>407</v>
      </c>
      <c r="E175" s="160" t="s">
        <v>436</v>
      </c>
      <c r="F175" s="171">
        <f>H215*(H203*H212/H209/H210+12*H198*(1/H192-1/H211))*H220</f>
        <v>11395.910914249209</v>
      </c>
      <c r="G175" s="161" t="s">
        <v>406</v>
      </c>
      <c r="H175" s="162">
        <v>4.6608050000000002E-4</v>
      </c>
      <c r="I175" s="168">
        <f t="shared" si="1"/>
        <v>5.3114118568687285</v>
      </c>
      <c r="J175" s="158"/>
      <c r="K175" s="1"/>
      <c r="L175" s="1"/>
    </row>
    <row r="176" spans="1:16031" ht="30" x14ac:dyDescent="0.25">
      <c r="C176" s="170">
        <v>921</v>
      </c>
      <c r="D176" s="159" t="s">
        <v>407</v>
      </c>
      <c r="E176" s="160" t="s">
        <v>435</v>
      </c>
      <c r="F176" s="171">
        <f>H215*(H204*H212/H209/H210+12*H198*(1/H193-1/H211))*H221</f>
        <v>9973.0546052685258</v>
      </c>
      <c r="G176" s="161" t="s">
        <v>406</v>
      </c>
      <c r="H176" s="162">
        <v>4.6608050000000002E-4</v>
      </c>
      <c r="I176" s="168">
        <f t="shared" si="1"/>
        <v>4.6482462769508572</v>
      </c>
      <c r="J176" s="158"/>
      <c r="K176" s="1"/>
      <c r="L176" s="1"/>
    </row>
    <row r="177" spans="3:12" ht="30" x14ac:dyDescent="0.25">
      <c r="C177" s="170">
        <v>923</v>
      </c>
      <c r="D177" s="159" t="s">
        <v>407</v>
      </c>
      <c r="E177" s="160" t="s">
        <v>433</v>
      </c>
      <c r="F177" s="171">
        <f>H215*(H206*H214/H209/H210+12*H198*(1/H195-1/H213))*H223</f>
        <v>12126.83499482486</v>
      </c>
      <c r="G177" s="161" t="s">
        <v>406</v>
      </c>
      <c r="H177" s="162">
        <v>4.6608050000000002E-4</v>
      </c>
      <c r="I177" s="168">
        <f t="shared" si="1"/>
        <v>5.6520813178054681</v>
      </c>
      <c r="J177" s="158"/>
      <c r="K177" s="1"/>
      <c r="L177" s="1"/>
    </row>
    <row r="178" spans="3:12" ht="30" x14ac:dyDescent="0.25">
      <c r="C178" s="170">
        <v>925</v>
      </c>
      <c r="D178" s="159" t="s">
        <v>407</v>
      </c>
      <c r="E178" s="160" t="s">
        <v>432</v>
      </c>
      <c r="F178" s="171">
        <f>H215*(H207*H214/H209/H210+12*H198*(1/H196-1/H213))*H224</f>
        <v>10529.317199767947</v>
      </c>
      <c r="G178" s="161" t="s">
        <v>406</v>
      </c>
      <c r="H178" s="162">
        <v>4.6608050000000002E-4</v>
      </c>
      <c r="I178" s="168">
        <f t="shared" si="1"/>
        <v>4.9075094251264453</v>
      </c>
      <c r="J178" s="158"/>
      <c r="K178" s="1"/>
      <c r="L178" s="1"/>
    </row>
    <row r="179" spans="3:12" x14ac:dyDescent="0.25">
      <c r="F179" s="6" t="s">
        <v>405</v>
      </c>
      <c r="G179" s="6"/>
      <c r="I179" s="1"/>
      <c r="J179" s="1"/>
      <c r="K179" s="1"/>
      <c r="L179" s="1"/>
    </row>
    <row r="180" spans="3:12" x14ac:dyDescent="0.25">
      <c r="E180" s="94" t="s">
        <v>18</v>
      </c>
      <c r="F180" s="1" t="s">
        <v>447</v>
      </c>
      <c r="I180" s="1"/>
      <c r="J180" s="1"/>
      <c r="K180" s="1"/>
      <c r="L180" s="1"/>
    </row>
    <row r="181" spans="3:12" x14ac:dyDescent="0.25">
      <c r="I181" s="1"/>
      <c r="J181" s="1"/>
      <c r="K181" s="1"/>
      <c r="L181" s="1"/>
    </row>
    <row r="182" spans="3:12" x14ac:dyDescent="0.25">
      <c r="I182" s="1"/>
      <c r="J182" s="1"/>
      <c r="K182" s="1"/>
      <c r="L182" s="1"/>
    </row>
    <row r="183" spans="3:12" ht="24" customHeight="1" x14ac:dyDescent="0.25">
      <c r="I183" s="1"/>
      <c r="J183" s="1"/>
      <c r="K183" s="1"/>
      <c r="L183" s="1"/>
    </row>
    <row r="184" spans="3:12" x14ac:dyDescent="0.25">
      <c r="I184" s="1"/>
      <c r="J184" s="1"/>
      <c r="K184" s="1"/>
      <c r="L184" s="1"/>
    </row>
    <row r="185" spans="3:12" x14ac:dyDescent="0.25">
      <c r="I185" s="1"/>
      <c r="J185" s="1"/>
      <c r="K185" s="1"/>
      <c r="L185" s="1"/>
    </row>
    <row r="186" spans="3:12" x14ac:dyDescent="0.25">
      <c r="I186" s="1"/>
      <c r="J186" s="1"/>
      <c r="K186" s="1"/>
      <c r="L186" s="1"/>
    </row>
    <row r="187" spans="3:12" x14ac:dyDescent="0.25">
      <c r="E187" s="93"/>
      <c r="F187" s="5" t="s">
        <v>296</v>
      </c>
      <c r="G187" s="5" t="s">
        <v>423</v>
      </c>
      <c r="H187" s="5" t="s">
        <v>136</v>
      </c>
      <c r="I187" s="5" t="s">
        <v>202</v>
      </c>
      <c r="J187" s="1"/>
      <c r="K187" s="1"/>
      <c r="L187" s="1"/>
    </row>
    <row r="188" spans="3:12" ht="30" x14ac:dyDescent="0.25">
      <c r="E188" s="93"/>
      <c r="F188" s="295" t="s">
        <v>446</v>
      </c>
      <c r="G188" s="173" t="s">
        <v>440</v>
      </c>
      <c r="H188" s="245">
        <v>6.3</v>
      </c>
      <c r="I188" s="165" t="s">
        <v>445</v>
      </c>
      <c r="J188" s="1"/>
      <c r="K188" s="1"/>
      <c r="L188" s="1"/>
    </row>
    <row r="189" spans="3:12" ht="30" x14ac:dyDescent="0.25">
      <c r="E189" s="93"/>
      <c r="F189" s="295"/>
      <c r="G189" s="173" t="s">
        <v>439</v>
      </c>
      <c r="H189" s="245">
        <v>6.3</v>
      </c>
      <c r="I189" s="165" t="s">
        <v>445</v>
      </c>
      <c r="J189" s="1"/>
      <c r="K189" s="1"/>
      <c r="L189" s="1"/>
    </row>
    <row r="190" spans="3:12" ht="30" x14ac:dyDescent="0.25">
      <c r="E190" s="93"/>
      <c r="F190" s="295"/>
      <c r="G190" s="173" t="s">
        <v>438</v>
      </c>
      <c r="H190" s="245">
        <v>8.1999999999999993</v>
      </c>
      <c r="I190" s="174" t="s">
        <v>443</v>
      </c>
      <c r="J190" s="1"/>
      <c r="K190" s="1"/>
      <c r="L190" s="1"/>
    </row>
    <row r="191" spans="3:12" ht="30" x14ac:dyDescent="0.25">
      <c r="E191" s="93"/>
      <c r="F191" s="295"/>
      <c r="G191" s="173" t="s">
        <v>437</v>
      </c>
      <c r="H191" s="245">
        <v>8.1999999999999993</v>
      </c>
      <c r="I191" s="174" t="s">
        <v>443</v>
      </c>
      <c r="J191" s="1"/>
      <c r="K191" s="1"/>
      <c r="L191" s="1"/>
    </row>
    <row r="192" spans="3:12" ht="30" x14ac:dyDescent="0.25">
      <c r="E192" s="93"/>
      <c r="F192" s="295"/>
      <c r="G192" s="173" t="s">
        <v>436</v>
      </c>
      <c r="H192" s="245">
        <v>3.4119999999999999</v>
      </c>
      <c r="I192" s="174" t="s">
        <v>444</v>
      </c>
      <c r="J192" s="1"/>
      <c r="K192" s="1"/>
      <c r="L192" s="1"/>
    </row>
    <row r="193" spans="5:12" ht="30" x14ac:dyDescent="0.25">
      <c r="E193" s="93"/>
      <c r="F193" s="295"/>
      <c r="G193" s="173" t="s">
        <v>435</v>
      </c>
      <c r="H193" s="245">
        <v>3.4119999999999999</v>
      </c>
      <c r="I193" s="174" t="s">
        <v>444</v>
      </c>
      <c r="J193" s="1"/>
      <c r="K193" s="1"/>
      <c r="L193" s="1"/>
    </row>
    <row r="194" spans="5:12" ht="30" x14ac:dyDescent="0.25">
      <c r="E194" s="93"/>
      <c r="F194" s="295"/>
      <c r="G194" s="173" t="s">
        <v>434</v>
      </c>
      <c r="H194" s="245">
        <v>8.1999999999999993</v>
      </c>
      <c r="I194" s="174" t="s">
        <v>443</v>
      </c>
      <c r="J194" s="1"/>
      <c r="K194" s="1"/>
      <c r="L194" s="1"/>
    </row>
    <row r="195" spans="5:12" ht="30" x14ac:dyDescent="0.25">
      <c r="E195" s="93"/>
      <c r="F195" s="295"/>
      <c r="G195" s="173" t="s">
        <v>433</v>
      </c>
      <c r="H195" s="245">
        <v>3.4119999999999999</v>
      </c>
      <c r="I195" s="174" t="s">
        <v>444</v>
      </c>
      <c r="J195" s="1"/>
      <c r="K195" s="1"/>
      <c r="L195" s="1"/>
    </row>
    <row r="196" spans="5:12" ht="30" x14ac:dyDescent="0.25">
      <c r="E196" s="93"/>
      <c r="F196" s="295"/>
      <c r="G196" s="173" t="s">
        <v>432</v>
      </c>
      <c r="H196" s="245">
        <v>3.4119999999999999</v>
      </c>
      <c r="I196" s="174" t="s">
        <v>444</v>
      </c>
      <c r="J196" s="1"/>
      <c r="K196" s="1"/>
      <c r="L196" s="1"/>
    </row>
    <row r="197" spans="5:12" ht="30" x14ac:dyDescent="0.25">
      <c r="E197" s="93"/>
      <c r="F197" s="295"/>
      <c r="G197" s="173" t="s">
        <v>431</v>
      </c>
      <c r="H197" s="245">
        <v>8.1999999999999993</v>
      </c>
      <c r="I197" s="174" t="s">
        <v>443</v>
      </c>
      <c r="J197" s="1"/>
      <c r="K197" s="1"/>
      <c r="L197" s="1"/>
    </row>
    <row r="198" spans="5:12" x14ac:dyDescent="0.25">
      <c r="E198" s="93"/>
      <c r="F198" s="175" t="s">
        <v>442</v>
      </c>
      <c r="G198" s="173" t="s">
        <v>429</v>
      </c>
      <c r="H198" s="245">
        <v>1496</v>
      </c>
      <c r="I198" s="179" t="s">
        <v>441</v>
      </c>
      <c r="J198" s="1"/>
      <c r="K198" s="1"/>
      <c r="L198" s="1"/>
    </row>
    <row r="199" spans="5:12" ht="90" x14ac:dyDescent="0.25">
      <c r="E199" s="93"/>
      <c r="F199" s="295" t="s">
        <v>626</v>
      </c>
      <c r="G199" s="173" t="s">
        <v>440</v>
      </c>
      <c r="H199" s="270">
        <v>1805</v>
      </c>
      <c r="I199" s="165" t="s">
        <v>430</v>
      </c>
      <c r="J199" s="1"/>
      <c r="K199" s="1"/>
      <c r="L199" s="1"/>
    </row>
    <row r="200" spans="5:12" ht="75" x14ac:dyDescent="0.25">
      <c r="E200" s="93"/>
      <c r="F200" s="295"/>
      <c r="G200" s="173" t="s">
        <v>439</v>
      </c>
      <c r="H200" s="270">
        <v>1805</v>
      </c>
      <c r="I200" s="173" t="s">
        <v>413</v>
      </c>
      <c r="J200" s="1"/>
      <c r="K200" s="1"/>
      <c r="L200" s="1"/>
    </row>
    <row r="201" spans="5:12" ht="90" x14ac:dyDescent="0.25">
      <c r="E201" s="93"/>
      <c r="F201" s="295"/>
      <c r="G201" s="173" t="s">
        <v>438</v>
      </c>
      <c r="H201" s="270">
        <v>334.28571428571428</v>
      </c>
      <c r="I201" s="165" t="s">
        <v>430</v>
      </c>
      <c r="J201" s="1"/>
      <c r="K201" s="1"/>
      <c r="L201" s="1"/>
    </row>
    <row r="202" spans="5:12" ht="90" x14ac:dyDescent="0.25">
      <c r="E202" s="93"/>
      <c r="F202" s="295"/>
      <c r="G202" s="173" t="s">
        <v>437</v>
      </c>
      <c r="H202" s="270">
        <v>334.28571428571428</v>
      </c>
      <c r="I202" s="165" t="s">
        <v>430</v>
      </c>
      <c r="J202" s="1"/>
      <c r="K202" s="1"/>
      <c r="L202" s="1"/>
    </row>
    <row r="203" spans="5:12" ht="75" x14ac:dyDescent="0.25">
      <c r="E203" s="93"/>
      <c r="F203" s="295"/>
      <c r="G203" s="173" t="s">
        <v>436</v>
      </c>
      <c r="H203" s="270">
        <v>1805</v>
      </c>
      <c r="I203" s="173" t="s">
        <v>413</v>
      </c>
      <c r="J203" s="1"/>
      <c r="K203" s="1"/>
      <c r="L203" s="1"/>
    </row>
    <row r="204" spans="5:12" ht="90" x14ac:dyDescent="0.25">
      <c r="E204" s="93"/>
      <c r="F204" s="295"/>
      <c r="G204" s="173" t="s">
        <v>435</v>
      </c>
      <c r="H204" s="270">
        <v>334.28571428571428</v>
      </c>
      <c r="I204" s="165" t="s">
        <v>430</v>
      </c>
      <c r="J204" s="1"/>
      <c r="K204" s="1"/>
      <c r="L204" s="1"/>
    </row>
    <row r="205" spans="5:12" ht="90" x14ac:dyDescent="0.25">
      <c r="E205" s="93"/>
      <c r="F205" s="295"/>
      <c r="G205" s="173" t="s">
        <v>434</v>
      </c>
      <c r="H205" s="270">
        <v>334.28571428571428</v>
      </c>
      <c r="I205" s="165" t="s">
        <v>430</v>
      </c>
      <c r="J205" s="1"/>
      <c r="K205" s="1"/>
      <c r="L205" s="1"/>
    </row>
    <row r="206" spans="5:12" ht="75" x14ac:dyDescent="0.25">
      <c r="E206" s="93"/>
      <c r="F206" s="295"/>
      <c r="G206" s="173" t="s">
        <v>433</v>
      </c>
      <c r="H206" s="270">
        <v>1805</v>
      </c>
      <c r="I206" s="173" t="s">
        <v>413</v>
      </c>
      <c r="J206" s="1"/>
      <c r="K206" s="1"/>
      <c r="L206" s="1"/>
    </row>
    <row r="207" spans="5:12" ht="90" x14ac:dyDescent="0.25">
      <c r="E207" s="93"/>
      <c r="F207" s="295"/>
      <c r="G207" s="173" t="s">
        <v>432</v>
      </c>
      <c r="H207" s="270">
        <v>334.28571428571428</v>
      </c>
      <c r="I207" s="165" t="s">
        <v>430</v>
      </c>
      <c r="J207" s="1"/>
      <c r="K207" s="1"/>
      <c r="L207" s="1"/>
    </row>
    <row r="208" spans="5:12" ht="90" x14ac:dyDescent="0.25">
      <c r="E208" s="93"/>
      <c r="F208" s="295"/>
      <c r="G208" s="173" t="s">
        <v>431</v>
      </c>
      <c r="H208" s="270">
        <v>334.28571428571428</v>
      </c>
      <c r="I208" s="165" t="s">
        <v>430</v>
      </c>
      <c r="J208" s="1"/>
      <c r="K208" s="1"/>
      <c r="L208" s="1"/>
    </row>
    <row r="209" spans="6:12" ht="75" x14ac:dyDescent="0.25">
      <c r="F209" s="160" t="s">
        <v>416</v>
      </c>
      <c r="G209" s="173" t="s">
        <v>429</v>
      </c>
      <c r="H209" s="245">
        <v>15.2</v>
      </c>
      <c r="I209" s="165" t="s">
        <v>413</v>
      </c>
      <c r="J209" s="1"/>
      <c r="K209" s="1"/>
      <c r="L209" s="1"/>
    </row>
    <row r="210" spans="6:12" ht="75" x14ac:dyDescent="0.25">
      <c r="F210" s="160" t="s">
        <v>415</v>
      </c>
      <c r="G210" s="173" t="s">
        <v>429</v>
      </c>
      <c r="H210" s="245">
        <v>3.1</v>
      </c>
      <c r="I210" s="165" t="s">
        <v>413</v>
      </c>
      <c r="J210" s="1"/>
      <c r="K210" s="1"/>
      <c r="L210" s="1"/>
    </row>
    <row r="211" spans="6:12" ht="30" x14ac:dyDescent="0.25">
      <c r="F211" s="160" t="s">
        <v>428</v>
      </c>
      <c r="G211" s="173" t="s">
        <v>408</v>
      </c>
      <c r="H211" s="180">
        <v>8.6983606557377051</v>
      </c>
      <c r="I211" s="165" t="s">
        <v>572</v>
      </c>
      <c r="J211" s="1"/>
      <c r="K211" s="1"/>
      <c r="L211" s="1"/>
    </row>
    <row r="212" spans="6:12" ht="30" x14ac:dyDescent="0.25">
      <c r="F212" s="160" t="s">
        <v>411</v>
      </c>
      <c r="G212" s="173" t="s">
        <v>408</v>
      </c>
      <c r="H212" s="180">
        <v>15.10601092896175</v>
      </c>
      <c r="I212" s="165" t="s">
        <v>572</v>
      </c>
      <c r="J212" s="1"/>
      <c r="K212" s="1"/>
      <c r="L212" s="1"/>
    </row>
    <row r="213" spans="6:12" ht="30" x14ac:dyDescent="0.25">
      <c r="F213" s="160" t="s">
        <v>427</v>
      </c>
      <c r="G213" s="173" t="s">
        <v>408</v>
      </c>
      <c r="H213" s="180">
        <v>9.4850420168067231</v>
      </c>
      <c r="I213" s="165" t="s">
        <v>572</v>
      </c>
      <c r="J213" s="1"/>
      <c r="K213" s="1"/>
      <c r="L213" s="1"/>
    </row>
    <row r="214" spans="6:12" ht="30" x14ac:dyDescent="0.25">
      <c r="F214" s="160" t="s">
        <v>410</v>
      </c>
      <c r="G214" s="173" t="s">
        <v>408</v>
      </c>
      <c r="H214" s="180">
        <v>16.96033613445378</v>
      </c>
      <c r="I214" s="165" t="s">
        <v>572</v>
      </c>
      <c r="J214" s="1"/>
      <c r="K214" s="1"/>
      <c r="L214" s="1"/>
    </row>
    <row r="215" spans="6:12" x14ac:dyDescent="0.25">
      <c r="F215" s="160" t="s">
        <v>409</v>
      </c>
      <c r="G215" s="173" t="s">
        <v>408</v>
      </c>
      <c r="H215" s="180">
        <v>3.0177844762622454</v>
      </c>
      <c r="I215" s="165" t="s">
        <v>572</v>
      </c>
      <c r="J215" s="1"/>
      <c r="K215" s="1"/>
      <c r="L215" s="1"/>
    </row>
    <row r="216" spans="6:12" x14ac:dyDescent="0.25">
      <c r="F216" s="295" t="s">
        <v>568</v>
      </c>
      <c r="G216" s="173" t="s">
        <v>440</v>
      </c>
      <c r="H216" s="180" t="s">
        <v>566</v>
      </c>
      <c r="I216" s="167" t="s">
        <v>571</v>
      </c>
      <c r="J216" s="1"/>
      <c r="K216" s="1"/>
      <c r="L216" s="1"/>
    </row>
    <row r="217" spans="6:12" x14ac:dyDescent="0.25">
      <c r="F217" s="295"/>
      <c r="G217" s="173" t="s">
        <v>439</v>
      </c>
      <c r="H217" s="180" t="s">
        <v>566</v>
      </c>
      <c r="I217" s="167" t="s">
        <v>571</v>
      </c>
      <c r="J217" s="1"/>
      <c r="K217" s="1"/>
      <c r="L217" s="1"/>
    </row>
    <row r="218" spans="6:12" ht="30" x14ac:dyDescent="0.25">
      <c r="F218" s="295"/>
      <c r="G218" s="173" t="s">
        <v>438</v>
      </c>
      <c r="H218" s="180" t="s">
        <v>566</v>
      </c>
      <c r="I218" s="167" t="s">
        <v>571</v>
      </c>
      <c r="J218" s="1"/>
      <c r="K218" s="1"/>
      <c r="L218" s="1"/>
    </row>
    <row r="219" spans="6:12" ht="30" x14ac:dyDescent="0.25">
      <c r="F219" s="295"/>
      <c r="G219" s="173" t="s">
        <v>437</v>
      </c>
      <c r="H219" s="180" t="s">
        <v>566</v>
      </c>
      <c r="I219" s="167" t="s">
        <v>571</v>
      </c>
      <c r="J219" s="1"/>
      <c r="K219" s="1"/>
      <c r="L219" s="1"/>
    </row>
    <row r="220" spans="6:12" ht="30" x14ac:dyDescent="0.25">
      <c r="F220" s="295"/>
      <c r="G220" s="173" t="s">
        <v>436</v>
      </c>
      <c r="H220" s="180" t="s">
        <v>566</v>
      </c>
      <c r="I220" s="167" t="s">
        <v>571</v>
      </c>
      <c r="J220" s="1"/>
      <c r="K220" s="1"/>
      <c r="L220" s="1"/>
    </row>
    <row r="221" spans="6:12" ht="30" x14ac:dyDescent="0.25">
      <c r="F221" s="295"/>
      <c r="G221" s="173" t="s">
        <v>435</v>
      </c>
      <c r="H221" s="180" t="s">
        <v>566</v>
      </c>
      <c r="I221" s="167" t="s">
        <v>571</v>
      </c>
      <c r="J221" s="1"/>
      <c r="K221" s="1"/>
      <c r="L221" s="1"/>
    </row>
    <row r="222" spans="6:12" ht="30" x14ac:dyDescent="0.25">
      <c r="F222" s="295"/>
      <c r="G222" s="173" t="s">
        <v>434</v>
      </c>
      <c r="H222" s="180" t="s">
        <v>566</v>
      </c>
      <c r="I222" s="167" t="s">
        <v>571</v>
      </c>
      <c r="J222" s="1"/>
      <c r="K222" s="1"/>
      <c r="L222" s="1"/>
    </row>
    <row r="223" spans="6:12" ht="30" x14ac:dyDescent="0.25">
      <c r="F223" s="295"/>
      <c r="G223" s="173" t="s">
        <v>433</v>
      </c>
      <c r="H223" s="180" t="s">
        <v>566</v>
      </c>
      <c r="I223" s="167" t="s">
        <v>571</v>
      </c>
      <c r="J223" s="1"/>
      <c r="K223" s="1"/>
      <c r="L223" s="1"/>
    </row>
    <row r="224" spans="6:12" ht="30" x14ac:dyDescent="0.25">
      <c r="F224" s="295"/>
      <c r="G224" s="173" t="s">
        <v>432</v>
      </c>
      <c r="H224" s="180" t="s">
        <v>566</v>
      </c>
      <c r="I224" s="167" t="s">
        <v>571</v>
      </c>
      <c r="J224" s="1"/>
      <c r="K224" s="1"/>
      <c r="L224" s="1"/>
    </row>
    <row r="225" spans="1:16031" ht="30" x14ac:dyDescent="0.25">
      <c r="F225" s="295"/>
      <c r="G225" s="173" t="s">
        <v>431</v>
      </c>
      <c r="H225" s="180" t="s">
        <v>566</v>
      </c>
      <c r="I225" s="167" t="s">
        <v>571</v>
      </c>
      <c r="J225" s="1"/>
      <c r="K225" s="1"/>
      <c r="L225" s="1"/>
    </row>
    <row r="226" spans="1:16031" x14ac:dyDescent="0.25">
      <c r="F226" s="121"/>
      <c r="G226" s="120"/>
      <c r="H226" s="271"/>
      <c r="I226" s="119"/>
      <c r="J226" s="1"/>
      <c r="K226" s="1"/>
      <c r="L226" s="1"/>
    </row>
    <row r="227" spans="1:16031" x14ac:dyDescent="0.25">
      <c r="F227" s="121"/>
      <c r="G227" s="120"/>
      <c r="H227" s="271"/>
      <c r="I227" s="119"/>
      <c r="J227" s="1"/>
      <c r="K227" s="1"/>
      <c r="L227" s="1"/>
    </row>
    <row r="228" spans="1:16031" ht="15.75" thickBot="1" x14ac:dyDescent="0.3">
      <c r="F228" s="93"/>
      <c r="H228" s="272"/>
      <c r="I228" s="1"/>
      <c r="J228" s="1"/>
      <c r="K228" s="1"/>
      <c r="L228" s="1"/>
    </row>
    <row r="229" spans="1:16031" s="95" customFormat="1" ht="15.75" customHeight="1" thickBot="1" x14ac:dyDescent="0.3">
      <c r="A229" s="190"/>
      <c r="B229" s="292" t="s">
        <v>426</v>
      </c>
      <c r="C229" s="293"/>
      <c r="D229" s="293"/>
      <c r="E229" s="293"/>
      <c r="F229" s="293"/>
      <c r="G229" s="293"/>
      <c r="H229" s="293"/>
      <c r="I229" s="296"/>
      <c r="J229" s="297"/>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c r="JL229" s="1"/>
      <c r="JM229" s="1"/>
      <c r="JN229" s="1"/>
      <c r="JO229" s="1"/>
      <c r="JP229" s="1"/>
      <c r="JQ229" s="1"/>
      <c r="JR229" s="1"/>
      <c r="JS229" s="1"/>
      <c r="JT229" s="1"/>
      <c r="JU229" s="1"/>
      <c r="JV229" s="1"/>
      <c r="JW229" s="1"/>
      <c r="JX229" s="1"/>
      <c r="JY229" s="1"/>
      <c r="JZ229" s="1"/>
      <c r="KA229" s="1"/>
      <c r="KB229" s="1"/>
      <c r="KC229" s="1"/>
      <c r="KD229" s="1"/>
      <c r="KE229" s="1"/>
      <c r="KF229" s="1"/>
      <c r="KG229" s="1"/>
      <c r="KH229" s="1"/>
      <c r="KI229" s="1"/>
      <c r="KJ229" s="1"/>
      <c r="KK229" s="1"/>
      <c r="KL229" s="1"/>
      <c r="KM229" s="1"/>
      <c r="KN229" s="1"/>
      <c r="KO229" s="1"/>
      <c r="KP229" s="1"/>
      <c r="KQ229" s="1"/>
      <c r="KR229" s="1"/>
      <c r="KS229" s="1"/>
      <c r="KT229" s="1"/>
      <c r="KU229" s="1"/>
      <c r="KV229" s="1"/>
      <c r="KW229" s="1"/>
      <c r="KX229" s="1"/>
      <c r="KY229" s="1"/>
      <c r="KZ229" s="1"/>
      <c r="LA229" s="1"/>
      <c r="LB229" s="1"/>
      <c r="LC229" s="1"/>
      <c r="LD229" s="1"/>
      <c r="LE229" s="1"/>
      <c r="LF229" s="1"/>
      <c r="LG229" s="1"/>
      <c r="LH229" s="1"/>
      <c r="LI229" s="1"/>
      <c r="LJ229" s="1"/>
      <c r="LK229" s="1"/>
      <c r="LL229" s="1"/>
      <c r="LM229" s="1"/>
      <c r="LN229" s="1"/>
      <c r="LO229" s="1"/>
      <c r="LP229" s="1"/>
      <c r="LQ229" s="1"/>
      <c r="LR229" s="1"/>
      <c r="LS229" s="1"/>
      <c r="LT229" s="1"/>
      <c r="LU229" s="1"/>
      <c r="LV229" s="1"/>
      <c r="LW229" s="1"/>
      <c r="LX229" s="1"/>
      <c r="LY229" s="1"/>
      <c r="LZ229" s="1"/>
      <c r="MA229" s="1"/>
      <c r="MB229" s="1"/>
      <c r="MC229" s="1"/>
      <c r="MD229" s="1"/>
      <c r="ME229" s="1"/>
      <c r="MF229" s="1"/>
      <c r="MG229" s="1"/>
      <c r="MH229" s="1"/>
      <c r="MI229" s="1"/>
      <c r="MJ229" s="1"/>
      <c r="MK229" s="1"/>
      <c r="ML229" s="1"/>
      <c r="MM229" s="1"/>
      <c r="MN229" s="1"/>
      <c r="MO229" s="1"/>
      <c r="MP229" s="1"/>
      <c r="MQ229" s="1"/>
      <c r="MR229" s="1"/>
      <c r="MS229" s="1"/>
      <c r="MT229" s="1"/>
      <c r="MU229" s="1"/>
      <c r="MV229" s="1"/>
      <c r="MW229" s="1"/>
      <c r="MX229" s="1"/>
      <c r="MY229" s="1"/>
      <c r="MZ229" s="1"/>
      <c r="NA229" s="1"/>
      <c r="NB229" s="1"/>
      <c r="NC229" s="1"/>
      <c r="ND229" s="1"/>
      <c r="NE229" s="1"/>
      <c r="NF229" s="1"/>
      <c r="NG229" s="1"/>
      <c r="NH229" s="1"/>
      <c r="NI229" s="1"/>
      <c r="NJ229" s="1"/>
      <c r="NK229" s="1"/>
      <c r="NL229" s="1"/>
      <c r="NM229" s="1"/>
      <c r="NN229" s="1"/>
      <c r="NO229" s="1"/>
      <c r="NP229" s="1"/>
      <c r="NQ229" s="1"/>
      <c r="NR229" s="1"/>
      <c r="NS229" s="1"/>
      <c r="NT229" s="1"/>
      <c r="NU229" s="1"/>
      <c r="NV229" s="1"/>
      <c r="NW229" s="1"/>
      <c r="NX229" s="1"/>
      <c r="NY229" s="1"/>
      <c r="NZ229" s="1"/>
      <c r="OA229" s="1"/>
      <c r="OB229" s="1"/>
      <c r="OC229" s="1"/>
      <c r="OD229" s="1"/>
      <c r="OE229" s="1"/>
      <c r="OF229" s="1"/>
      <c r="OG229" s="1"/>
      <c r="OH229" s="1"/>
      <c r="OI229" s="1"/>
      <c r="OJ229" s="1"/>
      <c r="OK229" s="1"/>
      <c r="OL229" s="1"/>
      <c r="OM229" s="1"/>
      <c r="ON229" s="1"/>
      <c r="OO229" s="1"/>
      <c r="OP229" s="1"/>
      <c r="OQ229" s="1"/>
      <c r="OR229" s="1"/>
      <c r="OS229" s="1"/>
      <c r="OT229" s="1"/>
      <c r="OU229" s="1"/>
      <c r="OV229" s="1"/>
      <c r="OW229" s="1"/>
      <c r="OX229" s="1"/>
      <c r="OY229" s="1"/>
      <c r="OZ229" s="1"/>
      <c r="PA229" s="1"/>
      <c r="PB229" s="1"/>
      <c r="PC229" s="1"/>
      <c r="PD229" s="1"/>
      <c r="PE229" s="1"/>
      <c r="PF229" s="1"/>
      <c r="PG229" s="1"/>
      <c r="PH229" s="1"/>
      <c r="PI229" s="1"/>
      <c r="PJ229" s="1"/>
      <c r="PK229" s="1"/>
      <c r="PL229" s="1"/>
      <c r="PM229" s="1"/>
      <c r="PN229" s="1"/>
      <c r="PO229" s="1"/>
      <c r="PP229" s="1"/>
      <c r="PQ229" s="1"/>
      <c r="PR229" s="1"/>
      <c r="PS229" s="1"/>
      <c r="PT229" s="1"/>
      <c r="PU229" s="1"/>
      <c r="PV229" s="1"/>
      <c r="PW229" s="1"/>
      <c r="PX229" s="1"/>
      <c r="PY229" s="1"/>
      <c r="PZ229" s="1"/>
      <c r="QA229" s="1"/>
      <c r="QB229" s="1"/>
      <c r="QC229" s="1"/>
      <c r="QD229" s="1"/>
      <c r="QE229" s="1"/>
      <c r="QF229" s="1"/>
      <c r="QG229" s="1"/>
      <c r="QH229" s="1"/>
      <c r="QI229" s="1"/>
      <c r="QJ229" s="1"/>
      <c r="QK229" s="1"/>
      <c r="QL229" s="1"/>
      <c r="QM229" s="1"/>
      <c r="QN229" s="1"/>
      <c r="QO229" s="1"/>
      <c r="QP229" s="1"/>
      <c r="QQ229" s="1"/>
      <c r="QR229" s="1"/>
      <c r="QS229" s="1"/>
      <c r="QT229" s="1"/>
      <c r="QU229" s="1"/>
      <c r="QV229" s="1"/>
      <c r="QW229" s="1"/>
      <c r="QX229" s="1"/>
      <c r="QY229" s="1"/>
      <c r="QZ229" s="1"/>
      <c r="RA229" s="1"/>
      <c r="RB229" s="1"/>
      <c r="RC229" s="1"/>
      <c r="RD229" s="1"/>
      <c r="RE229" s="1"/>
      <c r="RF229" s="1"/>
      <c r="RG229" s="1"/>
      <c r="RH229" s="1"/>
      <c r="RI229" s="1"/>
      <c r="RJ229" s="1"/>
      <c r="RK229" s="1"/>
      <c r="RL229" s="1"/>
      <c r="RM229" s="1"/>
      <c r="RN229" s="1"/>
      <c r="RO229" s="1"/>
      <c r="RP229" s="1"/>
      <c r="RQ229" s="1"/>
      <c r="RR229" s="1"/>
      <c r="RS229" s="1"/>
      <c r="RT229" s="1"/>
      <c r="RU229" s="1"/>
      <c r="RV229" s="1"/>
      <c r="RW229" s="1"/>
      <c r="RX229" s="1"/>
      <c r="RY229" s="1"/>
      <c r="RZ229" s="1"/>
      <c r="SA229" s="1"/>
      <c r="SB229" s="1"/>
      <c r="SC229" s="1"/>
      <c r="SD229" s="1"/>
      <c r="SE229" s="1"/>
      <c r="SF229" s="1"/>
      <c r="SG229" s="1"/>
      <c r="SH229" s="1"/>
      <c r="SI229" s="1"/>
      <c r="SJ229" s="1"/>
      <c r="SK229" s="1"/>
      <c r="SL229" s="1"/>
      <c r="SM229" s="1"/>
      <c r="SN229" s="1"/>
      <c r="SO229" s="1"/>
      <c r="SP229" s="1"/>
      <c r="SQ229" s="1"/>
      <c r="SR229" s="1"/>
      <c r="SS229" s="1"/>
      <c r="ST229" s="1"/>
      <c r="SU229" s="1"/>
      <c r="SV229" s="1"/>
      <c r="SW229" s="1"/>
      <c r="SX229" s="1"/>
      <c r="SY229" s="1"/>
      <c r="SZ229" s="1"/>
      <c r="TA229" s="1"/>
      <c r="TB229" s="1"/>
      <c r="TC229" s="1"/>
      <c r="TD229" s="1"/>
      <c r="TE229" s="1"/>
      <c r="TF229" s="1"/>
      <c r="TG229" s="1"/>
      <c r="TH229" s="1"/>
      <c r="TI229" s="1"/>
      <c r="TJ229" s="1"/>
      <c r="TK229" s="1"/>
      <c r="TL229" s="1"/>
      <c r="TM229" s="1"/>
      <c r="TN229" s="1"/>
      <c r="TO229" s="1"/>
      <c r="TP229" s="1"/>
      <c r="TQ229" s="1"/>
      <c r="TR229" s="1"/>
      <c r="TS229" s="1"/>
      <c r="TT229" s="1"/>
      <c r="TU229" s="1"/>
      <c r="TV229" s="1"/>
      <c r="TW229" s="1"/>
      <c r="TX229" s="1"/>
      <c r="TY229" s="1"/>
      <c r="TZ229" s="1"/>
      <c r="UA229" s="1"/>
      <c r="UB229" s="1"/>
      <c r="UC229" s="1"/>
      <c r="UD229" s="1"/>
      <c r="UE229" s="1"/>
      <c r="UF229" s="1"/>
      <c r="UG229" s="1"/>
      <c r="UH229" s="1"/>
      <c r="UI229" s="1"/>
      <c r="UJ229" s="1"/>
      <c r="UK229" s="1"/>
      <c r="UL229" s="1"/>
      <c r="UM229" s="1"/>
      <c r="UN229" s="1"/>
      <c r="UO229" s="1"/>
      <c r="UP229" s="1"/>
      <c r="UQ229" s="1"/>
      <c r="UR229" s="1"/>
      <c r="US229" s="1"/>
      <c r="UT229" s="1"/>
      <c r="UU229" s="1"/>
      <c r="UV229" s="1"/>
      <c r="UW229" s="1"/>
      <c r="UX229" s="1"/>
      <c r="UY229" s="1"/>
      <c r="UZ229" s="1"/>
      <c r="VA229" s="1"/>
      <c r="VB229" s="1"/>
      <c r="VC229" s="1"/>
      <c r="VD229" s="1"/>
      <c r="VE229" s="1"/>
      <c r="VF229" s="1"/>
      <c r="VG229" s="1"/>
      <c r="VH229" s="1"/>
      <c r="VI229" s="1"/>
      <c r="VJ229" s="1"/>
      <c r="VK229" s="1"/>
      <c r="VL229" s="1"/>
      <c r="VM229" s="1"/>
      <c r="VN229" s="1"/>
      <c r="VO229" s="1"/>
      <c r="VP229" s="1"/>
      <c r="VQ229" s="1"/>
      <c r="VR229" s="1"/>
      <c r="VS229" s="1"/>
      <c r="VT229" s="1"/>
      <c r="VU229" s="1"/>
      <c r="VV229" s="1"/>
      <c r="VW229" s="1"/>
      <c r="VX229" s="1"/>
      <c r="VY229" s="1"/>
      <c r="VZ229" s="1"/>
      <c r="WA229" s="1"/>
      <c r="WB229" s="1"/>
      <c r="WC229" s="1"/>
      <c r="WD229" s="1"/>
      <c r="WE229" s="1"/>
      <c r="WF229" s="1"/>
      <c r="WG229" s="1"/>
      <c r="WH229" s="1"/>
      <c r="WI229" s="1"/>
      <c r="WJ229" s="1"/>
      <c r="WK229" s="1"/>
      <c r="WL229" s="1"/>
      <c r="WM229" s="1"/>
      <c r="WN229" s="1"/>
      <c r="WO229" s="1"/>
      <c r="WP229" s="1"/>
      <c r="WQ229" s="1"/>
      <c r="WR229" s="1"/>
      <c r="WS229" s="1"/>
      <c r="WT229" s="1"/>
      <c r="WU229" s="1"/>
      <c r="WV229" s="1"/>
      <c r="WW229" s="1"/>
      <c r="WX229" s="1"/>
      <c r="WY229" s="1"/>
      <c r="WZ229" s="1"/>
      <c r="XA229" s="1"/>
      <c r="XB229" s="1"/>
      <c r="XC229" s="1"/>
      <c r="XD229" s="1"/>
      <c r="XE229" s="1"/>
      <c r="XF229" s="1"/>
      <c r="XG229" s="1"/>
      <c r="XH229" s="1"/>
      <c r="XI229" s="1"/>
      <c r="XJ229" s="1"/>
      <c r="XK229" s="1"/>
      <c r="XL229" s="1"/>
      <c r="XM229" s="1"/>
      <c r="XN229" s="1"/>
      <c r="XO229" s="1"/>
      <c r="XP229" s="1"/>
      <c r="XQ229" s="1"/>
      <c r="XR229" s="1"/>
      <c r="XS229" s="1"/>
      <c r="XT229" s="1"/>
      <c r="XU229" s="1"/>
      <c r="XV229" s="1"/>
      <c r="XW229" s="1"/>
      <c r="XX229" s="1"/>
      <c r="XY229" s="1"/>
      <c r="XZ229" s="1"/>
      <c r="YA229" s="1"/>
      <c r="YB229" s="1"/>
      <c r="YC229" s="1"/>
      <c r="YD229" s="1"/>
      <c r="YE229" s="1"/>
      <c r="YF229" s="1"/>
      <c r="YG229" s="1"/>
      <c r="YH229" s="1"/>
      <c r="YI229" s="1"/>
      <c r="YJ229" s="1"/>
      <c r="YK229" s="1"/>
      <c r="YL229" s="1"/>
      <c r="YM229" s="1"/>
      <c r="YN229" s="1"/>
      <c r="YO229" s="1"/>
      <c r="YP229" s="1"/>
      <c r="YQ229" s="1"/>
      <c r="YR229" s="1"/>
      <c r="YS229" s="1"/>
      <c r="YT229" s="1"/>
      <c r="YU229" s="1"/>
      <c r="YV229" s="1"/>
      <c r="YW229" s="1"/>
      <c r="YX229" s="1"/>
      <c r="YY229" s="1"/>
      <c r="YZ229" s="1"/>
      <c r="ZA229" s="1"/>
      <c r="ZB229" s="1"/>
      <c r="ZC229" s="1"/>
      <c r="ZD229" s="1"/>
      <c r="ZE229" s="1"/>
      <c r="ZF229" s="1"/>
      <c r="ZG229" s="1"/>
      <c r="ZH229" s="1"/>
      <c r="ZI229" s="1"/>
      <c r="ZJ229" s="1"/>
      <c r="ZK229" s="1"/>
      <c r="ZL229" s="1"/>
      <c r="ZM229" s="1"/>
      <c r="ZN229" s="1"/>
      <c r="ZO229" s="1"/>
      <c r="ZP229" s="1"/>
      <c r="ZQ229" s="1"/>
      <c r="ZR229" s="1"/>
      <c r="ZS229" s="1"/>
      <c r="ZT229" s="1"/>
      <c r="ZU229" s="1"/>
      <c r="ZV229" s="1"/>
      <c r="ZW229" s="1"/>
      <c r="ZX229" s="1"/>
      <c r="ZY229" s="1"/>
      <c r="ZZ229" s="1"/>
      <c r="AAA229" s="1"/>
      <c r="AAB229" s="1"/>
      <c r="AAC229" s="1"/>
      <c r="AAD229" s="1"/>
      <c r="AAE229" s="1"/>
      <c r="AAF229" s="1"/>
      <c r="AAG229" s="1"/>
      <c r="AAH229" s="1"/>
      <c r="AAI229" s="1"/>
      <c r="AAJ229" s="1"/>
      <c r="AAK229" s="1"/>
      <c r="AAL229" s="1"/>
      <c r="AAM229" s="1"/>
      <c r="AAN229" s="1"/>
      <c r="AAO229" s="1"/>
      <c r="AAP229" s="1"/>
      <c r="AAQ229" s="1"/>
      <c r="AAR229" s="1"/>
      <c r="AAS229" s="1"/>
      <c r="AAT229" s="1"/>
      <c r="AAU229" s="1"/>
      <c r="AAV229" s="1"/>
      <c r="AAW229" s="1"/>
      <c r="AAX229" s="1"/>
      <c r="AAY229" s="1"/>
      <c r="AAZ229" s="1"/>
      <c r="ABA229" s="1"/>
      <c r="ABB229" s="1"/>
      <c r="ABC229" s="1"/>
      <c r="ABD229" s="1"/>
      <c r="ABE229" s="1"/>
      <c r="ABF229" s="1"/>
      <c r="ABG229" s="1"/>
      <c r="ABH229" s="1"/>
      <c r="ABI229" s="1"/>
      <c r="ABJ229" s="1"/>
      <c r="ABK229" s="1"/>
      <c r="ABL229" s="1"/>
      <c r="ABM229" s="1"/>
      <c r="ABN229" s="1"/>
      <c r="ABO229" s="1"/>
      <c r="ABP229" s="1"/>
      <c r="ABQ229" s="1"/>
      <c r="ABR229" s="1"/>
      <c r="ABS229" s="1"/>
      <c r="ABT229" s="1"/>
      <c r="ABU229" s="1"/>
      <c r="ABV229" s="1"/>
      <c r="ABW229" s="1"/>
      <c r="ABX229" s="1"/>
      <c r="ABY229" s="1"/>
      <c r="ABZ229" s="1"/>
      <c r="ACA229" s="1"/>
      <c r="ACB229" s="1"/>
      <c r="ACC229" s="1"/>
      <c r="ACD229" s="1"/>
      <c r="ACE229" s="1"/>
      <c r="ACF229" s="1"/>
      <c r="ACG229" s="1"/>
      <c r="ACH229" s="1"/>
      <c r="ACI229" s="1"/>
      <c r="ACJ229" s="1"/>
      <c r="ACK229" s="1"/>
      <c r="ACL229" s="1"/>
      <c r="ACM229" s="1"/>
      <c r="ACN229" s="1"/>
      <c r="ACO229" s="1"/>
      <c r="ACP229" s="1"/>
      <c r="ACQ229" s="1"/>
      <c r="ACR229" s="1"/>
      <c r="ACS229" s="1"/>
      <c r="ACT229" s="1"/>
      <c r="ACU229" s="1"/>
      <c r="ACV229" s="1"/>
      <c r="ACW229" s="1"/>
      <c r="ACX229" s="1"/>
      <c r="ACY229" s="1"/>
      <c r="ACZ229" s="1"/>
      <c r="ADA229" s="1"/>
      <c r="ADB229" s="1"/>
      <c r="ADC229" s="1"/>
      <c r="ADD229" s="1"/>
      <c r="ADE229" s="1"/>
      <c r="ADF229" s="1"/>
      <c r="ADG229" s="1"/>
      <c r="ADH229" s="1"/>
      <c r="ADI229" s="1"/>
      <c r="ADJ229" s="1"/>
      <c r="ADK229" s="1"/>
      <c r="ADL229" s="1"/>
      <c r="ADM229" s="1"/>
      <c r="ADN229" s="1"/>
      <c r="ADO229" s="1"/>
      <c r="ADP229" s="1"/>
      <c r="ADQ229" s="1"/>
      <c r="ADR229" s="1"/>
      <c r="ADS229" s="1"/>
      <c r="ADT229" s="1"/>
      <c r="ADU229" s="1"/>
      <c r="ADV229" s="1"/>
      <c r="ADW229" s="1"/>
      <c r="ADX229" s="1"/>
      <c r="ADY229" s="1"/>
      <c r="ADZ229" s="1"/>
      <c r="AEA229" s="1"/>
      <c r="AEB229" s="1"/>
      <c r="AEC229" s="1"/>
      <c r="AED229" s="1"/>
      <c r="AEE229" s="1"/>
      <c r="AEF229" s="1"/>
      <c r="AEG229" s="1"/>
      <c r="AEH229" s="1"/>
      <c r="AEI229" s="1"/>
      <c r="AEJ229" s="1"/>
      <c r="AEK229" s="1"/>
      <c r="AEL229" s="1"/>
      <c r="AEM229" s="1"/>
      <c r="AEN229" s="1"/>
      <c r="AEO229" s="1"/>
      <c r="AEP229" s="1"/>
      <c r="AEQ229" s="1"/>
      <c r="AER229" s="1"/>
      <c r="AES229" s="1"/>
      <c r="AET229" s="1"/>
      <c r="AEU229" s="1"/>
      <c r="AEV229" s="1"/>
      <c r="AEW229" s="1"/>
      <c r="AEX229" s="1"/>
      <c r="AEY229" s="1"/>
      <c r="AEZ229" s="1"/>
      <c r="AFA229" s="1"/>
      <c r="AFB229" s="1"/>
      <c r="AFC229" s="1"/>
      <c r="AFD229" s="1"/>
      <c r="AFE229" s="1"/>
      <c r="AFF229" s="1"/>
      <c r="AFG229" s="1"/>
      <c r="AFH229" s="1"/>
      <c r="AFI229" s="1"/>
      <c r="AFJ229" s="1"/>
      <c r="AFK229" s="1"/>
      <c r="AFL229" s="1"/>
      <c r="AFM229" s="1"/>
      <c r="AFN229" s="1"/>
      <c r="AFO229" s="1"/>
      <c r="AFP229" s="1"/>
      <c r="AFQ229" s="1"/>
      <c r="AFR229" s="1"/>
      <c r="AFS229" s="1"/>
      <c r="AFT229" s="1"/>
      <c r="AFU229" s="1"/>
      <c r="AFV229" s="1"/>
      <c r="AFW229" s="1"/>
      <c r="AFX229" s="1"/>
      <c r="AFY229" s="1"/>
      <c r="AFZ229" s="1"/>
      <c r="AGA229" s="1"/>
      <c r="AGB229" s="1"/>
      <c r="AGC229" s="1"/>
      <c r="AGD229" s="1"/>
      <c r="AGE229" s="1"/>
      <c r="AGF229" s="1"/>
      <c r="AGG229" s="1"/>
      <c r="AGH229" s="1"/>
      <c r="AGI229" s="1"/>
      <c r="AGJ229" s="1"/>
      <c r="AGK229" s="1"/>
      <c r="AGL229" s="1"/>
      <c r="AGM229" s="1"/>
      <c r="AGN229" s="1"/>
      <c r="AGO229" s="1"/>
      <c r="AGP229" s="1"/>
      <c r="AGQ229" s="1"/>
      <c r="AGR229" s="1"/>
      <c r="AGS229" s="1"/>
      <c r="AGT229" s="1"/>
      <c r="AGU229" s="1"/>
      <c r="AGV229" s="1"/>
      <c r="AGW229" s="1"/>
      <c r="AGX229" s="1"/>
      <c r="AGY229" s="1"/>
      <c r="AGZ229" s="1"/>
      <c r="AHA229" s="1"/>
      <c r="AHB229" s="1"/>
      <c r="AHC229" s="1"/>
      <c r="AHD229" s="1"/>
      <c r="AHE229" s="1"/>
      <c r="AHF229" s="1"/>
      <c r="AHG229" s="1"/>
      <c r="AHH229" s="1"/>
      <c r="AHI229" s="1"/>
      <c r="AHJ229" s="1"/>
      <c r="AHK229" s="1"/>
      <c r="AHL229" s="1"/>
      <c r="AHM229" s="1"/>
      <c r="AHN229" s="1"/>
      <c r="AHO229" s="1"/>
      <c r="AHP229" s="1"/>
      <c r="AHQ229" s="1"/>
      <c r="AHR229" s="1"/>
      <c r="AHS229" s="1"/>
      <c r="AHT229" s="1"/>
      <c r="AHU229" s="1"/>
      <c r="AHV229" s="1"/>
      <c r="AHW229" s="1"/>
      <c r="AHX229" s="1"/>
      <c r="AHY229" s="1"/>
      <c r="AHZ229" s="1"/>
      <c r="AIA229" s="1"/>
      <c r="AIB229" s="1"/>
      <c r="AIC229" s="1"/>
      <c r="AID229" s="1"/>
      <c r="AIE229" s="1"/>
      <c r="AIF229" s="1"/>
      <c r="AIG229" s="1"/>
      <c r="AIH229" s="1"/>
      <c r="AII229" s="1"/>
      <c r="AIJ229" s="1"/>
      <c r="AIK229" s="1"/>
      <c r="AIL229" s="1"/>
      <c r="AIM229" s="1"/>
      <c r="AIN229" s="1"/>
      <c r="AIO229" s="1"/>
      <c r="AIP229" s="1"/>
      <c r="AIQ229" s="1"/>
      <c r="AIR229" s="1"/>
      <c r="AIS229" s="1"/>
      <c r="AIT229" s="1"/>
      <c r="AIU229" s="1"/>
      <c r="AIV229" s="1"/>
      <c r="AIW229" s="1"/>
      <c r="AIX229" s="1"/>
      <c r="AIY229" s="1"/>
      <c r="AIZ229" s="1"/>
      <c r="AJA229" s="1"/>
      <c r="AJB229" s="1"/>
      <c r="AJC229" s="1"/>
      <c r="AJD229" s="1"/>
      <c r="AJE229" s="1"/>
      <c r="AJF229" s="1"/>
      <c r="AJG229" s="1"/>
      <c r="AJH229" s="1"/>
      <c r="AJI229" s="1"/>
      <c r="AJJ229" s="1"/>
      <c r="AJK229" s="1"/>
      <c r="AJL229" s="1"/>
      <c r="AJM229" s="1"/>
      <c r="AJN229" s="1"/>
      <c r="AJO229" s="1"/>
      <c r="AJP229" s="1"/>
      <c r="AJQ229" s="1"/>
      <c r="AJR229" s="1"/>
      <c r="AJS229" s="1"/>
      <c r="AJT229" s="1"/>
      <c r="AJU229" s="1"/>
      <c r="AJV229" s="1"/>
      <c r="AJW229" s="1"/>
      <c r="AJX229" s="1"/>
      <c r="AJY229" s="1"/>
      <c r="AJZ229" s="1"/>
      <c r="AKA229" s="1"/>
      <c r="AKB229" s="1"/>
      <c r="AKC229" s="1"/>
      <c r="AKD229" s="1"/>
      <c r="AKE229" s="1"/>
      <c r="AKF229" s="1"/>
      <c r="AKG229" s="1"/>
      <c r="AKH229" s="1"/>
      <c r="AKI229" s="1"/>
      <c r="AKJ229" s="1"/>
      <c r="AKK229" s="1"/>
      <c r="AKL229" s="1"/>
      <c r="AKM229" s="1"/>
      <c r="AKN229" s="1"/>
      <c r="AKO229" s="1"/>
      <c r="AKP229" s="1"/>
      <c r="AKQ229" s="1"/>
      <c r="AKR229" s="1"/>
      <c r="AKS229" s="1"/>
      <c r="AKT229" s="1"/>
      <c r="AKU229" s="1"/>
      <c r="AKV229" s="1"/>
      <c r="AKW229" s="1"/>
      <c r="AKX229" s="1"/>
      <c r="AKY229" s="1"/>
      <c r="AKZ229" s="1"/>
      <c r="ALA229" s="1"/>
      <c r="ALB229" s="1"/>
      <c r="ALC229" s="1"/>
      <c r="ALD229" s="1"/>
      <c r="ALE229" s="1"/>
      <c r="ALF229" s="1"/>
      <c r="ALG229" s="1"/>
      <c r="ALH229" s="1"/>
      <c r="ALI229" s="1"/>
      <c r="ALJ229" s="1"/>
      <c r="ALK229" s="1"/>
      <c r="ALL229" s="1"/>
      <c r="ALM229" s="1"/>
      <c r="ALN229" s="1"/>
      <c r="ALO229" s="1"/>
      <c r="ALP229" s="1"/>
      <c r="ALQ229" s="1"/>
      <c r="ALR229" s="1"/>
      <c r="ALS229" s="1"/>
      <c r="ALT229" s="1"/>
      <c r="ALU229" s="1"/>
      <c r="ALV229" s="1"/>
      <c r="ALW229" s="1"/>
      <c r="ALX229" s="1"/>
      <c r="ALY229" s="1"/>
      <c r="ALZ229" s="1"/>
      <c r="AMA229" s="1"/>
      <c r="AMB229" s="1"/>
      <c r="AMC229" s="1"/>
      <c r="AMD229" s="1"/>
      <c r="AME229" s="1"/>
      <c r="AMF229" s="1"/>
      <c r="AMG229" s="1"/>
      <c r="AMH229" s="1"/>
      <c r="AMI229" s="1"/>
      <c r="AMJ229" s="1"/>
      <c r="AMK229" s="1"/>
      <c r="AML229" s="1"/>
      <c r="AMM229" s="1"/>
      <c r="AMN229" s="1"/>
      <c r="AMO229" s="1"/>
      <c r="AMP229" s="1"/>
      <c r="AMQ229" s="1"/>
      <c r="AMR229" s="1"/>
      <c r="AMS229" s="1"/>
      <c r="AMT229" s="1"/>
      <c r="AMU229" s="1"/>
      <c r="AMV229" s="1"/>
      <c r="AMW229" s="1"/>
      <c r="AMX229" s="1"/>
      <c r="AMY229" s="1"/>
      <c r="AMZ229" s="1"/>
      <c r="ANA229" s="1"/>
      <c r="ANB229" s="1"/>
      <c r="ANC229" s="1"/>
      <c r="AND229" s="1"/>
      <c r="ANE229" s="1"/>
      <c r="ANF229" s="1"/>
      <c r="ANG229" s="1"/>
      <c r="ANH229" s="1"/>
      <c r="ANI229" s="1"/>
      <c r="ANJ229" s="1"/>
      <c r="ANK229" s="1"/>
      <c r="ANL229" s="1"/>
      <c r="ANM229" s="1"/>
      <c r="ANN229" s="1"/>
      <c r="ANO229" s="1"/>
      <c r="ANP229" s="1"/>
      <c r="ANQ229" s="1"/>
      <c r="ANR229" s="1"/>
      <c r="ANS229" s="1"/>
      <c r="ANT229" s="1"/>
      <c r="ANU229" s="1"/>
      <c r="ANV229" s="1"/>
      <c r="ANW229" s="1"/>
      <c r="ANX229" s="1"/>
      <c r="ANY229" s="1"/>
      <c r="ANZ229" s="1"/>
      <c r="AOA229" s="1"/>
      <c r="AOB229" s="1"/>
      <c r="AOC229" s="1"/>
      <c r="AOD229" s="1"/>
      <c r="AOE229" s="1"/>
      <c r="AOF229" s="1"/>
      <c r="AOG229" s="1"/>
      <c r="AOH229" s="1"/>
      <c r="AOI229" s="1"/>
      <c r="AOJ229" s="1"/>
      <c r="AOK229" s="1"/>
      <c r="AOL229" s="1"/>
      <c r="AOM229" s="1"/>
      <c r="AON229" s="1"/>
      <c r="AOO229" s="1"/>
      <c r="AOP229" s="1"/>
      <c r="AOQ229" s="1"/>
      <c r="AOR229" s="1"/>
      <c r="AOS229" s="1"/>
      <c r="AOT229" s="1"/>
      <c r="AOU229" s="1"/>
      <c r="AOV229" s="1"/>
      <c r="AOW229" s="1"/>
      <c r="AOX229" s="1"/>
      <c r="AOY229" s="1"/>
      <c r="AOZ229" s="1"/>
      <c r="APA229" s="1"/>
      <c r="APB229" s="1"/>
      <c r="APC229" s="1"/>
      <c r="APD229" s="1"/>
      <c r="APE229" s="1"/>
      <c r="APF229" s="1"/>
      <c r="APG229" s="1"/>
      <c r="APH229" s="1"/>
      <c r="API229" s="1"/>
      <c r="APJ229" s="1"/>
      <c r="APK229" s="1"/>
      <c r="APL229" s="1"/>
      <c r="APM229" s="1"/>
      <c r="APN229" s="1"/>
      <c r="APO229" s="1"/>
      <c r="APP229" s="1"/>
      <c r="APQ229" s="1"/>
      <c r="APR229" s="1"/>
      <c r="APS229" s="1"/>
      <c r="APT229" s="1"/>
      <c r="APU229" s="1"/>
      <c r="APV229" s="1"/>
      <c r="APW229" s="1"/>
      <c r="APX229" s="1"/>
      <c r="APY229" s="1"/>
      <c r="APZ229" s="1"/>
      <c r="AQA229" s="1"/>
      <c r="AQB229" s="1"/>
      <c r="AQC229" s="1"/>
      <c r="AQD229" s="1"/>
      <c r="AQE229" s="1"/>
      <c r="AQF229" s="1"/>
      <c r="AQG229" s="1"/>
      <c r="AQH229" s="1"/>
      <c r="AQI229" s="1"/>
      <c r="AQJ229" s="1"/>
      <c r="AQK229" s="1"/>
      <c r="AQL229" s="1"/>
      <c r="AQM229" s="1"/>
      <c r="AQN229" s="1"/>
      <c r="AQO229" s="1"/>
      <c r="AQP229" s="1"/>
      <c r="AQQ229" s="1"/>
      <c r="AQR229" s="1"/>
      <c r="AQS229" s="1"/>
      <c r="AQT229" s="1"/>
      <c r="AQU229" s="1"/>
      <c r="AQV229" s="1"/>
      <c r="AQW229" s="1"/>
      <c r="AQX229" s="1"/>
      <c r="AQY229" s="1"/>
      <c r="AQZ229" s="1"/>
      <c r="ARA229" s="1"/>
      <c r="ARB229" s="1"/>
      <c r="ARC229" s="1"/>
      <c r="ARD229" s="1"/>
      <c r="ARE229" s="1"/>
      <c r="ARF229" s="1"/>
      <c r="ARG229" s="1"/>
      <c r="ARH229" s="1"/>
      <c r="ARI229" s="1"/>
      <c r="ARJ229" s="1"/>
      <c r="ARK229" s="1"/>
      <c r="ARL229" s="1"/>
      <c r="ARM229" s="1"/>
      <c r="ARN229" s="1"/>
      <c r="ARO229" s="1"/>
      <c r="ARP229" s="1"/>
      <c r="ARQ229" s="1"/>
      <c r="ARR229" s="1"/>
      <c r="ARS229" s="1"/>
      <c r="ART229" s="1"/>
      <c r="ARU229" s="1"/>
      <c r="ARV229" s="1"/>
      <c r="ARW229" s="1"/>
      <c r="ARX229" s="1"/>
      <c r="ARY229" s="1"/>
      <c r="ARZ229" s="1"/>
      <c r="ASA229" s="1"/>
      <c r="ASB229" s="1"/>
      <c r="ASC229" s="1"/>
      <c r="ASD229" s="1"/>
      <c r="ASE229" s="1"/>
      <c r="ASF229" s="1"/>
      <c r="ASG229" s="1"/>
      <c r="ASH229" s="1"/>
      <c r="ASI229" s="1"/>
      <c r="ASJ229" s="1"/>
      <c r="ASK229" s="1"/>
      <c r="ASL229" s="1"/>
      <c r="ASM229" s="1"/>
      <c r="ASN229" s="1"/>
      <c r="ASO229" s="1"/>
      <c r="ASP229" s="1"/>
      <c r="ASQ229" s="1"/>
      <c r="ASR229" s="1"/>
      <c r="ASS229" s="1"/>
      <c r="AST229" s="1"/>
      <c r="ASU229" s="1"/>
      <c r="ASV229" s="1"/>
      <c r="ASW229" s="1"/>
      <c r="ASX229" s="1"/>
      <c r="ASY229" s="1"/>
      <c r="ASZ229" s="1"/>
      <c r="ATA229" s="1"/>
      <c r="ATB229" s="1"/>
      <c r="ATC229" s="1"/>
      <c r="ATD229" s="1"/>
      <c r="ATE229" s="1"/>
      <c r="ATF229" s="1"/>
      <c r="ATG229" s="1"/>
      <c r="ATH229" s="1"/>
      <c r="ATI229" s="1"/>
      <c r="ATJ229" s="1"/>
      <c r="ATK229" s="1"/>
      <c r="ATL229" s="1"/>
      <c r="ATM229" s="1"/>
      <c r="ATN229" s="1"/>
      <c r="ATO229" s="1"/>
      <c r="ATP229" s="1"/>
      <c r="ATQ229" s="1"/>
      <c r="ATR229" s="1"/>
      <c r="ATS229" s="1"/>
      <c r="ATT229" s="1"/>
      <c r="ATU229" s="1"/>
      <c r="ATV229" s="1"/>
      <c r="ATW229" s="1"/>
      <c r="ATX229" s="1"/>
      <c r="ATY229" s="1"/>
      <c r="ATZ229" s="1"/>
      <c r="AUA229" s="1"/>
      <c r="AUB229" s="1"/>
      <c r="AUC229" s="1"/>
      <c r="AUD229" s="1"/>
      <c r="AUE229" s="1"/>
      <c r="AUF229" s="1"/>
      <c r="AUG229" s="1"/>
      <c r="AUH229" s="1"/>
      <c r="AUI229" s="1"/>
      <c r="AUJ229" s="1"/>
      <c r="AUK229" s="1"/>
      <c r="AUL229" s="1"/>
      <c r="AUM229" s="1"/>
      <c r="AUN229" s="1"/>
      <c r="AUO229" s="1"/>
      <c r="AUP229" s="1"/>
      <c r="AUQ229" s="1"/>
      <c r="AUR229" s="1"/>
      <c r="AUS229" s="1"/>
      <c r="AUT229" s="1"/>
      <c r="AUU229" s="1"/>
      <c r="AUV229" s="1"/>
      <c r="AUW229" s="1"/>
      <c r="AUX229" s="1"/>
      <c r="AUY229" s="1"/>
      <c r="AUZ229" s="1"/>
      <c r="AVA229" s="1"/>
      <c r="AVB229" s="1"/>
      <c r="AVC229" s="1"/>
      <c r="AVD229" s="1"/>
      <c r="AVE229" s="1"/>
      <c r="AVF229" s="1"/>
      <c r="AVG229" s="1"/>
      <c r="AVH229" s="1"/>
      <c r="AVI229" s="1"/>
      <c r="AVJ229" s="1"/>
      <c r="AVK229" s="1"/>
      <c r="AVL229" s="1"/>
      <c r="AVM229" s="1"/>
      <c r="AVN229" s="1"/>
      <c r="AVO229" s="1"/>
      <c r="AVP229" s="1"/>
      <c r="AVQ229" s="1"/>
      <c r="AVR229" s="1"/>
      <c r="AVS229" s="1"/>
      <c r="AVT229" s="1"/>
      <c r="AVU229" s="1"/>
      <c r="AVV229" s="1"/>
      <c r="AVW229" s="1"/>
      <c r="AVX229" s="1"/>
      <c r="AVY229" s="1"/>
      <c r="AVZ229" s="1"/>
      <c r="AWA229" s="1"/>
      <c r="AWB229" s="1"/>
      <c r="AWC229" s="1"/>
      <c r="AWD229" s="1"/>
      <c r="AWE229" s="1"/>
      <c r="AWF229" s="1"/>
      <c r="AWG229" s="1"/>
      <c r="AWH229" s="1"/>
      <c r="AWI229" s="1"/>
      <c r="AWJ229" s="1"/>
      <c r="AWK229" s="1"/>
      <c r="AWL229" s="1"/>
      <c r="AWM229" s="1"/>
      <c r="AWN229" s="1"/>
      <c r="AWO229" s="1"/>
      <c r="AWP229" s="1"/>
      <c r="AWQ229" s="1"/>
      <c r="AWR229" s="1"/>
      <c r="AWS229" s="1"/>
      <c r="AWT229" s="1"/>
      <c r="AWU229" s="1"/>
      <c r="AWV229" s="1"/>
      <c r="AWW229" s="1"/>
      <c r="AWX229" s="1"/>
      <c r="AWY229" s="1"/>
      <c r="AWZ229" s="1"/>
      <c r="AXA229" s="1"/>
      <c r="AXB229" s="1"/>
      <c r="AXC229" s="1"/>
      <c r="AXD229" s="1"/>
      <c r="AXE229" s="1"/>
      <c r="AXF229" s="1"/>
      <c r="AXG229" s="1"/>
      <c r="AXH229" s="1"/>
      <c r="AXI229" s="1"/>
      <c r="AXJ229" s="1"/>
      <c r="AXK229" s="1"/>
      <c r="AXL229" s="1"/>
      <c r="AXM229" s="1"/>
      <c r="AXN229" s="1"/>
      <c r="AXO229" s="1"/>
      <c r="AXP229" s="1"/>
      <c r="AXQ229" s="1"/>
      <c r="AXR229" s="1"/>
      <c r="AXS229" s="1"/>
      <c r="AXT229" s="1"/>
      <c r="AXU229" s="1"/>
      <c r="AXV229" s="1"/>
      <c r="AXW229" s="1"/>
      <c r="AXX229" s="1"/>
      <c r="AXY229" s="1"/>
      <c r="AXZ229" s="1"/>
      <c r="AYA229" s="1"/>
      <c r="AYB229" s="1"/>
      <c r="AYC229" s="1"/>
      <c r="AYD229" s="1"/>
      <c r="AYE229" s="1"/>
      <c r="AYF229" s="1"/>
      <c r="AYG229" s="1"/>
      <c r="AYH229" s="1"/>
      <c r="AYI229" s="1"/>
      <c r="AYJ229" s="1"/>
      <c r="AYK229" s="1"/>
      <c r="AYL229" s="1"/>
      <c r="AYM229" s="1"/>
      <c r="AYN229" s="1"/>
      <c r="AYO229" s="1"/>
      <c r="AYP229" s="1"/>
      <c r="AYQ229" s="1"/>
      <c r="AYR229" s="1"/>
      <c r="AYS229" s="1"/>
      <c r="AYT229" s="1"/>
      <c r="AYU229" s="1"/>
      <c r="AYV229" s="1"/>
      <c r="AYW229" s="1"/>
      <c r="AYX229" s="1"/>
      <c r="AYY229" s="1"/>
      <c r="AYZ229" s="1"/>
      <c r="AZA229" s="1"/>
      <c r="AZB229" s="1"/>
      <c r="AZC229" s="1"/>
      <c r="AZD229" s="1"/>
      <c r="AZE229" s="1"/>
      <c r="AZF229" s="1"/>
      <c r="AZG229" s="1"/>
      <c r="AZH229" s="1"/>
      <c r="AZI229" s="1"/>
      <c r="AZJ229" s="1"/>
      <c r="AZK229" s="1"/>
      <c r="AZL229" s="1"/>
      <c r="AZM229" s="1"/>
      <c r="AZN229" s="1"/>
      <c r="AZO229" s="1"/>
      <c r="AZP229" s="1"/>
      <c r="AZQ229" s="1"/>
      <c r="AZR229" s="1"/>
      <c r="AZS229" s="1"/>
      <c r="AZT229" s="1"/>
      <c r="AZU229" s="1"/>
      <c r="AZV229" s="1"/>
      <c r="AZW229" s="1"/>
      <c r="AZX229" s="1"/>
      <c r="AZY229" s="1"/>
      <c r="AZZ229" s="1"/>
      <c r="BAA229" s="1"/>
      <c r="BAB229" s="1"/>
      <c r="BAC229" s="1"/>
      <c r="BAD229" s="1"/>
      <c r="BAE229" s="1"/>
      <c r="BAF229" s="1"/>
      <c r="BAG229" s="1"/>
      <c r="BAH229" s="1"/>
      <c r="BAI229" s="1"/>
      <c r="BAJ229" s="1"/>
      <c r="BAK229" s="1"/>
      <c r="BAL229" s="1"/>
      <c r="BAM229" s="1"/>
      <c r="BAN229" s="1"/>
      <c r="BAO229" s="1"/>
      <c r="BAP229" s="1"/>
      <c r="BAQ229" s="1"/>
      <c r="BAR229" s="1"/>
      <c r="BAS229" s="1"/>
      <c r="BAT229" s="1"/>
      <c r="BAU229" s="1"/>
      <c r="BAV229" s="1"/>
      <c r="BAW229" s="1"/>
      <c r="BAX229" s="1"/>
      <c r="BAY229" s="1"/>
      <c r="BAZ229" s="1"/>
      <c r="BBA229" s="1"/>
      <c r="BBB229" s="1"/>
      <c r="BBC229" s="1"/>
      <c r="BBD229" s="1"/>
      <c r="BBE229" s="1"/>
      <c r="BBF229" s="1"/>
      <c r="BBG229" s="1"/>
      <c r="BBH229" s="1"/>
      <c r="BBI229" s="1"/>
      <c r="BBJ229" s="1"/>
      <c r="BBK229" s="1"/>
      <c r="BBL229" s="1"/>
      <c r="BBM229" s="1"/>
      <c r="BBN229" s="1"/>
      <c r="BBO229" s="1"/>
      <c r="BBP229" s="1"/>
      <c r="BBQ229" s="1"/>
      <c r="BBR229" s="1"/>
      <c r="BBS229" s="1"/>
      <c r="BBT229" s="1"/>
      <c r="BBU229" s="1"/>
      <c r="BBV229" s="1"/>
      <c r="BBW229" s="1"/>
      <c r="BBX229" s="1"/>
      <c r="BBY229" s="1"/>
      <c r="BBZ229" s="1"/>
      <c r="BCA229" s="1"/>
      <c r="BCB229" s="1"/>
      <c r="BCC229" s="1"/>
      <c r="BCD229" s="1"/>
      <c r="BCE229" s="1"/>
      <c r="BCF229" s="1"/>
      <c r="BCG229" s="1"/>
      <c r="BCH229" s="1"/>
      <c r="BCI229" s="1"/>
      <c r="BCJ229" s="1"/>
      <c r="BCK229" s="1"/>
      <c r="BCL229" s="1"/>
      <c r="BCM229" s="1"/>
      <c r="BCN229" s="1"/>
      <c r="BCO229" s="1"/>
      <c r="BCP229" s="1"/>
      <c r="BCQ229" s="1"/>
      <c r="BCR229" s="1"/>
      <c r="BCS229" s="1"/>
      <c r="BCT229" s="1"/>
      <c r="BCU229" s="1"/>
      <c r="BCV229" s="1"/>
      <c r="BCW229" s="1"/>
      <c r="BCX229" s="1"/>
      <c r="BCY229" s="1"/>
      <c r="BCZ229" s="1"/>
      <c r="BDA229" s="1"/>
      <c r="BDB229" s="1"/>
      <c r="BDC229" s="1"/>
      <c r="BDD229" s="1"/>
      <c r="BDE229" s="1"/>
      <c r="BDF229" s="1"/>
      <c r="BDG229" s="1"/>
      <c r="BDH229" s="1"/>
      <c r="BDI229" s="1"/>
      <c r="BDJ229" s="1"/>
      <c r="BDK229" s="1"/>
      <c r="BDL229" s="1"/>
      <c r="BDM229" s="1"/>
      <c r="BDN229" s="1"/>
      <c r="BDO229" s="1"/>
      <c r="BDP229" s="1"/>
      <c r="BDQ229" s="1"/>
      <c r="BDR229" s="1"/>
      <c r="BDS229" s="1"/>
      <c r="BDT229" s="1"/>
      <c r="BDU229" s="1"/>
      <c r="BDV229" s="1"/>
      <c r="BDW229" s="1"/>
      <c r="BDX229" s="1"/>
      <c r="BDY229" s="1"/>
      <c r="BDZ229" s="1"/>
      <c r="BEA229" s="1"/>
      <c r="BEB229" s="1"/>
      <c r="BEC229" s="1"/>
      <c r="BED229" s="1"/>
      <c r="BEE229" s="1"/>
      <c r="BEF229" s="1"/>
      <c r="BEG229" s="1"/>
      <c r="BEH229" s="1"/>
      <c r="BEI229" s="1"/>
      <c r="BEJ229" s="1"/>
      <c r="BEK229" s="1"/>
      <c r="BEL229" s="1"/>
      <c r="BEM229" s="1"/>
      <c r="BEN229" s="1"/>
      <c r="BEO229" s="1"/>
      <c r="BEP229" s="1"/>
      <c r="BEQ229" s="1"/>
      <c r="BER229" s="1"/>
      <c r="BES229" s="1"/>
      <c r="BET229" s="1"/>
      <c r="BEU229" s="1"/>
      <c r="BEV229" s="1"/>
      <c r="BEW229" s="1"/>
      <c r="BEX229" s="1"/>
      <c r="BEY229" s="1"/>
      <c r="BEZ229" s="1"/>
      <c r="BFA229" s="1"/>
      <c r="BFB229" s="1"/>
      <c r="BFC229" s="1"/>
      <c r="BFD229" s="1"/>
      <c r="BFE229" s="1"/>
      <c r="BFF229" s="1"/>
      <c r="BFG229" s="1"/>
      <c r="BFH229" s="1"/>
      <c r="BFI229" s="1"/>
      <c r="BFJ229" s="1"/>
      <c r="BFK229" s="1"/>
      <c r="BFL229" s="1"/>
      <c r="BFM229" s="1"/>
      <c r="BFN229" s="1"/>
      <c r="BFO229" s="1"/>
      <c r="BFP229" s="1"/>
      <c r="BFQ229" s="1"/>
      <c r="BFR229" s="1"/>
      <c r="BFS229" s="1"/>
      <c r="BFT229" s="1"/>
      <c r="BFU229" s="1"/>
      <c r="BFV229" s="1"/>
      <c r="BFW229" s="1"/>
      <c r="BFX229" s="1"/>
      <c r="BFY229" s="1"/>
      <c r="BFZ229" s="1"/>
      <c r="BGA229" s="1"/>
      <c r="BGB229" s="1"/>
      <c r="BGC229" s="1"/>
      <c r="BGD229" s="1"/>
      <c r="BGE229" s="1"/>
      <c r="BGF229" s="1"/>
      <c r="BGG229" s="1"/>
      <c r="BGH229" s="1"/>
      <c r="BGI229" s="1"/>
      <c r="BGJ229" s="1"/>
      <c r="BGK229" s="1"/>
      <c r="BGL229" s="1"/>
      <c r="BGM229" s="1"/>
      <c r="BGN229" s="1"/>
      <c r="BGO229" s="1"/>
      <c r="BGP229" s="1"/>
      <c r="BGQ229" s="1"/>
      <c r="BGR229" s="1"/>
      <c r="BGS229" s="1"/>
      <c r="BGT229" s="1"/>
      <c r="BGU229" s="1"/>
      <c r="BGV229" s="1"/>
      <c r="BGW229" s="1"/>
      <c r="BGX229" s="1"/>
      <c r="BGY229" s="1"/>
      <c r="BGZ229" s="1"/>
      <c r="BHA229" s="1"/>
      <c r="BHB229" s="1"/>
      <c r="BHC229" s="1"/>
      <c r="BHD229" s="1"/>
      <c r="BHE229" s="1"/>
      <c r="BHF229" s="1"/>
      <c r="BHG229" s="1"/>
      <c r="BHH229" s="1"/>
      <c r="BHI229" s="1"/>
      <c r="BHJ229" s="1"/>
      <c r="BHK229" s="1"/>
      <c r="BHL229" s="1"/>
      <c r="BHM229" s="1"/>
      <c r="BHN229" s="1"/>
      <c r="BHO229" s="1"/>
      <c r="BHP229" s="1"/>
      <c r="BHQ229" s="1"/>
      <c r="BHR229" s="1"/>
      <c r="BHS229" s="1"/>
      <c r="BHT229" s="1"/>
      <c r="BHU229" s="1"/>
      <c r="BHV229" s="1"/>
      <c r="BHW229" s="1"/>
      <c r="BHX229" s="1"/>
      <c r="BHY229" s="1"/>
      <c r="BHZ229" s="1"/>
      <c r="BIA229" s="1"/>
      <c r="BIB229" s="1"/>
      <c r="BIC229" s="1"/>
      <c r="BID229" s="1"/>
      <c r="BIE229" s="1"/>
      <c r="BIF229" s="1"/>
      <c r="BIG229" s="1"/>
      <c r="BIH229" s="1"/>
      <c r="BII229" s="1"/>
      <c r="BIJ229" s="1"/>
      <c r="BIK229" s="1"/>
      <c r="BIL229" s="1"/>
      <c r="BIM229" s="1"/>
      <c r="BIN229" s="1"/>
      <c r="BIO229" s="1"/>
      <c r="BIP229" s="1"/>
      <c r="BIQ229" s="1"/>
      <c r="BIR229" s="1"/>
      <c r="BIS229" s="1"/>
      <c r="BIT229" s="1"/>
      <c r="BIU229" s="1"/>
      <c r="BIV229" s="1"/>
      <c r="BIW229" s="1"/>
      <c r="BIX229" s="1"/>
      <c r="BIY229" s="1"/>
      <c r="BIZ229" s="1"/>
      <c r="BJA229" s="1"/>
      <c r="BJB229" s="1"/>
      <c r="BJC229" s="1"/>
      <c r="BJD229" s="1"/>
      <c r="BJE229" s="1"/>
      <c r="BJF229" s="1"/>
      <c r="BJG229" s="1"/>
      <c r="BJH229" s="1"/>
      <c r="BJI229" s="1"/>
      <c r="BJJ229" s="1"/>
      <c r="BJK229" s="1"/>
      <c r="BJL229" s="1"/>
      <c r="BJM229" s="1"/>
      <c r="BJN229" s="1"/>
      <c r="BJO229" s="1"/>
      <c r="BJP229" s="1"/>
      <c r="BJQ229" s="1"/>
      <c r="BJR229" s="1"/>
      <c r="BJS229" s="1"/>
      <c r="BJT229" s="1"/>
      <c r="BJU229" s="1"/>
      <c r="BJV229" s="1"/>
      <c r="BJW229" s="1"/>
      <c r="BJX229" s="1"/>
      <c r="BJY229" s="1"/>
      <c r="BJZ229" s="1"/>
      <c r="BKA229" s="1"/>
      <c r="BKB229" s="1"/>
      <c r="BKC229" s="1"/>
      <c r="BKD229" s="1"/>
      <c r="BKE229" s="1"/>
      <c r="BKF229" s="1"/>
      <c r="BKG229" s="1"/>
      <c r="BKH229" s="1"/>
      <c r="BKI229" s="1"/>
      <c r="BKJ229" s="1"/>
      <c r="BKK229" s="1"/>
      <c r="BKL229" s="1"/>
      <c r="BKM229" s="1"/>
      <c r="BKN229" s="1"/>
      <c r="BKO229" s="1"/>
      <c r="BKP229" s="1"/>
      <c r="BKQ229" s="1"/>
      <c r="BKR229" s="1"/>
      <c r="BKS229" s="1"/>
      <c r="BKT229" s="1"/>
      <c r="BKU229" s="1"/>
      <c r="BKV229" s="1"/>
      <c r="BKW229" s="1"/>
      <c r="BKX229" s="1"/>
      <c r="BKY229" s="1"/>
      <c r="BKZ229" s="1"/>
      <c r="BLA229" s="1"/>
      <c r="BLB229" s="1"/>
      <c r="BLC229" s="1"/>
      <c r="BLD229" s="1"/>
      <c r="BLE229" s="1"/>
      <c r="BLF229" s="1"/>
      <c r="BLG229" s="1"/>
      <c r="BLH229" s="1"/>
      <c r="BLI229" s="1"/>
      <c r="BLJ229" s="1"/>
      <c r="BLK229" s="1"/>
      <c r="BLL229" s="1"/>
      <c r="BLM229" s="1"/>
      <c r="BLN229" s="1"/>
      <c r="BLO229" s="1"/>
      <c r="BLP229" s="1"/>
      <c r="BLQ229" s="1"/>
      <c r="BLR229" s="1"/>
      <c r="BLS229" s="1"/>
      <c r="BLT229" s="1"/>
      <c r="BLU229" s="1"/>
      <c r="BLV229" s="1"/>
      <c r="BLW229" s="1"/>
      <c r="BLX229" s="1"/>
      <c r="BLY229" s="1"/>
      <c r="BLZ229" s="1"/>
      <c r="BMA229" s="1"/>
      <c r="BMB229" s="1"/>
      <c r="BMC229" s="1"/>
      <c r="BMD229" s="1"/>
      <c r="BME229" s="1"/>
      <c r="BMF229" s="1"/>
      <c r="BMG229" s="1"/>
      <c r="BMH229" s="1"/>
      <c r="BMI229" s="1"/>
      <c r="BMJ229" s="1"/>
      <c r="BMK229" s="1"/>
      <c r="BML229" s="1"/>
      <c r="BMM229" s="1"/>
      <c r="BMN229" s="1"/>
      <c r="BMO229" s="1"/>
      <c r="BMP229" s="1"/>
      <c r="BMQ229" s="1"/>
      <c r="BMR229" s="1"/>
      <c r="BMS229" s="1"/>
      <c r="BMT229" s="1"/>
      <c r="BMU229" s="1"/>
      <c r="BMV229" s="1"/>
      <c r="BMW229" s="1"/>
      <c r="BMX229" s="1"/>
      <c r="BMY229" s="1"/>
      <c r="BMZ229" s="1"/>
      <c r="BNA229" s="1"/>
      <c r="BNB229" s="1"/>
      <c r="BNC229" s="1"/>
      <c r="BND229" s="1"/>
      <c r="BNE229" s="1"/>
      <c r="BNF229" s="1"/>
      <c r="BNG229" s="1"/>
      <c r="BNH229" s="1"/>
      <c r="BNI229" s="1"/>
      <c r="BNJ229" s="1"/>
      <c r="BNK229" s="1"/>
      <c r="BNL229" s="1"/>
      <c r="BNM229" s="1"/>
      <c r="BNN229" s="1"/>
      <c r="BNO229" s="1"/>
      <c r="BNP229" s="1"/>
      <c r="BNQ229" s="1"/>
      <c r="BNR229" s="1"/>
      <c r="BNS229" s="1"/>
      <c r="BNT229" s="1"/>
      <c r="BNU229" s="1"/>
      <c r="BNV229" s="1"/>
      <c r="BNW229" s="1"/>
      <c r="BNX229" s="1"/>
      <c r="BNY229" s="1"/>
      <c r="BNZ229" s="1"/>
      <c r="BOA229" s="1"/>
      <c r="BOB229" s="1"/>
      <c r="BOC229" s="1"/>
      <c r="BOD229" s="1"/>
      <c r="BOE229" s="1"/>
      <c r="BOF229" s="1"/>
      <c r="BOG229" s="1"/>
      <c r="BOH229" s="1"/>
      <c r="BOI229" s="1"/>
      <c r="BOJ229" s="1"/>
      <c r="BOK229" s="1"/>
      <c r="BOL229" s="1"/>
      <c r="BOM229" s="1"/>
      <c r="BON229" s="1"/>
      <c r="BOO229" s="1"/>
      <c r="BOP229" s="1"/>
      <c r="BOQ229" s="1"/>
      <c r="BOR229" s="1"/>
      <c r="BOS229" s="1"/>
      <c r="BOT229" s="1"/>
      <c r="BOU229" s="1"/>
      <c r="BOV229" s="1"/>
      <c r="BOW229" s="1"/>
      <c r="BOX229" s="1"/>
      <c r="BOY229" s="1"/>
      <c r="BOZ229" s="1"/>
      <c r="BPA229" s="1"/>
      <c r="BPB229" s="1"/>
      <c r="BPC229" s="1"/>
      <c r="BPD229" s="1"/>
      <c r="BPE229" s="1"/>
      <c r="BPF229" s="1"/>
      <c r="BPG229" s="1"/>
      <c r="BPH229" s="1"/>
      <c r="BPI229" s="1"/>
      <c r="BPJ229" s="1"/>
      <c r="BPK229" s="1"/>
      <c r="BPL229" s="1"/>
      <c r="BPM229" s="1"/>
      <c r="BPN229" s="1"/>
      <c r="BPO229" s="1"/>
      <c r="BPP229" s="1"/>
      <c r="BPQ229" s="1"/>
      <c r="BPR229" s="1"/>
      <c r="BPS229" s="1"/>
      <c r="BPT229" s="1"/>
      <c r="BPU229" s="1"/>
      <c r="BPV229" s="1"/>
      <c r="BPW229" s="1"/>
      <c r="BPX229" s="1"/>
      <c r="BPY229" s="1"/>
      <c r="BPZ229" s="1"/>
      <c r="BQA229" s="1"/>
      <c r="BQB229" s="1"/>
      <c r="BQC229" s="1"/>
      <c r="BQD229" s="1"/>
      <c r="BQE229" s="1"/>
      <c r="BQF229" s="1"/>
      <c r="BQG229" s="1"/>
      <c r="BQH229" s="1"/>
      <c r="BQI229" s="1"/>
      <c r="BQJ229" s="1"/>
      <c r="BQK229" s="1"/>
      <c r="BQL229" s="1"/>
      <c r="BQM229" s="1"/>
      <c r="BQN229" s="1"/>
      <c r="BQO229" s="1"/>
      <c r="BQP229" s="1"/>
      <c r="BQQ229" s="1"/>
      <c r="BQR229" s="1"/>
      <c r="BQS229" s="1"/>
      <c r="BQT229" s="1"/>
      <c r="BQU229" s="1"/>
      <c r="BQV229" s="1"/>
      <c r="BQW229" s="1"/>
      <c r="BQX229" s="1"/>
      <c r="BQY229" s="1"/>
      <c r="BQZ229" s="1"/>
      <c r="BRA229" s="1"/>
      <c r="BRB229" s="1"/>
      <c r="BRC229" s="1"/>
      <c r="BRD229" s="1"/>
      <c r="BRE229" s="1"/>
      <c r="BRF229" s="1"/>
      <c r="BRG229" s="1"/>
      <c r="BRH229" s="1"/>
      <c r="BRI229" s="1"/>
      <c r="BRJ229" s="1"/>
      <c r="BRK229" s="1"/>
      <c r="BRL229" s="1"/>
      <c r="BRM229" s="1"/>
      <c r="BRN229" s="1"/>
      <c r="BRO229" s="1"/>
      <c r="BRP229" s="1"/>
      <c r="BRQ229" s="1"/>
      <c r="BRR229" s="1"/>
      <c r="BRS229" s="1"/>
      <c r="BRT229" s="1"/>
      <c r="BRU229" s="1"/>
      <c r="BRV229" s="1"/>
      <c r="BRW229" s="1"/>
      <c r="BRX229" s="1"/>
      <c r="BRY229" s="1"/>
      <c r="BRZ229" s="1"/>
      <c r="BSA229" s="1"/>
      <c r="BSB229" s="1"/>
      <c r="BSC229" s="1"/>
      <c r="BSD229" s="1"/>
      <c r="BSE229" s="1"/>
      <c r="BSF229" s="1"/>
      <c r="BSG229" s="1"/>
      <c r="BSH229" s="1"/>
      <c r="BSI229" s="1"/>
      <c r="BSJ229" s="1"/>
      <c r="BSK229" s="1"/>
      <c r="BSL229" s="1"/>
      <c r="BSM229" s="1"/>
      <c r="BSN229" s="1"/>
      <c r="BSO229" s="1"/>
      <c r="BSP229" s="1"/>
      <c r="BSQ229" s="1"/>
      <c r="BSR229" s="1"/>
      <c r="BSS229" s="1"/>
      <c r="BST229" s="1"/>
      <c r="BSU229" s="1"/>
      <c r="BSV229" s="1"/>
      <c r="BSW229" s="1"/>
      <c r="BSX229" s="1"/>
      <c r="BSY229" s="1"/>
      <c r="BSZ229" s="1"/>
      <c r="BTA229" s="1"/>
      <c r="BTB229" s="1"/>
      <c r="BTC229" s="1"/>
      <c r="BTD229" s="1"/>
      <c r="BTE229" s="1"/>
      <c r="BTF229" s="1"/>
      <c r="BTG229" s="1"/>
      <c r="BTH229" s="1"/>
      <c r="BTI229" s="1"/>
      <c r="BTJ229" s="1"/>
      <c r="BTK229" s="1"/>
      <c r="BTL229" s="1"/>
      <c r="BTM229" s="1"/>
      <c r="BTN229" s="1"/>
      <c r="BTO229" s="1"/>
      <c r="BTP229" s="1"/>
      <c r="BTQ229" s="1"/>
      <c r="BTR229" s="1"/>
      <c r="BTS229" s="1"/>
      <c r="BTT229" s="1"/>
      <c r="BTU229" s="1"/>
      <c r="BTV229" s="1"/>
      <c r="BTW229" s="1"/>
      <c r="BTX229" s="1"/>
      <c r="BTY229" s="1"/>
      <c r="BTZ229" s="1"/>
      <c r="BUA229" s="1"/>
      <c r="BUB229" s="1"/>
      <c r="BUC229" s="1"/>
      <c r="BUD229" s="1"/>
      <c r="BUE229" s="1"/>
      <c r="BUF229" s="1"/>
      <c r="BUG229" s="1"/>
      <c r="BUH229" s="1"/>
      <c r="BUI229" s="1"/>
      <c r="BUJ229" s="1"/>
      <c r="BUK229" s="1"/>
      <c r="BUL229" s="1"/>
      <c r="BUM229" s="1"/>
      <c r="BUN229" s="1"/>
      <c r="BUO229" s="1"/>
      <c r="BUP229" s="1"/>
      <c r="BUQ229" s="1"/>
      <c r="BUR229" s="1"/>
      <c r="BUS229" s="1"/>
      <c r="BUT229" s="1"/>
      <c r="BUU229" s="1"/>
      <c r="BUV229" s="1"/>
      <c r="BUW229" s="1"/>
      <c r="BUX229" s="1"/>
      <c r="BUY229" s="1"/>
      <c r="BUZ229" s="1"/>
      <c r="BVA229" s="1"/>
      <c r="BVB229" s="1"/>
      <c r="BVC229" s="1"/>
      <c r="BVD229" s="1"/>
      <c r="BVE229" s="1"/>
      <c r="BVF229" s="1"/>
      <c r="BVG229" s="1"/>
      <c r="BVH229" s="1"/>
      <c r="BVI229" s="1"/>
      <c r="BVJ229" s="1"/>
      <c r="BVK229" s="1"/>
      <c r="BVL229" s="1"/>
      <c r="BVM229" s="1"/>
      <c r="BVN229" s="1"/>
      <c r="BVO229" s="1"/>
      <c r="BVP229" s="1"/>
      <c r="BVQ229" s="1"/>
      <c r="BVR229" s="1"/>
      <c r="BVS229" s="1"/>
      <c r="BVT229" s="1"/>
      <c r="BVU229" s="1"/>
      <c r="BVV229" s="1"/>
      <c r="BVW229" s="1"/>
      <c r="BVX229" s="1"/>
      <c r="BVY229" s="1"/>
      <c r="BVZ229" s="1"/>
      <c r="BWA229" s="1"/>
      <c r="BWB229" s="1"/>
      <c r="BWC229" s="1"/>
      <c r="BWD229" s="1"/>
      <c r="BWE229" s="1"/>
      <c r="BWF229" s="1"/>
      <c r="BWG229" s="1"/>
      <c r="BWH229" s="1"/>
      <c r="BWI229" s="1"/>
      <c r="BWJ229" s="1"/>
      <c r="BWK229" s="1"/>
      <c r="BWL229" s="1"/>
      <c r="BWM229" s="1"/>
      <c r="BWN229" s="1"/>
      <c r="BWO229" s="1"/>
      <c r="BWP229" s="1"/>
      <c r="BWQ229" s="1"/>
      <c r="BWR229" s="1"/>
      <c r="BWS229" s="1"/>
      <c r="BWT229" s="1"/>
      <c r="BWU229" s="1"/>
      <c r="BWV229" s="1"/>
      <c r="BWW229" s="1"/>
      <c r="BWX229" s="1"/>
      <c r="BWY229" s="1"/>
      <c r="BWZ229" s="1"/>
      <c r="BXA229" s="1"/>
      <c r="BXB229" s="1"/>
      <c r="BXC229" s="1"/>
      <c r="BXD229" s="1"/>
      <c r="BXE229" s="1"/>
      <c r="BXF229" s="1"/>
      <c r="BXG229" s="1"/>
      <c r="BXH229" s="1"/>
      <c r="BXI229" s="1"/>
      <c r="BXJ229" s="1"/>
      <c r="BXK229" s="1"/>
      <c r="BXL229" s="1"/>
      <c r="BXM229" s="1"/>
      <c r="BXN229" s="1"/>
      <c r="BXO229" s="1"/>
      <c r="BXP229" s="1"/>
      <c r="BXQ229" s="1"/>
      <c r="BXR229" s="1"/>
      <c r="BXS229" s="1"/>
      <c r="BXT229" s="1"/>
      <c r="BXU229" s="1"/>
      <c r="BXV229" s="1"/>
      <c r="BXW229" s="1"/>
      <c r="BXX229" s="1"/>
      <c r="BXY229" s="1"/>
      <c r="BXZ229" s="1"/>
      <c r="BYA229" s="1"/>
      <c r="BYB229" s="1"/>
      <c r="BYC229" s="1"/>
      <c r="BYD229" s="1"/>
      <c r="BYE229" s="1"/>
      <c r="BYF229" s="1"/>
      <c r="BYG229" s="1"/>
      <c r="BYH229" s="1"/>
      <c r="BYI229" s="1"/>
      <c r="BYJ229" s="1"/>
      <c r="BYK229" s="1"/>
      <c r="BYL229" s="1"/>
      <c r="BYM229" s="1"/>
      <c r="BYN229" s="1"/>
      <c r="BYO229" s="1"/>
      <c r="BYP229" s="1"/>
      <c r="BYQ229" s="1"/>
      <c r="BYR229" s="1"/>
      <c r="BYS229" s="1"/>
      <c r="BYT229" s="1"/>
      <c r="BYU229" s="1"/>
      <c r="BYV229" s="1"/>
      <c r="BYW229" s="1"/>
      <c r="BYX229" s="1"/>
      <c r="BYY229" s="1"/>
      <c r="BYZ229" s="1"/>
      <c r="BZA229" s="1"/>
      <c r="BZB229" s="1"/>
      <c r="BZC229" s="1"/>
      <c r="BZD229" s="1"/>
      <c r="BZE229" s="1"/>
      <c r="BZF229" s="1"/>
      <c r="BZG229" s="1"/>
      <c r="BZH229" s="1"/>
      <c r="BZI229" s="1"/>
      <c r="BZJ229" s="1"/>
      <c r="BZK229" s="1"/>
      <c r="BZL229" s="1"/>
      <c r="BZM229" s="1"/>
      <c r="BZN229" s="1"/>
      <c r="BZO229" s="1"/>
      <c r="BZP229" s="1"/>
      <c r="BZQ229" s="1"/>
      <c r="BZR229" s="1"/>
      <c r="BZS229" s="1"/>
      <c r="BZT229" s="1"/>
      <c r="BZU229" s="1"/>
      <c r="BZV229" s="1"/>
      <c r="BZW229" s="1"/>
      <c r="BZX229" s="1"/>
      <c r="BZY229" s="1"/>
      <c r="BZZ229" s="1"/>
      <c r="CAA229" s="1"/>
      <c r="CAB229" s="1"/>
      <c r="CAC229" s="1"/>
      <c r="CAD229" s="1"/>
      <c r="CAE229" s="1"/>
      <c r="CAF229" s="1"/>
      <c r="CAG229" s="1"/>
      <c r="CAH229" s="1"/>
      <c r="CAI229" s="1"/>
      <c r="CAJ229" s="1"/>
      <c r="CAK229" s="1"/>
      <c r="CAL229" s="1"/>
      <c r="CAM229" s="1"/>
      <c r="CAN229" s="1"/>
      <c r="CAO229" s="1"/>
      <c r="CAP229" s="1"/>
      <c r="CAQ229" s="1"/>
      <c r="CAR229" s="1"/>
      <c r="CAS229" s="1"/>
      <c r="CAT229" s="1"/>
      <c r="CAU229" s="1"/>
      <c r="CAV229" s="1"/>
      <c r="CAW229" s="1"/>
      <c r="CAX229" s="1"/>
      <c r="CAY229" s="1"/>
      <c r="CAZ229" s="1"/>
      <c r="CBA229" s="1"/>
      <c r="CBB229" s="1"/>
      <c r="CBC229" s="1"/>
      <c r="CBD229" s="1"/>
      <c r="CBE229" s="1"/>
      <c r="CBF229" s="1"/>
      <c r="CBG229" s="1"/>
      <c r="CBH229" s="1"/>
      <c r="CBI229" s="1"/>
      <c r="CBJ229" s="1"/>
      <c r="CBK229" s="1"/>
      <c r="CBL229" s="1"/>
      <c r="CBM229" s="1"/>
      <c r="CBN229" s="1"/>
      <c r="CBO229" s="1"/>
      <c r="CBP229" s="1"/>
      <c r="CBQ229" s="1"/>
      <c r="CBR229" s="1"/>
      <c r="CBS229" s="1"/>
      <c r="CBT229" s="1"/>
      <c r="CBU229" s="1"/>
      <c r="CBV229" s="1"/>
      <c r="CBW229" s="1"/>
      <c r="CBX229" s="1"/>
      <c r="CBY229" s="1"/>
      <c r="CBZ229" s="1"/>
      <c r="CCA229" s="1"/>
      <c r="CCB229" s="1"/>
      <c r="CCC229" s="1"/>
      <c r="CCD229" s="1"/>
      <c r="CCE229" s="1"/>
      <c r="CCF229" s="1"/>
      <c r="CCG229" s="1"/>
      <c r="CCH229" s="1"/>
      <c r="CCI229" s="1"/>
      <c r="CCJ229" s="1"/>
      <c r="CCK229" s="1"/>
      <c r="CCL229" s="1"/>
      <c r="CCM229" s="1"/>
      <c r="CCN229" s="1"/>
      <c r="CCO229" s="1"/>
      <c r="CCP229" s="1"/>
      <c r="CCQ229" s="1"/>
      <c r="CCR229" s="1"/>
      <c r="CCS229" s="1"/>
      <c r="CCT229" s="1"/>
      <c r="CCU229" s="1"/>
      <c r="CCV229" s="1"/>
      <c r="CCW229" s="1"/>
      <c r="CCX229" s="1"/>
      <c r="CCY229" s="1"/>
      <c r="CCZ229" s="1"/>
      <c r="CDA229" s="1"/>
      <c r="CDB229" s="1"/>
      <c r="CDC229" s="1"/>
      <c r="CDD229" s="1"/>
      <c r="CDE229" s="1"/>
      <c r="CDF229" s="1"/>
      <c r="CDG229" s="1"/>
      <c r="CDH229" s="1"/>
      <c r="CDI229" s="1"/>
      <c r="CDJ229" s="1"/>
      <c r="CDK229" s="1"/>
      <c r="CDL229" s="1"/>
      <c r="CDM229" s="1"/>
      <c r="CDN229" s="1"/>
      <c r="CDO229" s="1"/>
      <c r="CDP229" s="1"/>
      <c r="CDQ229" s="1"/>
      <c r="CDR229" s="1"/>
      <c r="CDS229" s="1"/>
      <c r="CDT229" s="1"/>
      <c r="CDU229" s="1"/>
      <c r="CDV229" s="1"/>
      <c r="CDW229" s="1"/>
      <c r="CDX229" s="1"/>
      <c r="CDY229" s="1"/>
      <c r="CDZ229" s="1"/>
      <c r="CEA229" s="1"/>
      <c r="CEB229" s="1"/>
      <c r="CEC229" s="1"/>
      <c r="CED229" s="1"/>
      <c r="CEE229" s="1"/>
      <c r="CEF229" s="1"/>
      <c r="CEG229" s="1"/>
      <c r="CEH229" s="1"/>
      <c r="CEI229" s="1"/>
      <c r="CEJ229" s="1"/>
      <c r="CEK229" s="1"/>
      <c r="CEL229" s="1"/>
      <c r="CEM229" s="1"/>
      <c r="CEN229" s="1"/>
      <c r="CEO229" s="1"/>
      <c r="CEP229" s="1"/>
      <c r="CEQ229" s="1"/>
      <c r="CER229" s="1"/>
      <c r="CES229" s="1"/>
      <c r="CET229" s="1"/>
      <c r="CEU229" s="1"/>
      <c r="CEV229" s="1"/>
      <c r="CEW229" s="1"/>
      <c r="CEX229" s="1"/>
      <c r="CEY229" s="1"/>
      <c r="CEZ229" s="1"/>
      <c r="CFA229" s="1"/>
      <c r="CFB229" s="1"/>
      <c r="CFC229" s="1"/>
      <c r="CFD229" s="1"/>
      <c r="CFE229" s="1"/>
      <c r="CFF229" s="1"/>
      <c r="CFG229" s="1"/>
      <c r="CFH229" s="1"/>
      <c r="CFI229" s="1"/>
      <c r="CFJ229" s="1"/>
      <c r="CFK229" s="1"/>
      <c r="CFL229" s="1"/>
      <c r="CFM229" s="1"/>
      <c r="CFN229" s="1"/>
      <c r="CFO229" s="1"/>
      <c r="CFP229" s="1"/>
      <c r="CFQ229" s="1"/>
      <c r="CFR229" s="1"/>
      <c r="CFS229" s="1"/>
      <c r="CFT229" s="1"/>
      <c r="CFU229" s="1"/>
      <c r="CFV229" s="1"/>
      <c r="CFW229" s="1"/>
      <c r="CFX229" s="1"/>
      <c r="CFY229" s="1"/>
      <c r="CFZ229" s="1"/>
      <c r="CGA229" s="1"/>
      <c r="CGB229" s="1"/>
      <c r="CGC229" s="1"/>
      <c r="CGD229" s="1"/>
      <c r="CGE229" s="1"/>
      <c r="CGF229" s="1"/>
      <c r="CGG229" s="1"/>
      <c r="CGH229" s="1"/>
      <c r="CGI229" s="1"/>
      <c r="CGJ229" s="1"/>
      <c r="CGK229" s="1"/>
      <c r="CGL229" s="1"/>
      <c r="CGM229" s="1"/>
      <c r="CGN229" s="1"/>
      <c r="CGO229" s="1"/>
      <c r="CGP229" s="1"/>
      <c r="CGQ229" s="1"/>
      <c r="CGR229" s="1"/>
      <c r="CGS229" s="1"/>
      <c r="CGT229" s="1"/>
      <c r="CGU229" s="1"/>
      <c r="CGV229" s="1"/>
      <c r="CGW229" s="1"/>
      <c r="CGX229" s="1"/>
      <c r="CGY229" s="1"/>
      <c r="CGZ229" s="1"/>
      <c r="CHA229" s="1"/>
      <c r="CHB229" s="1"/>
      <c r="CHC229" s="1"/>
      <c r="CHD229" s="1"/>
      <c r="CHE229" s="1"/>
      <c r="CHF229" s="1"/>
      <c r="CHG229" s="1"/>
      <c r="CHH229" s="1"/>
      <c r="CHI229" s="1"/>
      <c r="CHJ229" s="1"/>
      <c r="CHK229" s="1"/>
      <c r="CHL229" s="1"/>
      <c r="CHM229" s="1"/>
      <c r="CHN229" s="1"/>
      <c r="CHO229" s="1"/>
      <c r="CHP229" s="1"/>
      <c r="CHQ229" s="1"/>
      <c r="CHR229" s="1"/>
      <c r="CHS229" s="1"/>
      <c r="CHT229" s="1"/>
      <c r="CHU229" s="1"/>
      <c r="CHV229" s="1"/>
      <c r="CHW229" s="1"/>
      <c r="CHX229" s="1"/>
      <c r="CHY229" s="1"/>
      <c r="CHZ229" s="1"/>
      <c r="CIA229" s="1"/>
      <c r="CIB229" s="1"/>
      <c r="CIC229" s="1"/>
      <c r="CID229" s="1"/>
      <c r="CIE229" s="1"/>
      <c r="CIF229" s="1"/>
      <c r="CIG229" s="1"/>
      <c r="CIH229" s="1"/>
      <c r="CII229" s="1"/>
      <c r="CIJ229" s="1"/>
      <c r="CIK229" s="1"/>
      <c r="CIL229" s="1"/>
      <c r="CIM229" s="1"/>
      <c r="CIN229" s="1"/>
      <c r="CIO229" s="1"/>
      <c r="CIP229" s="1"/>
      <c r="CIQ229" s="1"/>
      <c r="CIR229" s="1"/>
      <c r="CIS229" s="1"/>
      <c r="CIT229" s="1"/>
      <c r="CIU229" s="1"/>
      <c r="CIV229" s="1"/>
      <c r="CIW229" s="1"/>
      <c r="CIX229" s="1"/>
      <c r="CIY229" s="1"/>
      <c r="CIZ229" s="1"/>
      <c r="CJA229" s="1"/>
      <c r="CJB229" s="1"/>
      <c r="CJC229" s="1"/>
      <c r="CJD229" s="1"/>
      <c r="CJE229" s="1"/>
      <c r="CJF229" s="1"/>
      <c r="CJG229" s="1"/>
      <c r="CJH229" s="1"/>
      <c r="CJI229" s="1"/>
      <c r="CJJ229" s="1"/>
      <c r="CJK229" s="1"/>
      <c r="CJL229" s="1"/>
      <c r="CJM229" s="1"/>
      <c r="CJN229" s="1"/>
      <c r="CJO229" s="1"/>
      <c r="CJP229" s="1"/>
      <c r="CJQ229" s="1"/>
      <c r="CJR229" s="1"/>
      <c r="CJS229" s="1"/>
      <c r="CJT229" s="1"/>
      <c r="CJU229" s="1"/>
      <c r="CJV229" s="1"/>
      <c r="CJW229" s="1"/>
      <c r="CJX229" s="1"/>
      <c r="CJY229" s="1"/>
      <c r="CJZ229" s="1"/>
      <c r="CKA229" s="1"/>
      <c r="CKB229" s="1"/>
      <c r="CKC229" s="1"/>
      <c r="CKD229" s="1"/>
      <c r="CKE229" s="1"/>
      <c r="CKF229" s="1"/>
      <c r="CKG229" s="1"/>
      <c r="CKH229" s="1"/>
      <c r="CKI229" s="1"/>
      <c r="CKJ229" s="1"/>
      <c r="CKK229" s="1"/>
      <c r="CKL229" s="1"/>
      <c r="CKM229" s="1"/>
      <c r="CKN229" s="1"/>
      <c r="CKO229" s="1"/>
      <c r="CKP229" s="1"/>
      <c r="CKQ229" s="1"/>
      <c r="CKR229" s="1"/>
      <c r="CKS229" s="1"/>
      <c r="CKT229" s="1"/>
      <c r="CKU229" s="1"/>
      <c r="CKV229" s="1"/>
      <c r="CKW229" s="1"/>
      <c r="CKX229" s="1"/>
      <c r="CKY229" s="1"/>
      <c r="CKZ229" s="1"/>
      <c r="CLA229" s="1"/>
      <c r="CLB229" s="1"/>
      <c r="CLC229" s="1"/>
      <c r="CLD229" s="1"/>
      <c r="CLE229" s="1"/>
      <c r="CLF229" s="1"/>
      <c r="CLG229" s="1"/>
      <c r="CLH229" s="1"/>
      <c r="CLI229" s="1"/>
      <c r="CLJ229" s="1"/>
      <c r="CLK229" s="1"/>
      <c r="CLL229" s="1"/>
      <c r="CLM229" s="1"/>
      <c r="CLN229" s="1"/>
      <c r="CLO229" s="1"/>
      <c r="CLP229" s="1"/>
      <c r="CLQ229" s="1"/>
      <c r="CLR229" s="1"/>
      <c r="CLS229" s="1"/>
      <c r="CLT229" s="1"/>
      <c r="CLU229" s="1"/>
      <c r="CLV229" s="1"/>
      <c r="CLW229" s="1"/>
      <c r="CLX229" s="1"/>
      <c r="CLY229" s="1"/>
      <c r="CLZ229" s="1"/>
      <c r="CMA229" s="1"/>
      <c r="CMB229" s="1"/>
      <c r="CMC229" s="1"/>
      <c r="CMD229" s="1"/>
      <c r="CME229" s="1"/>
      <c r="CMF229" s="1"/>
      <c r="CMG229" s="1"/>
      <c r="CMH229" s="1"/>
      <c r="CMI229" s="1"/>
      <c r="CMJ229" s="1"/>
      <c r="CMK229" s="1"/>
      <c r="CML229" s="1"/>
      <c r="CMM229" s="1"/>
      <c r="CMN229" s="1"/>
      <c r="CMO229" s="1"/>
      <c r="CMP229" s="1"/>
      <c r="CMQ229" s="1"/>
      <c r="CMR229" s="1"/>
      <c r="CMS229" s="1"/>
      <c r="CMT229" s="1"/>
      <c r="CMU229" s="1"/>
      <c r="CMV229" s="1"/>
      <c r="CMW229" s="1"/>
      <c r="CMX229" s="1"/>
      <c r="CMY229" s="1"/>
      <c r="CMZ229" s="1"/>
      <c r="CNA229" s="1"/>
      <c r="CNB229" s="1"/>
      <c r="CNC229" s="1"/>
      <c r="CND229" s="1"/>
      <c r="CNE229" s="1"/>
      <c r="CNF229" s="1"/>
      <c r="CNG229" s="1"/>
      <c r="CNH229" s="1"/>
      <c r="CNI229" s="1"/>
      <c r="CNJ229" s="1"/>
      <c r="CNK229" s="1"/>
      <c r="CNL229" s="1"/>
      <c r="CNM229" s="1"/>
      <c r="CNN229" s="1"/>
      <c r="CNO229" s="1"/>
      <c r="CNP229" s="1"/>
      <c r="CNQ229" s="1"/>
      <c r="CNR229" s="1"/>
      <c r="CNS229" s="1"/>
      <c r="CNT229" s="1"/>
      <c r="CNU229" s="1"/>
      <c r="CNV229" s="1"/>
      <c r="CNW229" s="1"/>
      <c r="CNX229" s="1"/>
      <c r="CNY229" s="1"/>
      <c r="CNZ229" s="1"/>
      <c r="COA229" s="1"/>
      <c r="COB229" s="1"/>
      <c r="COC229" s="1"/>
      <c r="COD229" s="1"/>
      <c r="COE229" s="1"/>
      <c r="COF229" s="1"/>
      <c r="COG229" s="1"/>
      <c r="COH229" s="1"/>
      <c r="COI229" s="1"/>
      <c r="COJ229" s="1"/>
      <c r="COK229" s="1"/>
      <c r="COL229" s="1"/>
      <c r="COM229" s="1"/>
      <c r="CON229" s="1"/>
      <c r="COO229" s="1"/>
      <c r="COP229" s="1"/>
      <c r="COQ229" s="1"/>
      <c r="COR229" s="1"/>
      <c r="COS229" s="1"/>
      <c r="COT229" s="1"/>
      <c r="COU229" s="1"/>
      <c r="COV229" s="1"/>
      <c r="COW229" s="1"/>
      <c r="COX229" s="1"/>
      <c r="COY229" s="1"/>
      <c r="COZ229" s="1"/>
      <c r="CPA229" s="1"/>
      <c r="CPB229" s="1"/>
      <c r="CPC229" s="1"/>
      <c r="CPD229" s="1"/>
      <c r="CPE229" s="1"/>
      <c r="CPF229" s="1"/>
      <c r="CPG229" s="1"/>
      <c r="CPH229" s="1"/>
      <c r="CPI229" s="1"/>
      <c r="CPJ229" s="1"/>
      <c r="CPK229" s="1"/>
      <c r="CPL229" s="1"/>
      <c r="CPM229" s="1"/>
      <c r="CPN229" s="1"/>
      <c r="CPO229" s="1"/>
      <c r="CPP229" s="1"/>
      <c r="CPQ229" s="1"/>
      <c r="CPR229" s="1"/>
      <c r="CPS229" s="1"/>
      <c r="CPT229" s="1"/>
      <c r="CPU229" s="1"/>
      <c r="CPV229" s="1"/>
      <c r="CPW229" s="1"/>
      <c r="CPX229" s="1"/>
      <c r="CPY229" s="1"/>
      <c r="CPZ229" s="1"/>
      <c r="CQA229" s="1"/>
      <c r="CQB229" s="1"/>
      <c r="CQC229" s="1"/>
      <c r="CQD229" s="1"/>
      <c r="CQE229" s="1"/>
      <c r="CQF229" s="1"/>
      <c r="CQG229" s="1"/>
      <c r="CQH229" s="1"/>
      <c r="CQI229" s="1"/>
      <c r="CQJ229" s="1"/>
      <c r="CQK229" s="1"/>
      <c r="CQL229" s="1"/>
      <c r="CQM229" s="1"/>
      <c r="CQN229" s="1"/>
      <c r="CQO229" s="1"/>
      <c r="CQP229" s="1"/>
      <c r="CQQ229" s="1"/>
      <c r="CQR229" s="1"/>
      <c r="CQS229" s="1"/>
      <c r="CQT229" s="1"/>
      <c r="CQU229" s="1"/>
      <c r="CQV229" s="1"/>
      <c r="CQW229" s="1"/>
      <c r="CQX229" s="1"/>
      <c r="CQY229" s="1"/>
      <c r="CQZ229" s="1"/>
      <c r="CRA229" s="1"/>
      <c r="CRB229" s="1"/>
      <c r="CRC229" s="1"/>
      <c r="CRD229" s="1"/>
      <c r="CRE229" s="1"/>
      <c r="CRF229" s="1"/>
      <c r="CRG229" s="1"/>
      <c r="CRH229" s="1"/>
      <c r="CRI229" s="1"/>
      <c r="CRJ229" s="1"/>
      <c r="CRK229" s="1"/>
      <c r="CRL229" s="1"/>
      <c r="CRM229" s="1"/>
      <c r="CRN229" s="1"/>
      <c r="CRO229" s="1"/>
      <c r="CRP229" s="1"/>
      <c r="CRQ229" s="1"/>
      <c r="CRR229" s="1"/>
      <c r="CRS229" s="1"/>
      <c r="CRT229" s="1"/>
      <c r="CRU229" s="1"/>
      <c r="CRV229" s="1"/>
      <c r="CRW229" s="1"/>
      <c r="CRX229" s="1"/>
      <c r="CRY229" s="1"/>
      <c r="CRZ229" s="1"/>
      <c r="CSA229" s="1"/>
      <c r="CSB229" s="1"/>
      <c r="CSC229" s="1"/>
      <c r="CSD229" s="1"/>
      <c r="CSE229" s="1"/>
      <c r="CSF229" s="1"/>
      <c r="CSG229" s="1"/>
      <c r="CSH229" s="1"/>
      <c r="CSI229" s="1"/>
      <c r="CSJ229" s="1"/>
      <c r="CSK229" s="1"/>
      <c r="CSL229" s="1"/>
      <c r="CSM229" s="1"/>
      <c r="CSN229" s="1"/>
      <c r="CSO229" s="1"/>
      <c r="CSP229" s="1"/>
      <c r="CSQ229" s="1"/>
      <c r="CSR229" s="1"/>
      <c r="CSS229" s="1"/>
      <c r="CST229" s="1"/>
      <c r="CSU229" s="1"/>
      <c r="CSV229" s="1"/>
      <c r="CSW229" s="1"/>
      <c r="CSX229" s="1"/>
      <c r="CSY229" s="1"/>
      <c r="CSZ229" s="1"/>
      <c r="CTA229" s="1"/>
      <c r="CTB229" s="1"/>
      <c r="CTC229" s="1"/>
      <c r="CTD229" s="1"/>
      <c r="CTE229" s="1"/>
      <c r="CTF229" s="1"/>
      <c r="CTG229" s="1"/>
      <c r="CTH229" s="1"/>
      <c r="CTI229" s="1"/>
      <c r="CTJ229" s="1"/>
      <c r="CTK229" s="1"/>
      <c r="CTL229" s="1"/>
      <c r="CTM229" s="1"/>
      <c r="CTN229" s="1"/>
      <c r="CTO229" s="1"/>
      <c r="CTP229" s="1"/>
      <c r="CTQ229" s="1"/>
      <c r="CTR229" s="1"/>
      <c r="CTS229" s="1"/>
      <c r="CTT229" s="1"/>
      <c r="CTU229" s="1"/>
      <c r="CTV229" s="1"/>
      <c r="CTW229" s="1"/>
      <c r="CTX229" s="1"/>
      <c r="CTY229" s="1"/>
      <c r="CTZ229" s="1"/>
      <c r="CUA229" s="1"/>
      <c r="CUB229" s="1"/>
      <c r="CUC229" s="1"/>
      <c r="CUD229" s="1"/>
      <c r="CUE229" s="1"/>
      <c r="CUF229" s="1"/>
      <c r="CUG229" s="1"/>
      <c r="CUH229" s="1"/>
      <c r="CUI229" s="1"/>
      <c r="CUJ229" s="1"/>
      <c r="CUK229" s="1"/>
      <c r="CUL229" s="1"/>
      <c r="CUM229" s="1"/>
      <c r="CUN229" s="1"/>
      <c r="CUO229" s="1"/>
      <c r="CUP229" s="1"/>
      <c r="CUQ229" s="1"/>
      <c r="CUR229" s="1"/>
      <c r="CUS229" s="1"/>
      <c r="CUT229" s="1"/>
      <c r="CUU229" s="1"/>
      <c r="CUV229" s="1"/>
      <c r="CUW229" s="1"/>
      <c r="CUX229" s="1"/>
      <c r="CUY229" s="1"/>
      <c r="CUZ229" s="1"/>
      <c r="CVA229" s="1"/>
      <c r="CVB229" s="1"/>
      <c r="CVC229" s="1"/>
      <c r="CVD229" s="1"/>
      <c r="CVE229" s="1"/>
      <c r="CVF229" s="1"/>
      <c r="CVG229" s="1"/>
      <c r="CVH229" s="1"/>
      <c r="CVI229" s="1"/>
      <c r="CVJ229" s="1"/>
      <c r="CVK229" s="1"/>
      <c r="CVL229" s="1"/>
      <c r="CVM229" s="1"/>
      <c r="CVN229" s="1"/>
      <c r="CVO229" s="1"/>
      <c r="CVP229" s="1"/>
      <c r="CVQ229" s="1"/>
      <c r="CVR229" s="1"/>
      <c r="CVS229" s="1"/>
      <c r="CVT229" s="1"/>
      <c r="CVU229" s="1"/>
      <c r="CVV229" s="1"/>
      <c r="CVW229" s="1"/>
      <c r="CVX229" s="1"/>
      <c r="CVY229" s="1"/>
      <c r="CVZ229" s="1"/>
      <c r="CWA229" s="1"/>
      <c r="CWB229" s="1"/>
      <c r="CWC229" s="1"/>
      <c r="CWD229" s="1"/>
      <c r="CWE229" s="1"/>
      <c r="CWF229" s="1"/>
      <c r="CWG229" s="1"/>
      <c r="CWH229" s="1"/>
      <c r="CWI229" s="1"/>
      <c r="CWJ229" s="1"/>
      <c r="CWK229" s="1"/>
      <c r="CWL229" s="1"/>
      <c r="CWM229" s="1"/>
      <c r="CWN229" s="1"/>
      <c r="CWO229" s="1"/>
      <c r="CWP229" s="1"/>
      <c r="CWQ229" s="1"/>
      <c r="CWR229" s="1"/>
      <c r="CWS229" s="1"/>
      <c r="CWT229" s="1"/>
      <c r="CWU229" s="1"/>
      <c r="CWV229" s="1"/>
      <c r="CWW229" s="1"/>
      <c r="CWX229" s="1"/>
      <c r="CWY229" s="1"/>
      <c r="CWZ229" s="1"/>
      <c r="CXA229" s="1"/>
      <c r="CXB229" s="1"/>
      <c r="CXC229" s="1"/>
      <c r="CXD229" s="1"/>
      <c r="CXE229" s="1"/>
      <c r="CXF229" s="1"/>
      <c r="CXG229" s="1"/>
      <c r="CXH229" s="1"/>
      <c r="CXI229" s="1"/>
      <c r="CXJ229" s="1"/>
      <c r="CXK229" s="1"/>
      <c r="CXL229" s="1"/>
      <c r="CXM229" s="1"/>
      <c r="CXN229" s="1"/>
      <c r="CXO229" s="1"/>
      <c r="CXP229" s="1"/>
      <c r="CXQ229" s="1"/>
      <c r="CXR229" s="1"/>
      <c r="CXS229" s="1"/>
      <c r="CXT229" s="1"/>
      <c r="CXU229" s="1"/>
      <c r="CXV229" s="1"/>
      <c r="CXW229" s="1"/>
      <c r="CXX229" s="1"/>
      <c r="CXY229" s="1"/>
      <c r="CXZ229" s="1"/>
      <c r="CYA229" s="1"/>
      <c r="CYB229" s="1"/>
      <c r="CYC229" s="1"/>
      <c r="CYD229" s="1"/>
      <c r="CYE229" s="1"/>
      <c r="CYF229" s="1"/>
      <c r="CYG229" s="1"/>
      <c r="CYH229" s="1"/>
      <c r="CYI229" s="1"/>
      <c r="CYJ229" s="1"/>
      <c r="CYK229" s="1"/>
      <c r="CYL229" s="1"/>
      <c r="CYM229" s="1"/>
      <c r="CYN229" s="1"/>
      <c r="CYO229" s="1"/>
      <c r="CYP229" s="1"/>
      <c r="CYQ229" s="1"/>
      <c r="CYR229" s="1"/>
      <c r="CYS229" s="1"/>
      <c r="CYT229" s="1"/>
      <c r="CYU229" s="1"/>
      <c r="CYV229" s="1"/>
      <c r="CYW229" s="1"/>
      <c r="CYX229" s="1"/>
      <c r="CYY229" s="1"/>
      <c r="CYZ229" s="1"/>
      <c r="CZA229" s="1"/>
      <c r="CZB229" s="1"/>
      <c r="CZC229" s="1"/>
      <c r="CZD229" s="1"/>
      <c r="CZE229" s="1"/>
      <c r="CZF229" s="1"/>
      <c r="CZG229" s="1"/>
      <c r="CZH229" s="1"/>
      <c r="CZI229" s="1"/>
      <c r="CZJ229" s="1"/>
      <c r="CZK229" s="1"/>
      <c r="CZL229" s="1"/>
      <c r="CZM229" s="1"/>
      <c r="CZN229" s="1"/>
      <c r="CZO229" s="1"/>
      <c r="CZP229" s="1"/>
      <c r="CZQ229" s="1"/>
      <c r="CZR229" s="1"/>
      <c r="CZS229" s="1"/>
      <c r="CZT229" s="1"/>
      <c r="CZU229" s="1"/>
      <c r="CZV229" s="1"/>
      <c r="CZW229" s="1"/>
      <c r="CZX229" s="1"/>
      <c r="CZY229" s="1"/>
      <c r="CZZ229" s="1"/>
      <c r="DAA229" s="1"/>
      <c r="DAB229" s="1"/>
      <c r="DAC229" s="1"/>
      <c r="DAD229" s="1"/>
      <c r="DAE229" s="1"/>
      <c r="DAF229" s="1"/>
      <c r="DAG229" s="1"/>
      <c r="DAH229" s="1"/>
      <c r="DAI229" s="1"/>
      <c r="DAJ229" s="1"/>
      <c r="DAK229" s="1"/>
      <c r="DAL229" s="1"/>
      <c r="DAM229" s="1"/>
      <c r="DAN229" s="1"/>
      <c r="DAO229" s="1"/>
      <c r="DAP229" s="1"/>
      <c r="DAQ229" s="1"/>
      <c r="DAR229" s="1"/>
      <c r="DAS229" s="1"/>
      <c r="DAT229" s="1"/>
      <c r="DAU229" s="1"/>
      <c r="DAV229" s="1"/>
      <c r="DAW229" s="1"/>
      <c r="DAX229" s="1"/>
      <c r="DAY229" s="1"/>
      <c r="DAZ229" s="1"/>
      <c r="DBA229" s="1"/>
      <c r="DBB229" s="1"/>
      <c r="DBC229" s="1"/>
      <c r="DBD229" s="1"/>
      <c r="DBE229" s="1"/>
      <c r="DBF229" s="1"/>
      <c r="DBG229" s="1"/>
      <c r="DBH229" s="1"/>
      <c r="DBI229" s="1"/>
      <c r="DBJ229" s="1"/>
      <c r="DBK229" s="1"/>
      <c r="DBL229" s="1"/>
      <c r="DBM229" s="1"/>
      <c r="DBN229" s="1"/>
      <c r="DBO229" s="1"/>
      <c r="DBP229" s="1"/>
      <c r="DBQ229" s="1"/>
      <c r="DBR229" s="1"/>
      <c r="DBS229" s="1"/>
      <c r="DBT229" s="1"/>
      <c r="DBU229" s="1"/>
      <c r="DBV229" s="1"/>
      <c r="DBW229" s="1"/>
      <c r="DBX229" s="1"/>
      <c r="DBY229" s="1"/>
      <c r="DBZ229" s="1"/>
      <c r="DCA229" s="1"/>
      <c r="DCB229" s="1"/>
      <c r="DCC229" s="1"/>
      <c r="DCD229" s="1"/>
      <c r="DCE229" s="1"/>
      <c r="DCF229" s="1"/>
      <c r="DCG229" s="1"/>
      <c r="DCH229" s="1"/>
      <c r="DCI229" s="1"/>
      <c r="DCJ229" s="1"/>
      <c r="DCK229" s="1"/>
      <c r="DCL229" s="1"/>
      <c r="DCM229" s="1"/>
      <c r="DCN229" s="1"/>
      <c r="DCO229" s="1"/>
      <c r="DCP229" s="1"/>
      <c r="DCQ229" s="1"/>
      <c r="DCR229" s="1"/>
      <c r="DCS229" s="1"/>
      <c r="DCT229" s="1"/>
      <c r="DCU229" s="1"/>
      <c r="DCV229" s="1"/>
      <c r="DCW229" s="1"/>
      <c r="DCX229" s="1"/>
      <c r="DCY229" s="1"/>
      <c r="DCZ229" s="1"/>
      <c r="DDA229" s="1"/>
      <c r="DDB229" s="1"/>
      <c r="DDC229" s="1"/>
      <c r="DDD229" s="1"/>
      <c r="DDE229" s="1"/>
      <c r="DDF229" s="1"/>
      <c r="DDG229" s="1"/>
      <c r="DDH229" s="1"/>
      <c r="DDI229" s="1"/>
      <c r="DDJ229" s="1"/>
      <c r="DDK229" s="1"/>
      <c r="DDL229" s="1"/>
      <c r="DDM229" s="1"/>
      <c r="DDN229" s="1"/>
      <c r="DDO229" s="1"/>
      <c r="DDP229" s="1"/>
      <c r="DDQ229" s="1"/>
      <c r="DDR229" s="1"/>
      <c r="DDS229" s="1"/>
      <c r="DDT229" s="1"/>
      <c r="DDU229" s="1"/>
      <c r="DDV229" s="1"/>
      <c r="DDW229" s="1"/>
      <c r="DDX229" s="1"/>
      <c r="DDY229" s="1"/>
      <c r="DDZ229" s="1"/>
      <c r="DEA229" s="1"/>
      <c r="DEB229" s="1"/>
      <c r="DEC229" s="1"/>
      <c r="DED229" s="1"/>
      <c r="DEE229" s="1"/>
      <c r="DEF229" s="1"/>
      <c r="DEG229" s="1"/>
      <c r="DEH229" s="1"/>
      <c r="DEI229" s="1"/>
      <c r="DEJ229" s="1"/>
      <c r="DEK229" s="1"/>
      <c r="DEL229" s="1"/>
      <c r="DEM229" s="1"/>
      <c r="DEN229" s="1"/>
      <c r="DEO229" s="1"/>
      <c r="DEP229" s="1"/>
      <c r="DEQ229" s="1"/>
      <c r="DER229" s="1"/>
      <c r="DES229" s="1"/>
      <c r="DET229" s="1"/>
      <c r="DEU229" s="1"/>
      <c r="DEV229" s="1"/>
      <c r="DEW229" s="1"/>
      <c r="DEX229" s="1"/>
      <c r="DEY229" s="1"/>
      <c r="DEZ229" s="1"/>
      <c r="DFA229" s="1"/>
      <c r="DFB229" s="1"/>
      <c r="DFC229" s="1"/>
      <c r="DFD229" s="1"/>
      <c r="DFE229" s="1"/>
      <c r="DFF229" s="1"/>
      <c r="DFG229" s="1"/>
      <c r="DFH229" s="1"/>
      <c r="DFI229" s="1"/>
      <c r="DFJ229" s="1"/>
      <c r="DFK229" s="1"/>
      <c r="DFL229" s="1"/>
      <c r="DFM229" s="1"/>
      <c r="DFN229" s="1"/>
      <c r="DFO229" s="1"/>
      <c r="DFP229" s="1"/>
      <c r="DFQ229" s="1"/>
      <c r="DFR229" s="1"/>
      <c r="DFS229" s="1"/>
      <c r="DFT229" s="1"/>
      <c r="DFU229" s="1"/>
      <c r="DFV229" s="1"/>
      <c r="DFW229" s="1"/>
      <c r="DFX229" s="1"/>
      <c r="DFY229" s="1"/>
      <c r="DFZ229" s="1"/>
      <c r="DGA229" s="1"/>
      <c r="DGB229" s="1"/>
      <c r="DGC229" s="1"/>
      <c r="DGD229" s="1"/>
      <c r="DGE229" s="1"/>
      <c r="DGF229" s="1"/>
      <c r="DGG229" s="1"/>
      <c r="DGH229" s="1"/>
      <c r="DGI229" s="1"/>
      <c r="DGJ229" s="1"/>
      <c r="DGK229" s="1"/>
      <c r="DGL229" s="1"/>
      <c r="DGM229" s="1"/>
      <c r="DGN229" s="1"/>
      <c r="DGO229" s="1"/>
      <c r="DGP229" s="1"/>
      <c r="DGQ229" s="1"/>
      <c r="DGR229" s="1"/>
      <c r="DGS229" s="1"/>
      <c r="DGT229" s="1"/>
      <c r="DGU229" s="1"/>
      <c r="DGV229" s="1"/>
      <c r="DGW229" s="1"/>
      <c r="DGX229" s="1"/>
      <c r="DGY229" s="1"/>
      <c r="DGZ229" s="1"/>
      <c r="DHA229" s="1"/>
      <c r="DHB229" s="1"/>
      <c r="DHC229" s="1"/>
      <c r="DHD229" s="1"/>
      <c r="DHE229" s="1"/>
      <c r="DHF229" s="1"/>
      <c r="DHG229" s="1"/>
      <c r="DHH229" s="1"/>
      <c r="DHI229" s="1"/>
      <c r="DHJ229" s="1"/>
      <c r="DHK229" s="1"/>
      <c r="DHL229" s="1"/>
      <c r="DHM229" s="1"/>
      <c r="DHN229" s="1"/>
      <c r="DHO229" s="1"/>
      <c r="DHP229" s="1"/>
      <c r="DHQ229" s="1"/>
      <c r="DHR229" s="1"/>
      <c r="DHS229" s="1"/>
      <c r="DHT229" s="1"/>
      <c r="DHU229" s="1"/>
      <c r="DHV229" s="1"/>
      <c r="DHW229" s="1"/>
      <c r="DHX229" s="1"/>
      <c r="DHY229" s="1"/>
      <c r="DHZ229" s="1"/>
      <c r="DIA229" s="1"/>
      <c r="DIB229" s="1"/>
      <c r="DIC229" s="1"/>
      <c r="DID229" s="1"/>
      <c r="DIE229" s="1"/>
      <c r="DIF229" s="1"/>
      <c r="DIG229" s="1"/>
      <c r="DIH229" s="1"/>
      <c r="DII229" s="1"/>
      <c r="DIJ229" s="1"/>
      <c r="DIK229" s="1"/>
      <c r="DIL229" s="1"/>
      <c r="DIM229" s="1"/>
      <c r="DIN229" s="1"/>
      <c r="DIO229" s="1"/>
      <c r="DIP229" s="1"/>
      <c r="DIQ229" s="1"/>
      <c r="DIR229" s="1"/>
      <c r="DIS229" s="1"/>
      <c r="DIT229" s="1"/>
      <c r="DIU229" s="1"/>
      <c r="DIV229" s="1"/>
      <c r="DIW229" s="1"/>
      <c r="DIX229" s="1"/>
      <c r="DIY229" s="1"/>
      <c r="DIZ229" s="1"/>
      <c r="DJA229" s="1"/>
      <c r="DJB229" s="1"/>
      <c r="DJC229" s="1"/>
      <c r="DJD229" s="1"/>
      <c r="DJE229" s="1"/>
      <c r="DJF229" s="1"/>
      <c r="DJG229" s="1"/>
      <c r="DJH229" s="1"/>
      <c r="DJI229" s="1"/>
      <c r="DJJ229" s="1"/>
      <c r="DJK229" s="1"/>
      <c r="DJL229" s="1"/>
      <c r="DJM229" s="1"/>
      <c r="DJN229" s="1"/>
      <c r="DJO229" s="1"/>
      <c r="DJP229" s="1"/>
      <c r="DJQ229" s="1"/>
      <c r="DJR229" s="1"/>
      <c r="DJS229" s="1"/>
      <c r="DJT229" s="1"/>
      <c r="DJU229" s="1"/>
      <c r="DJV229" s="1"/>
      <c r="DJW229" s="1"/>
      <c r="DJX229" s="1"/>
      <c r="DJY229" s="1"/>
      <c r="DJZ229" s="1"/>
      <c r="DKA229" s="1"/>
      <c r="DKB229" s="1"/>
      <c r="DKC229" s="1"/>
      <c r="DKD229" s="1"/>
      <c r="DKE229" s="1"/>
      <c r="DKF229" s="1"/>
      <c r="DKG229" s="1"/>
      <c r="DKH229" s="1"/>
      <c r="DKI229" s="1"/>
      <c r="DKJ229" s="1"/>
      <c r="DKK229" s="1"/>
      <c r="DKL229" s="1"/>
      <c r="DKM229" s="1"/>
      <c r="DKN229" s="1"/>
      <c r="DKO229" s="1"/>
      <c r="DKP229" s="1"/>
      <c r="DKQ229" s="1"/>
      <c r="DKR229" s="1"/>
      <c r="DKS229" s="1"/>
      <c r="DKT229" s="1"/>
      <c r="DKU229" s="1"/>
      <c r="DKV229" s="1"/>
      <c r="DKW229" s="1"/>
      <c r="DKX229" s="1"/>
      <c r="DKY229" s="1"/>
      <c r="DKZ229" s="1"/>
      <c r="DLA229" s="1"/>
      <c r="DLB229" s="1"/>
      <c r="DLC229" s="1"/>
      <c r="DLD229" s="1"/>
      <c r="DLE229" s="1"/>
      <c r="DLF229" s="1"/>
      <c r="DLG229" s="1"/>
      <c r="DLH229" s="1"/>
      <c r="DLI229" s="1"/>
      <c r="DLJ229" s="1"/>
      <c r="DLK229" s="1"/>
      <c r="DLL229" s="1"/>
      <c r="DLM229" s="1"/>
      <c r="DLN229" s="1"/>
      <c r="DLO229" s="1"/>
      <c r="DLP229" s="1"/>
      <c r="DLQ229" s="1"/>
      <c r="DLR229" s="1"/>
      <c r="DLS229" s="1"/>
      <c r="DLT229" s="1"/>
      <c r="DLU229" s="1"/>
      <c r="DLV229" s="1"/>
      <c r="DLW229" s="1"/>
      <c r="DLX229" s="1"/>
      <c r="DLY229" s="1"/>
      <c r="DLZ229" s="1"/>
      <c r="DMA229" s="1"/>
      <c r="DMB229" s="1"/>
      <c r="DMC229" s="1"/>
      <c r="DMD229" s="1"/>
      <c r="DME229" s="1"/>
      <c r="DMF229" s="1"/>
      <c r="DMG229" s="1"/>
      <c r="DMH229" s="1"/>
      <c r="DMI229" s="1"/>
      <c r="DMJ229" s="1"/>
      <c r="DMK229" s="1"/>
      <c r="DML229" s="1"/>
      <c r="DMM229" s="1"/>
      <c r="DMN229" s="1"/>
      <c r="DMO229" s="1"/>
      <c r="DMP229" s="1"/>
      <c r="DMQ229" s="1"/>
      <c r="DMR229" s="1"/>
      <c r="DMS229" s="1"/>
      <c r="DMT229" s="1"/>
      <c r="DMU229" s="1"/>
      <c r="DMV229" s="1"/>
      <c r="DMW229" s="1"/>
      <c r="DMX229" s="1"/>
      <c r="DMY229" s="1"/>
      <c r="DMZ229" s="1"/>
      <c r="DNA229" s="1"/>
      <c r="DNB229" s="1"/>
      <c r="DNC229" s="1"/>
      <c r="DND229" s="1"/>
      <c r="DNE229" s="1"/>
      <c r="DNF229" s="1"/>
      <c r="DNG229" s="1"/>
      <c r="DNH229" s="1"/>
      <c r="DNI229" s="1"/>
      <c r="DNJ229" s="1"/>
      <c r="DNK229" s="1"/>
      <c r="DNL229" s="1"/>
      <c r="DNM229" s="1"/>
      <c r="DNN229" s="1"/>
      <c r="DNO229" s="1"/>
      <c r="DNP229" s="1"/>
      <c r="DNQ229" s="1"/>
      <c r="DNR229" s="1"/>
      <c r="DNS229" s="1"/>
      <c r="DNT229" s="1"/>
      <c r="DNU229" s="1"/>
      <c r="DNV229" s="1"/>
      <c r="DNW229" s="1"/>
      <c r="DNX229" s="1"/>
      <c r="DNY229" s="1"/>
      <c r="DNZ229" s="1"/>
      <c r="DOA229" s="1"/>
      <c r="DOB229" s="1"/>
      <c r="DOC229" s="1"/>
      <c r="DOD229" s="1"/>
      <c r="DOE229" s="1"/>
      <c r="DOF229" s="1"/>
      <c r="DOG229" s="1"/>
      <c r="DOH229" s="1"/>
      <c r="DOI229" s="1"/>
      <c r="DOJ229" s="1"/>
      <c r="DOK229" s="1"/>
      <c r="DOL229" s="1"/>
      <c r="DOM229" s="1"/>
      <c r="DON229" s="1"/>
      <c r="DOO229" s="1"/>
      <c r="DOP229" s="1"/>
      <c r="DOQ229" s="1"/>
      <c r="DOR229" s="1"/>
      <c r="DOS229" s="1"/>
      <c r="DOT229" s="1"/>
      <c r="DOU229" s="1"/>
      <c r="DOV229" s="1"/>
      <c r="DOW229" s="1"/>
      <c r="DOX229" s="1"/>
      <c r="DOY229" s="1"/>
      <c r="DOZ229" s="1"/>
      <c r="DPA229" s="1"/>
      <c r="DPB229" s="1"/>
      <c r="DPC229" s="1"/>
      <c r="DPD229" s="1"/>
      <c r="DPE229" s="1"/>
      <c r="DPF229" s="1"/>
      <c r="DPG229" s="1"/>
      <c r="DPH229" s="1"/>
      <c r="DPI229" s="1"/>
      <c r="DPJ229" s="1"/>
      <c r="DPK229" s="1"/>
      <c r="DPL229" s="1"/>
      <c r="DPM229" s="1"/>
      <c r="DPN229" s="1"/>
      <c r="DPO229" s="1"/>
      <c r="DPP229" s="1"/>
      <c r="DPQ229" s="1"/>
      <c r="DPR229" s="1"/>
      <c r="DPS229" s="1"/>
      <c r="DPT229" s="1"/>
      <c r="DPU229" s="1"/>
      <c r="DPV229" s="1"/>
      <c r="DPW229" s="1"/>
      <c r="DPX229" s="1"/>
      <c r="DPY229" s="1"/>
      <c r="DPZ229" s="1"/>
      <c r="DQA229" s="1"/>
      <c r="DQB229" s="1"/>
      <c r="DQC229" s="1"/>
      <c r="DQD229" s="1"/>
      <c r="DQE229" s="1"/>
      <c r="DQF229" s="1"/>
      <c r="DQG229" s="1"/>
      <c r="DQH229" s="1"/>
      <c r="DQI229" s="1"/>
      <c r="DQJ229" s="1"/>
      <c r="DQK229" s="1"/>
      <c r="DQL229" s="1"/>
      <c r="DQM229" s="1"/>
      <c r="DQN229" s="1"/>
      <c r="DQO229" s="1"/>
      <c r="DQP229" s="1"/>
      <c r="DQQ229" s="1"/>
      <c r="DQR229" s="1"/>
      <c r="DQS229" s="1"/>
      <c r="DQT229" s="1"/>
      <c r="DQU229" s="1"/>
      <c r="DQV229" s="1"/>
      <c r="DQW229" s="1"/>
      <c r="DQX229" s="1"/>
      <c r="DQY229" s="1"/>
      <c r="DQZ229" s="1"/>
      <c r="DRA229" s="1"/>
      <c r="DRB229" s="1"/>
      <c r="DRC229" s="1"/>
      <c r="DRD229" s="1"/>
      <c r="DRE229" s="1"/>
      <c r="DRF229" s="1"/>
      <c r="DRG229" s="1"/>
      <c r="DRH229" s="1"/>
      <c r="DRI229" s="1"/>
      <c r="DRJ229" s="1"/>
      <c r="DRK229" s="1"/>
      <c r="DRL229" s="1"/>
      <c r="DRM229" s="1"/>
      <c r="DRN229" s="1"/>
      <c r="DRO229" s="1"/>
      <c r="DRP229" s="1"/>
      <c r="DRQ229" s="1"/>
      <c r="DRR229" s="1"/>
      <c r="DRS229" s="1"/>
      <c r="DRT229" s="1"/>
      <c r="DRU229" s="1"/>
      <c r="DRV229" s="1"/>
      <c r="DRW229" s="1"/>
      <c r="DRX229" s="1"/>
      <c r="DRY229" s="1"/>
      <c r="DRZ229" s="1"/>
      <c r="DSA229" s="1"/>
      <c r="DSB229" s="1"/>
      <c r="DSC229" s="1"/>
      <c r="DSD229" s="1"/>
      <c r="DSE229" s="1"/>
      <c r="DSF229" s="1"/>
      <c r="DSG229" s="1"/>
      <c r="DSH229" s="1"/>
      <c r="DSI229" s="1"/>
      <c r="DSJ229" s="1"/>
      <c r="DSK229" s="1"/>
      <c r="DSL229" s="1"/>
      <c r="DSM229" s="1"/>
      <c r="DSN229" s="1"/>
      <c r="DSO229" s="1"/>
      <c r="DSP229" s="1"/>
      <c r="DSQ229" s="1"/>
      <c r="DSR229" s="1"/>
      <c r="DSS229" s="1"/>
      <c r="DST229" s="1"/>
      <c r="DSU229" s="1"/>
      <c r="DSV229" s="1"/>
      <c r="DSW229" s="1"/>
      <c r="DSX229" s="1"/>
      <c r="DSY229" s="1"/>
      <c r="DSZ229" s="1"/>
      <c r="DTA229" s="1"/>
      <c r="DTB229" s="1"/>
      <c r="DTC229" s="1"/>
      <c r="DTD229" s="1"/>
      <c r="DTE229" s="1"/>
      <c r="DTF229" s="1"/>
      <c r="DTG229" s="1"/>
      <c r="DTH229" s="1"/>
      <c r="DTI229" s="1"/>
      <c r="DTJ229" s="1"/>
      <c r="DTK229" s="1"/>
      <c r="DTL229" s="1"/>
      <c r="DTM229" s="1"/>
      <c r="DTN229" s="1"/>
      <c r="DTO229" s="1"/>
      <c r="DTP229" s="1"/>
      <c r="DTQ229" s="1"/>
      <c r="DTR229" s="1"/>
      <c r="DTS229" s="1"/>
      <c r="DTT229" s="1"/>
      <c r="DTU229" s="1"/>
      <c r="DTV229" s="1"/>
      <c r="DTW229" s="1"/>
      <c r="DTX229" s="1"/>
      <c r="DTY229" s="1"/>
      <c r="DTZ229" s="1"/>
      <c r="DUA229" s="1"/>
      <c r="DUB229" s="1"/>
      <c r="DUC229" s="1"/>
      <c r="DUD229" s="1"/>
      <c r="DUE229" s="1"/>
      <c r="DUF229" s="1"/>
      <c r="DUG229" s="1"/>
      <c r="DUH229" s="1"/>
      <c r="DUI229" s="1"/>
      <c r="DUJ229" s="1"/>
      <c r="DUK229" s="1"/>
      <c r="DUL229" s="1"/>
      <c r="DUM229" s="1"/>
      <c r="DUN229" s="1"/>
      <c r="DUO229" s="1"/>
      <c r="DUP229" s="1"/>
      <c r="DUQ229" s="1"/>
      <c r="DUR229" s="1"/>
      <c r="DUS229" s="1"/>
      <c r="DUT229" s="1"/>
      <c r="DUU229" s="1"/>
      <c r="DUV229" s="1"/>
      <c r="DUW229" s="1"/>
      <c r="DUX229" s="1"/>
      <c r="DUY229" s="1"/>
      <c r="DUZ229" s="1"/>
      <c r="DVA229" s="1"/>
      <c r="DVB229" s="1"/>
      <c r="DVC229" s="1"/>
      <c r="DVD229" s="1"/>
      <c r="DVE229" s="1"/>
      <c r="DVF229" s="1"/>
      <c r="DVG229" s="1"/>
      <c r="DVH229" s="1"/>
      <c r="DVI229" s="1"/>
      <c r="DVJ229" s="1"/>
      <c r="DVK229" s="1"/>
      <c r="DVL229" s="1"/>
      <c r="DVM229" s="1"/>
      <c r="DVN229" s="1"/>
      <c r="DVO229" s="1"/>
      <c r="DVP229" s="1"/>
      <c r="DVQ229" s="1"/>
      <c r="DVR229" s="1"/>
      <c r="DVS229" s="1"/>
      <c r="DVT229" s="1"/>
      <c r="DVU229" s="1"/>
      <c r="DVV229" s="1"/>
      <c r="DVW229" s="1"/>
      <c r="DVX229" s="1"/>
      <c r="DVY229" s="1"/>
      <c r="DVZ229" s="1"/>
      <c r="DWA229" s="1"/>
      <c r="DWB229" s="1"/>
      <c r="DWC229" s="1"/>
      <c r="DWD229" s="1"/>
      <c r="DWE229" s="1"/>
      <c r="DWF229" s="1"/>
      <c r="DWG229" s="1"/>
      <c r="DWH229" s="1"/>
      <c r="DWI229" s="1"/>
      <c r="DWJ229" s="1"/>
      <c r="DWK229" s="1"/>
      <c r="DWL229" s="1"/>
      <c r="DWM229" s="1"/>
      <c r="DWN229" s="1"/>
      <c r="DWO229" s="1"/>
      <c r="DWP229" s="1"/>
      <c r="DWQ229" s="1"/>
      <c r="DWR229" s="1"/>
      <c r="DWS229" s="1"/>
      <c r="DWT229" s="1"/>
      <c r="DWU229" s="1"/>
      <c r="DWV229" s="1"/>
      <c r="DWW229" s="1"/>
      <c r="DWX229" s="1"/>
      <c r="DWY229" s="1"/>
      <c r="DWZ229" s="1"/>
      <c r="DXA229" s="1"/>
      <c r="DXB229" s="1"/>
      <c r="DXC229" s="1"/>
      <c r="DXD229" s="1"/>
      <c r="DXE229" s="1"/>
      <c r="DXF229" s="1"/>
      <c r="DXG229" s="1"/>
      <c r="DXH229" s="1"/>
      <c r="DXI229" s="1"/>
      <c r="DXJ229" s="1"/>
      <c r="DXK229" s="1"/>
      <c r="DXL229" s="1"/>
      <c r="DXM229" s="1"/>
      <c r="DXN229" s="1"/>
      <c r="DXO229" s="1"/>
      <c r="DXP229" s="1"/>
      <c r="DXQ229" s="1"/>
      <c r="DXR229" s="1"/>
      <c r="DXS229" s="1"/>
      <c r="DXT229" s="1"/>
      <c r="DXU229" s="1"/>
      <c r="DXV229" s="1"/>
      <c r="DXW229" s="1"/>
      <c r="DXX229" s="1"/>
      <c r="DXY229" s="1"/>
      <c r="DXZ229" s="1"/>
      <c r="DYA229" s="1"/>
      <c r="DYB229" s="1"/>
      <c r="DYC229" s="1"/>
      <c r="DYD229" s="1"/>
      <c r="DYE229" s="1"/>
      <c r="DYF229" s="1"/>
      <c r="DYG229" s="1"/>
      <c r="DYH229" s="1"/>
      <c r="DYI229" s="1"/>
      <c r="DYJ229" s="1"/>
      <c r="DYK229" s="1"/>
      <c r="DYL229" s="1"/>
      <c r="DYM229" s="1"/>
      <c r="DYN229" s="1"/>
      <c r="DYO229" s="1"/>
      <c r="DYP229" s="1"/>
      <c r="DYQ229" s="1"/>
      <c r="DYR229" s="1"/>
      <c r="DYS229" s="1"/>
      <c r="DYT229" s="1"/>
      <c r="DYU229" s="1"/>
      <c r="DYV229" s="1"/>
      <c r="DYW229" s="1"/>
      <c r="DYX229" s="1"/>
      <c r="DYY229" s="1"/>
      <c r="DYZ229" s="1"/>
      <c r="DZA229" s="1"/>
      <c r="DZB229" s="1"/>
      <c r="DZC229" s="1"/>
      <c r="DZD229" s="1"/>
      <c r="DZE229" s="1"/>
      <c r="DZF229" s="1"/>
      <c r="DZG229" s="1"/>
      <c r="DZH229" s="1"/>
      <c r="DZI229" s="1"/>
      <c r="DZJ229" s="1"/>
      <c r="DZK229" s="1"/>
      <c r="DZL229" s="1"/>
      <c r="DZM229" s="1"/>
      <c r="DZN229" s="1"/>
      <c r="DZO229" s="1"/>
      <c r="DZP229" s="1"/>
      <c r="DZQ229" s="1"/>
      <c r="DZR229" s="1"/>
      <c r="DZS229" s="1"/>
      <c r="DZT229" s="1"/>
      <c r="DZU229" s="1"/>
      <c r="DZV229" s="1"/>
      <c r="DZW229" s="1"/>
      <c r="DZX229" s="1"/>
      <c r="DZY229" s="1"/>
      <c r="DZZ229" s="1"/>
      <c r="EAA229" s="1"/>
      <c r="EAB229" s="1"/>
      <c r="EAC229" s="1"/>
      <c r="EAD229" s="1"/>
      <c r="EAE229" s="1"/>
      <c r="EAF229" s="1"/>
      <c r="EAG229" s="1"/>
      <c r="EAH229" s="1"/>
      <c r="EAI229" s="1"/>
      <c r="EAJ229" s="1"/>
      <c r="EAK229" s="1"/>
      <c r="EAL229" s="1"/>
      <c r="EAM229" s="1"/>
      <c r="EAN229" s="1"/>
      <c r="EAO229" s="1"/>
      <c r="EAP229" s="1"/>
      <c r="EAQ229" s="1"/>
      <c r="EAR229" s="1"/>
      <c r="EAS229" s="1"/>
      <c r="EAT229" s="1"/>
      <c r="EAU229" s="1"/>
      <c r="EAV229" s="1"/>
      <c r="EAW229" s="1"/>
      <c r="EAX229" s="1"/>
      <c r="EAY229" s="1"/>
      <c r="EAZ229" s="1"/>
      <c r="EBA229" s="1"/>
      <c r="EBB229" s="1"/>
      <c r="EBC229" s="1"/>
      <c r="EBD229" s="1"/>
      <c r="EBE229" s="1"/>
      <c r="EBF229" s="1"/>
      <c r="EBG229" s="1"/>
      <c r="EBH229" s="1"/>
      <c r="EBI229" s="1"/>
      <c r="EBJ229" s="1"/>
      <c r="EBK229" s="1"/>
      <c r="EBL229" s="1"/>
      <c r="EBM229" s="1"/>
      <c r="EBN229" s="1"/>
      <c r="EBO229" s="1"/>
      <c r="EBP229" s="1"/>
      <c r="EBQ229" s="1"/>
      <c r="EBR229" s="1"/>
      <c r="EBS229" s="1"/>
      <c r="EBT229" s="1"/>
      <c r="EBU229" s="1"/>
      <c r="EBV229" s="1"/>
      <c r="EBW229" s="1"/>
      <c r="EBX229" s="1"/>
      <c r="EBY229" s="1"/>
      <c r="EBZ229" s="1"/>
      <c r="ECA229" s="1"/>
      <c r="ECB229" s="1"/>
      <c r="ECC229" s="1"/>
      <c r="ECD229" s="1"/>
      <c r="ECE229" s="1"/>
      <c r="ECF229" s="1"/>
      <c r="ECG229" s="1"/>
      <c r="ECH229" s="1"/>
      <c r="ECI229" s="1"/>
      <c r="ECJ229" s="1"/>
      <c r="ECK229" s="1"/>
      <c r="ECL229" s="1"/>
      <c r="ECM229" s="1"/>
      <c r="ECN229" s="1"/>
      <c r="ECO229" s="1"/>
      <c r="ECP229" s="1"/>
      <c r="ECQ229" s="1"/>
      <c r="ECR229" s="1"/>
      <c r="ECS229" s="1"/>
      <c r="ECT229" s="1"/>
      <c r="ECU229" s="1"/>
      <c r="ECV229" s="1"/>
      <c r="ECW229" s="1"/>
      <c r="ECX229" s="1"/>
      <c r="ECY229" s="1"/>
      <c r="ECZ229" s="1"/>
      <c r="EDA229" s="1"/>
      <c r="EDB229" s="1"/>
      <c r="EDC229" s="1"/>
      <c r="EDD229" s="1"/>
      <c r="EDE229" s="1"/>
      <c r="EDF229" s="1"/>
      <c r="EDG229" s="1"/>
      <c r="EDH229" s="1"/>
      <c r="EDI229" s="1"/>
      <c r="EDJ229" s="1"/>
      <c r="EDK229" s="1"/>
      <c r="EDL229" s="1"/>
      <c r="EDM229" s="1"/>
      <c r="EDN229" s="1"/>
      <c r="EDO229" s="1"/>
      <c r="EDP229" s="1"/>
      <c r="EDQ229" s="1"/>
      <c r="EDR229" s="1"/>
      <c r="EDS229" s="1"/>
      <c r="EDT229" s="1"/>
      <c r="EDU229" s="1"/>
      <c r="EDV229" s="1"/>
      <c r="EDW229" s="1"/>
      <c r="EDX229" s="1"/>
      <c r="EDY229" s="1"/>
      <c r="EDZ229" s="1"/>
      <c r="EEA229" s="1"/>
      <c r="EEB229" s="1"/>
      <c r="EEC229" s="1"/>
      <c r="EED229" s="1"/>
      <c r="EEE229" s="1"/>
      <c r="EEF229" s="1"/>
      <c r="EEG229" s="1"/>
      <c r="EEH229" s="1"/>
      <c r="EEI229" s="1"/>
      <c r="EEJ229" s="1"/>
      <c r="EEK229" s="1"/>
      <c r="EEL229" s="1"/>
      <c r="EEM229" s="1"/>
      <c r="EEN229" s="1"/>
      <c r="EEO229" s="1"/>
      <c r="EEP229" s="1"/>
      <c r="EEQ229" s="1"/>
      <c r="EER229" s="1"/>
      <c r="EES229" s="1"/>
      <c r="EET229" s="1"/>
      <c r="EEU229" s="1"/>
      <c r="EEV229" s="1"/>
      <c r="EEW229" s="1"/>
      <c r="EEX229" s="1"/>
      <c r="EEY229" s="1"/>
      <c r="EEZ229" s="1"/>
      <c r="EFA229" s="1"/>
      <c r="EFB229" s="1"/>
      <c r="EFC229" s="1"/>
      <c r="EFD229" s="1"/>
      <c r="EFE229" s="1"/>
      <c r="EFF229" s="1"/>
      <c r="EFG229" s="1"/>
      <c r="EFH229" s="1"/>
      <c r="EFI229" s="1"/>
      <c r="EFJ229" s="1"/>
      <c r="EFK229" s="1"/>
      <c r="EFL229" s="1"/>
      <c r="EFM229" s="1"/>
      <c r="EFN229" s="1"/>
      <c r="EFO229" s="1"/>
      <c r="EFP229" s="1"/>
      <c r="EFQ229" s="1"/>
      <c r="EFR229" s="1"/>
      <c r="EFS229" s="1"/>
      <c r="EFT229" s="1"/>
      <c r="EFU229" s="1"/>
      <c r="EFV229" s="1"/>
      <c r="EFW229" s="1"/>
      <c r="EFX229" s="1"/>
      <c r="EFY229" s="1"/>
      <c r="EFZ229" s="1"/>
      <c r="EGA229" s="1"/>
      <c r="EGB229" s="1"/>
      <c r="EGC229" s="1"/>
      <c r="EGD229" s="1"/>
      <c r="EGE229" s="1"/>
      <c r="EGF229" s="1"/>
      <c r="EGG229" s="1"/>
      <c r="EGH229" s="1"/>
      <c r="EGI229" s="1"/>
      <c r="EGJ229" s="1"/>
      <c r="EGK229" s="1"/>
      <c r="EGL229" s="1"/>
      <c r="EGM229" s="1"/>
      <c r="EGN229" s="1"/>
      <c r="EGO229" s="1"/>
      <c r="EGP229" s="1"/>
      <c r="EGQ229" s="1"/>
      <c r="EGR229" s="1"/>
      <c r="EGS229" s="1"/>
      <c r="EGT229" s="1"/>
      <c r="EGU229" s="1"/>
      <c r="EGV229" s="1"/>
      <c r="EGW229" s="1"/>
      <c r="EGX229" s="1"/>
      <c r="EGY229" s="1"/>
      <c r="EGZ229" s="1"/>
      <c r="EHA229" s="1"/>
      <c r="EHB229" s="1"/>
      <c r="EHC229" s="1"/>
      <c r="EHD229" s="1"/>
      <c r="EHE229" s="1"/>
      <c r="EHF229" s="1"/>
      <c r="EHG229" s="1"/>
      <c r="EHH229" s="1"/>
      <c r="EHI229" s="1"/>
      <c r="EHJ229" s="1"/>
      <c r="EHK229" s="1"/>
      <c r="EHL229" s="1"/>
      <c r="EHM229" s="1"/>
      <c r="EHN229" s="1"/>
      <c r="EHO229" s="1"/>
      <c r="EHP229" s="1"/>
      <c r="EHQ229" s="1"/>
      <c r="EHR229" s="1"/>
      <c r="EHS229" s="1"/>
      <c r="EHT229" s="1"/>
      <c r="EHU229" s="1"/>
      <c r="EHV229" s="1"/>
      <c r="EHW229" s="1"/>
      <c r="EHX229" s="1"/>
      <c r="EHY229" s="1"/>
      <c r="EHZ229" s="1"/>
      <c r="EIA229" s="1"/>
      <c r="EIB229" s="1"/>
      <c r="EIC229" s="1"/>
      <c r="EID229" s="1"/>
      <c r="EIE229" s="1"/>
      <c r="EIF229" s="1"/>
      <c r="EIG229" s="1"/>
      <c r="EIH229" s="1"/>
      <c r="EII229" s="1"/>
      <c r="EIJ229" s="1"/>
      <c r="EIK229" s="1"/>
      <c r="EIL229" s="1"/>
      <c r="EIM229" s="1"/>
      <c r="EIN229" s="1"/>
      <c r="EIO229" s="1"/>
      <c r="EIP229" s="1"/>
      <c r="EIQ229" s="1"/>
      <c r="EIR229" s="1"/>
      <c r="EIS229" s="1"/>
      <c r="EIT229" s="1"/>
      <c r="EIU229" s="1"/>
      <c r="EIV229" s="1"/>
      <c r="EIW229" s="1"/>
      <c r="EIX229" s="1"/>
      <c r="EIY229" s="1"/>
      <c r="EIZ229" s="1"/>
      <c r="EJA229" s="1"/>
      <c r="EJB229" s="1"/>
      <c r="EJC229" s="1"/>
      <c r="EJD229" s="1"/>
      <c r="EJE229" s="1"/>
      <c r="EJF229" s="1"/>
      <c r="EJG229" s="1"/>
      <c r="EJH229" s="1"/>
      <c r="EJI229" s="1"/>
      <c r="EJJ229" s="1"/>
      <c r="EJK229" s="1"/>
      <c r="EJL229" s="1"/>
      <c r="EJM229" s="1"/>
      <c r="EJN229" s="1"/>
      <c r="EJO229" s="1"/>
      <c r="EJP229" s="1"/>
      <c r="EJQ229" s="1"/>
      <c r="EJR229" s="1"/>
      <c r="EJS229" s="1"/>
      <c r="EJT229" s="1"/>
      <c r="EJU229" s="1"/>
      <c r="EJV229" s="1"/>
      <c r="EJW229" s="1"/>
      <c r="EJX229" s="1"/>
      <c r="EJY229" s="1"/>
      <c r="EJZ229" s="1"/>
      <c r="EKA229" s="1"/>
      <c r="EKB229" s="1"/>
      <c r="EKC229" s="1"/>
      <c r="EKD229" s="1"/>
      <c r="EKE229" s="1"/>
      <c r="EKF229" s="1"/>
      <c r="EKG229" s="1"/>
      <c r="EKH229" s="1"/>
      <c r="EKI229" s="1"/>
      <c r="EKJ229" s="1"/>
      <c r="EKK229" s="1"/>
      <c r="EKL229" s="1"/>
      <c r="EKM229" s="1"/>
      <c r="EKN229" s="1"/>
      <c r="EKO229" s="1"/>
      <c r="EKP229" s="1"/>
      <c r="EKQ229" s="1"/>
      <c r="EKR229" s="1"/>
      <c r="EKS229" s="1"/>
      <c r="EKT229" s="1"/>
      <c r="EKU229" s="1"/>
      <c r="EKV229" s="1"/>
      <c r="EKW229" s="1"/>
      <c r="EKX229" s="1"/>
      <c r="EKY229" s="1"/>
      <c r="EKZ229" s="1"/>
      <c r="ELA229" s="1"/>
      <c r="ELB229" s="1"/>
      <c r="ELC229" s="1"/>
      <c r="ELD229" s="1"/>
      <c r="ELE229" s="1"/>
      <c r="ELF229" s="1"/>
      <c r="ELG229" s="1"/>
      <c r="ELH229" s="1"/>
      <c r="ELI229" s="1"/>
      <c r="ELJ229" s="1"/>
      <c r="ELK229" s="1"/>
      <c r="ELL229" s="1"/>
      <c r="ELM229" s="1"/>
      <c r="ELN229" s="1"/>
      <c r="ELO229" s="1"/>
      <c r="ELP229" s="1"/>
      <c r="ELQ229" s="1"/>
      <c r="ELR229" s="1"/>
      <c r="ELS229" s="1"/>
      <c r="ELT229" s="1"/>
      <c r="ELU229" s="1"/>
      <c r="ELV229" s="1"/>
      <c r="ELW229" s="1"/>
      <c r="ELX229" s="1"/>
      <c r="ELY229" s="1"/>
      <c r="ELZ229" s="1"/>
      <c r="EMA229" s="1"/>
      <c r="EMB229" s="1"/>
      <c r="EMC229" s="1"/>
      <c r="EMD229" s="1"/>
      <c r="EME229" s="1"/>
      <c r="EMF229" s="1"/>
      <c r="EMG229" s="1"/>
      <c r="EMH229" s="1"/>
      <c r="EMI229" s="1"/>
      <c r="EMJ229" s="1"/>
      <c r="EMK229" s="1"/>
      <c r="EML229" s="1"/>
      <c r="EMM229" s="1"/>
      <c r="EMN229" s="1"/>
      <c r="EMO229" s="1"/>
      <c r="EMP229" s="1"/>
      <c r="EMQ229" s="1"/>
      <c r="EMR229" s="1"/>
      <c r="EMS229" s="1"/>
      <c r="EMT229" s="1"/>
      <c r="EMU229" s="1"/>
      <c r="EMV229" s="1"/>
      <c r="EMW229" s="1"/>
      <c r="EMX229" s="1"/>
      <c r="EMY229" s="1"/>
      <c r="EMZ229" s="1"/>
      <c r="ENA229" s="1"/>
      <c r="ENB229" s="1"/>
      <c r="ENC229" s="1"/>
      <c r="END229" s="1"/>
      <c r="ENE229" s="1"/>
      <c r="ENF229" s="1"/>
      <c r="ENG229" s="1"/>
      <c r="ENH229" s="1"/>
      <c r="ENI229" s="1"/>
      <c r="ENJ229" s="1"/>
      <c r="ENK229" s="1"/>
      <c r="ENL229" s="1"/>
      <c r="ENM229" s="1"/>
      <c r="ENN229" s="1"/>
      <c r="ENO229" s="1"/>
      <c r="ENP229" s="1"/>
      <c r="ENQ229" s="1"/>
      <c r="ENR229" s="1"/>
      <c r="ENS229" s="1"/>
      <c r="ENT229" s="1"/>
      <c r="ENU229" s="1"/>
      <c r="ENV229" s="1"/>
      <c r="ENW229" s="1"/>
      <c r="ENX229" s="1"/>
      <c r="ENY229" s="1"/>
      <c r="ENZ229" s="1"/>
      <c r="EOA229" s="1"/>
      <c r="EOB229" s="1"/>
      <c r="EOC229" s="1"/>
      <c r="EOD229" s="1"/>
      <c r="EOE229" s="1"/>
      <c r="EOF229" s="1"/>
      <c r="EOG229" s="1"/>
      <c r="EOH229" s="1"/>
      <c r="EOI229" s="1"/>
      <c r="EOJ229" s="1"/>
      <c r="EOK229" s="1"/>
      <c r="EOL229" s="1"/>
      <c r="EOM229" s="1"/>
      <c r="EON229" s="1"/>
      <c r="EOO229" s="1"/>
      <c r="EOP229" s="1"/>
      <c r="EOQ229" s="1"/>
      <c r="EOR229" s="1"/>
      <c r="EOS229" s="1"/>
      <c r="EOT229" s="1"/>
      <c r="EOU229" s="1"/>
      <c r="EOV229" s="1"/>
      <c r="EOW229" s="1"/>
      <c r="EOX229" s="1"/>
      <c r="EOY229" s="1"/>
      <c r="EOZ229" s="1"/>
      <c r="EPA229" s="1"/>
      <c r="EPB229" s="1"/>
      <c r="EPC229" s="1"/>
      <c r="EPD229" s="1"/>
      <c r="EPE229" s="1"/>
      <c r="EPF229" s="1"/>
      <c r="EPG229" s="1"/>
      <c r="EPH229" s="1"/>
      <c r="EPI229" s="1"/>
      <c r="EPJ229" s="1"/>
      <c r="EPK229" s="1"/>
      <c r="EPL229" s="1"/>
      <c r="EPM229" s="1"/>
      <c r="EPN229" s="1"/>
      <c r="EPO229" s="1"/>
      <c r="EPP229" s="1"/>
      <c r="EPQ229" s="1"/>
      <c r="EPR229" s="1"/>
      <c r="EPS229" s="1"/>
      <c r="EPT229" s="1"/>
      <c r="EPU229" s="1"/>
      <c r="EPV229" s="1"/>
      <c r="EPW229" s="1"/>
      <c r="EPX229" s="1"/>
      <c r="EPY229" s="1"/>
      <c r="EPZ229" s="1"/>
      <c r="EQA229" s="1"/>
      <c r="EQB229" s="1"/>
      <c r="EQC229" s="1"/>
      <c r="EQD229" s="1"/>
      <c r="EQE229" s="1"/>
      <c r="EQF229" s="1"/>
      <c r="EQG229" s="1"/>
      <c r="EQH229" s="1"/>
      <c r="EQI229" s="1"/>
      <c r="EQJ229" s="1"/>
      <c r="EQK229" s="1"/>
      <c r="EQL229" s="1"/>
      <c r="EQM229" s="1"/>
      <c r="EQN229" s="1"/>
      <c r="EQO229" s="1"/>
      <c r="EQP229" s="1"/>
      <c r="EQQ229" s="1"/>
      <c r="EQR229" s="1"/>
      <c r="EQS229" s="1"/>
      <c r="EQT229" s="1"/>
      <c r="EQU229" s="1"/>
      <c r="EQV229" s="1"/>
      <c r="EQW229" s="1"/>
      <c r="EQX229" s="1"/>
      <c r="EQY229" s="1"/>
      <c r="EQZ229" s="1"/>
      <c r="ERA229" s="1"/>
      <c r="ERB229" s="1"/>
      <c r="ERC229" s="1"/>
      <c r="ERD229" s="1"/>
      <c r="ERE229" s="1"/>
      <c r="ERF229" s="1"/>
      <c r="ERG229" s="1"/>
      <c r="ERH229" s="1"/>
      <c r="ERI229" s="1"/>
      <c r="ERJ229" s="1"/>
      <c r="ERK229" s="1"/>
      <c r="ERL229" s="1"/>
      <c r="ERM229" s="1"/>
      <c r="ERN229" s="1"/>
      <c r="ERO229" s="1"/>
      <c r="ERP229" s="1"/>
      <c r="ERQ229" s="1"/>
      <c r="ERR229" s="1"/>
      <c r="ERS229" s="1"/>
      <c r="ERT229" s="1"/>
      <c r="ERU229" s="1"/>
      <c r="ERV229" s="1"/>
      <c r="ERW229" s="1"/>
      <c r="ERX229" s="1"/>
      <c r="ERY229" s="1"/>
      <c r="ERZ229" s="1"/>
      <c r="ESA229" s="1"/>
      <c r="ESB229" s="1"/>
      <c r="ESC229" s="1"/>
      <c r="ESD229" s="1"/>
      <c r="ESE229" s="1"/>
      <c r="ESF229" s="1"/>
      <c r="ESG229" s="1"/>
      <c r="ESH229" s="1"/>
      <c r="ESI229" s="1"/>
      <c r="ESJ229" s="1"/>
      <c r="ESK229" s="1"/>
      <c r="ESL229" s="1"/>
      <c r="ESM229" s="1"/>
      <c r="ESN229" s="1"/>
      <c r="ESO229" s="1"/>
      <c r="ESP229" s="1"/>
      <c r="ESQ229" s="1"/>
      <c r="ESR229" s="1"/>
      <c r="ESS229" s="1"/>
      <c r="EST229" s="1"/>
      <c r="ESU229" s="1"/>
      <c r="ESV229" s="1"/>
      <c r="ESW229" s="1"/>
      <c r="ESX229" s="1"/>
      <c r="ESY229" s="1"/>
      <c r="ESZ229" s="1"/>
      <c r="ETA229" s="1"/>
      <c r="ETB229" s="1"/>
      <c r="ETC229" s="1"/>
      <c r="ETD229" s="1"/>
      <c r="ETE229" s="1"/>
      <c r="ETF229" s="1"/>
      <c r="ETG229" s="1"/>
      <c r="ETH229" s="1"/>
      <c r="ETI229" s="1"/>
      <c r="ETJ229" s="1"/>
      <c r="ETK229" s="1"/>
      <c r="ETL229" s="1"/>
      <c r="ETM229" s="1"/>
      <c r="ETN229" s="1"/>
      <c r="ETO229" s="1"/>
      <c r="ETP229" s="1"/>
      <c r="ETQ229" s="1"/>
      <c r="ETR229" s="1"/>
      <c r="ETS229" s="1"/>
      <c r="ETT229" s="1"/>
      <c r="ETU229" s="1"/>
      <c r="ETV229" s="1"/>
      <c r="ETW229" s="1"/>
      <c r="ETX229" s="1"/>
      <c r="ETY229" s="1"/>
      <c r="ETZ229" s="1"/>
      <c r="EUA229" s="1"/>
      <c r="EUB229" s="1"/>
      <c r="EUC229" s="1"/>
      <c r="EUD229" s="1"/>
      <c r="EUE229" s="1"/>
      <c r="EUF229" s="1"/>
      <c r="EUG229" s="1"/>
      <c r="EUH229" s="1"/>
      <c r="EUI229" s="1"/>
      <c r="EUJ229" s="1"/>
      <c r="EUK229" s="1"/>
      <c r="EUL229" s="1"/>
      <c r="EUM229" s="1"/>
      <c r="EUN229" s="1"/>
      <c r="EUO229" s="1"/>
      <c r="EUP229" s="1"/>
      <c r="EUQ229" s="1"/>
      <c r="EUR229" s="1"/>
      <c r="EUS229" s="1"/>
      <c r="EUT229" s="1"/>
      <c r="EUU229" s="1"/>
      <c r="EUV229" s="1"/>
      <c r="EUW229" s="1"/>
      <c r="EUX229" s="1"/>
      <c r="EUY229" s="1"/>
      <c r="EUZ229" s="1"/>
      <c r="EVA229" s="1"/>
      <c r="EVB229" s="1"/>
      <c r="EVC229" s="1"/>
      <c r="EVD229" s="1"/>
      <c r="EVE229" s="1"/>
      <c r="EVF229" s="1"/>
      <c r="EVG229" s="1"/>
      <c r="EVH229" s="1"/>
      <c r="EVI229" s="1"/>
      <c r="EVJ229" s="1"/>
      <c r="EVK229" s="1"/>
      <c r="EVL229" s="1"/>
      <c r="EVM229" s="1"/>
      <c r="EVN229" s="1"/>
      <c r="EVO229" s="1"/>
      <c r="EVP229" s="1"/>
      <c r="EVQ229" s="1"/>
      <c r="EVR229" s="1"/>
      <c r="EVS229" s="1"/>
      <c r="EVT229" s="1"/>
      <c r="EVU229" s="1"/>
      <c r="EVV229" s="1"/>
      <c r="EVW229" s="1"/>
      <c r="EVX229" s="1"/>
      <c r="EVY229" s="1"/>
      <c r="EVZ229" s="1"/>
      <c r="EWA229" s="1"/>
      <c r="EWB229" s="1"/>
      <c r="EWC229" s="1"/>
      <c r="EWD229" s="1"/>
      <c r="EWE229" s="1"/>
      <c r="EWF229" s="1"/>
      <c r="EWG229" s="1"/>
      <c r="EWH229" s="1"/>
      <c r="EWI229" s="1"/>
      <c r="EWJ229" s="1"/>
      <c r="EWK229" s="1"/>
      <c r="EWL229" s="1"/>
      <c r="EWM229" s="1"/>
      <c r="EWN229" s="1"/>
      <c r="EWO229" s="1"/>
      <c r="EWP229" s="1"/>
      <c r="EWQ229" s="1"/>
      <c r="EWR229" s="1"/>
      <c r="EWS229" s="1"/>
      <c r="EWT229" s="1"/>
      <c r="EWU229" s="1"/>
      <c r="EWV229" s="1"/>
      <c r="EWW229" s="1"/>
      <c r="EWX229" s="1"/>
      <c r="EWY229" s="1"/>
      <c r="EWZ229" s="1"/>
      <c r="EXA229" s="1"/>
      <c r="EXB229" s="1"/>
      <c r="EXC229" s="1"/>
      <c r="EXD229" s="1"/>
      <c r="EXE229" s="1"/>
      <c r="EXF229" s="1"/>
      <c r="EXG229" s="1"/>
      <c r="EXH229" s="1"/>
      <c r="EXI229" s="1"/>
      <c r="EXJ229" s="1"/>
      <c r="EXK229" s="1"/>
      <c r="EXL229" s="1"/>
      <c r="EXM229" s="1"/>
      <c r="EXN229" s="1"/>
      <c r="EXO229" s="1"/>
      <c r="EXP229" s="1"/>
      <c r="EXQ229" s="1"/>
      <c r="EXR229" s="1"/>
      <c r="EXS229" s="1"/>
      <c r="EXT229" s="1"/>
      <c r="EXU229" s="1"/>
      <c r="EXV229" s="1"/>
      <c r="EXW229" s="1"/>
      <c r="EXX229" s="1"/>
      <c r="EXY229" s="1"/>
      <c r="EXZ229" s="1"/>
      <c r="EYA229" s="1"/>
      <c r="EYB229" s="1"/>
      <c r="EYC229" s="1"/>
      <c r="EYD229" s="1"/>
      <c r="EYE229" s="1"/>
      <c r="EYF229" s="1"/>
      <c r="EYG229" s="1"/>
      <c r="EYH229" s="1"/>
      <c r="EYI229" s="1"/>
      <c r="EYJ229" s="1"/>
      <c r="EYK229" s="1"/>
      <c r="EYL229" s="1"/>
      <c r="EYM229" s="1"/>
      <c r="EYN229" s="1"/>
      <c r="EYO229" s="1"/>
      <c r="EYP229" s="1"/>
      <c r="EYQ229" s="1"/>
      <c r="EYR229" s="1"/>
      <c r="EYS229" s="1"/>
      <c r="EYT229" s="1"/>
      <c r="EYU229" s="1"/>
      <c r="EYV229" s="1"/>
      <c r="EYW229" s="1"/>
      <c r="EYX229" s="1"/>
      <c r="EYY229" s="1"/>
      <c r="EYZ229" s="1"/>
      <c r="EZA229" s="1"/>
      <c r="EZB229" s="1"/>
      <c r="EZC229" s="1"/>
      <c r="EZD229" s="1"/>
      <c r="EZE229" s="1"/>
      <c r="EZF229" s="1"/>
      <c r="EZG229" s="1"/>
      <c r="EZH229" s="1"/>
      <c r="EZI229" s="1"/>
      <c r="EZJ229" s="1"/>
      <c r="EZK229" s="1"/>
      <c r="EZL229" s="1"/>
      <c r="EZM229" s="1"/>
      <c r="EZN229" s="1"/>
      <c r="EZO229" s="1"/>
      <c r="EZP229" s="1"/>
      <c r="EZQ229" s="1"/>
      <c r="EZR229" s="1"/>
      <c r="EZS229" s="1"/>
      <c r="EZT229" s="1"/>
      <c r="EZU229" s="1"/>
      <c r="EZV229" s="1"/>
      <c r="EZW229" s="1"/>
      <c r="EZX229" s="1"/>
      <c r="EZY229" s="1"/>
      <c r="EZZ229" s="1"/>
      <c r="FAA229" s="1"/>
      <c r="FAB229" s="1"/>
      <c r="FAC229" s="1"/>
      <c r="FAD229" s="1"/>
      <c r="FAE229" s="1"/>
      <c r="FAF229" s="1"/>
      <c r="FAG229" s="1"/>
      <c r="FAH229" s="1"/>
      <c r="FAI229" s="1"/>
      <c r="FAJ229" s="1"/>
      <c r="FAK229" s="1"/>
      <c r="FAL229" s="1"/>
      <c r="FAM229" s="1"/>
      <c r="FAN229" s="1"/>
      <c r="FAO229" s="1"/>
      <c r="FAP229" s="1"/>
      <c r="FAQ229" s="1"/>
      <c r="FAR229" s="1"/>
      <c r="FAS229" s="1"/>
      <c r="FAT229" s="1"/>
      <c r="FAU229" s="1"/>
      <c r="FAV229" s="1"/>
      <c r="FAW229" s="1"/>
      <c r="FAX229" s="1"/>
      <c r="FAY229" s="1"/>
      <c r="FAZ229" s="1"/>
      <c r="FBA229" s="1"/>
      <c r="FBB229" s="1"/>
      <c r="FBC229" s="1"/>
      <c r="FBD229" s="1"/>
      <c r="FBE229" s="1"/>
      <c r="FBF229" s="1"/>
      <c r="FBG229" s="1"/>
      <c r="FBH229" s="1"/>
      <c r="FBI229" s="1"/>
      <c r="FBJ229" s="1"/>
      <c r="FBK229" s="1"/>
      <c r="FBL229" s="1"/>
      <c r="FBM229" s="1"/>
      <c r="FBN229" s="1"/>
      <c r="FBO229" s="1"/>
      <c r="FBP229" s="1"/>
      <c r="FBQ229" s="1"/>
      <c r="FBR229" s="1"/>
      <c r="FBS229" s="1"/>
      <c r="FBT229" s="1"/>
      <c r="FBU229" s="1"/>
      <c r="FBV229" s="1"/>
      <c r="FBW229" s="1"/>
      <c r="FBX229" s="1"/>
      <c r="FBY229" s="1"/>
      <c r="FBZ229" s="1"/>
      <c r="FCA229" s="1"/>
      <c r="FCB229" s="1"/>
      <c r="FCC229" s="1"/>
      <c r="FCD229" s="1"/>
      <c r="FCE229" s="1"/>
      <c r="FCF229" s="1"/>
      <c r="FCG229" s="1"/>
      <c r="FCH229" s="1"/>
      <c r="FCI229" s="1"/>
      <c r="FCJ229" s="1"/>
      <c r="FCK229" s="1"/>
      <c r="FCL229" s="1"/>
      <c r="FCM229" s="1"/>
      <c r="FCN229" s="1"/>
      <c r="FCO229" s="1"/>
      <c r="FCP229" s="1"/>
      <c r="FCQ229" s="1"/>
      <c r="FCR229" s="1"/>
      <c r="FCS229" s="1"/>
      <c r="FCT229" s="1"/>
      <c r="FCU229" s="1"/>
      <c r="FCV229" s="1"/>
      <c r="FCW229" s="1"/>
      <c r="FCX229" s="1"/>
      <c r="FCY229" s="1"/>
      <c r="FCZ229" s="1"/>
      <c r="FDA229" s="1"/>
      <c r="FDB229" s="1"/>
      <c r="FDC229" s="1"/>
      <c r="FDD229" s="1"/>
      <c r="FDE229" s="1"/>
      <c r="FDF229" s="1"/>
      <c r="FDG229" s="1"/>
      <c r="FDH229" s="1"/>
      <c r="FDI229" s="1"/>
      <c r="FDJ229" s="1"/>
      <c r="FDK229" s="1"/>
      <c r="FDL229" s="1"/>
      <c r="FDM229" s="1"/>
      <c r="FDN229" s="1"/>
      <c r="FDO229" s="1"/>
      <c r="FDP229" s="1"/>
      <c r="FDQ229" s="1"/>
      <c r="FDR229" s="1"/>
      <c r="FDS229" s="1"/>
      <c r="FDT229" s="1"/>
      <c r="FDU229" s="1"/>
      <c r="FDV229" s="1"/>
      <c r="FDW229" s="1"/>
      <c r="FDX229" s="1"/>
      <c r="FDY229" s="1"/>
      <c r="FDZ229" s="1"/>
      <c r="FEA229" s="1"/>
      <c r="FEB229" s="1"/>
      <c r="FEC229" s="1"/>
      <c r="FED229" s="1"/>
      <c r="FEE229" s="1"/>
      <c r="FEF229" s="1"/>
      <c r="FEG229" s="1"/>
      <c r="FEH229" s="1"/>
      <c r="FEI229" s="1"/>
      <c r="FEJ229" s="1"/>
      <c r="FEK229" s="1"/>
      <c r="FEL229" s="1"/>
      <c r="FEM229" s="1"/>
      <c r="FEN229" s="1"/>
      <c r="FEO229" s="1"/>
      <c r="FEP229" s="1"/>
      <c r="FEQ229" s="1"/>
      <c r="FER229" s="1"/>
      <c r="FES229" s="1"/>
      <c r="FET229" s="1"/>
      <c r="FEU229" s="1"/>
      <c r="FEV229" s="1"/>
      <c r="FEW229" s="1"/>
      <c r="FEX229" s="1"/>
      <c r="FEY229" s="1"/>
      <c r="FEZ229" s="1"/>
      <c r="FFA229" s="1"/>
      <c r="FFB229" s="1"/>
      <c r="FFC229" s="1"/>
      <c r="FFD229" s="1"/>
      <c r="FFE229" s="1"/>
      <c r="FFF229" s="1"/>
      <c r="FFG229" s="1"/>
      <c r="FFH229" s="1"/>
      <c r="FFI229" s="1"/>
      <c r="FFJ229" s="1"/>
      <c r="FFK229" s="1"/>
      <c r="FFL229" s="1"/>
      <c r="FFM229" s="1"/>
      <c r="FFN229" s="1"/>
      <c r="FFO229" s="1"/>
      <c r="FFP229" s="1"/>
      <c r="FFQ229" s="1"/>
      <c r="FFR229" s="1"/>
      <c r="FFS229" s="1"/>
      <c r="FFT229" s="1"/>
      <c r="FFU229" s="1"/>
      <c r="FFV229" s="1"/>
      <c r="FFW229" s="1"/>
      <c r="FFX229" s="1"/>
      <c r="FFY229" s="1"/>
      <c r="FFZ229" s="1"/>
      <c r="FGA229" s="1"/>
      <c r="FGB229" s="1"/>
      <c r="FGC229" s="1"/>
      <c r="FGD229" s="1"/>
      <c r="FGE229" s="1"/>
      <c r="FGF229" s="1"/>
      <c r="FGG229" s="1"/>
      <c r="FGH229" s="1"/>
      <c r="FGI229" s="1"/>
      <c r="FGJ229" s="1"/>
      <c r="FGK229" s="1"/>
      <c r="FGL229" s="1"/>
      <c r="FGM229" s="1"/>
      <c r="FGN229" s="1"/>
      <c r="FGO229" s="1"/>
      <c r="FGP229" s="1"/>
      <c r="FGQ229" s="1"/>
      <c r="FGR229" s="1"/>
      <c r="FGS229" s="1"/>
      <c r="FGT229" s="1"/>
      <c r="FGU229" s="1"/>
      <c r="FGV229" s="1"/>
      <c r="FGW229" s="1"/>
      <c r="FGX229" s="1"/>
      <c r="FGY229" s="1"/>
      <c r="FGZ229" s="1"/>
      <c r="FHA229" s="1"/>
      <c r="FHB229" s="1"/>
      <c r="FHC229" s="1"/>
      <c r="FHD229" s="1"/>
      <c r="FHE229" s="1"/>
      <c r="FHF229" s="1"/>
      <c r="FHG229" s="1"/>
      <c r="FHH229" s="1"/>
      <c r="FHI229" s="1"/>
      <c r="FHJ229" s="1"/>
      <c r="FHK229" s="1"/>
      <c r="FHL229" s="1"/>
      <c r="FHM229" s="1"/>
      <c r="FHN229" s="1"/>
      <c r="FHO229" s="1"/>
      <c r="FHP229" s="1"/>
      <c r="FHQ229" s="1"/>
      <c r="FHR229" s="1"/>
      <c r="FHS229" s="1"/>
      <c r="FHT229" s="1"/>
      <c r="FHU229" s="1"/>
      <c r="FHV229" s="1"/>
      <c r="FHW229" s="1"/>
      <c r="FHX229" s="1"/>
      <c r="FHY229" s="1"/>
      <c r="FHZ229" s="1"/>
      <c r="FIA229" s="1"/>
      <c r="FIB229" s="1"/>
      <c r="FIC229" s="1"/>
      <c r="FID229" s="1"/>
      <c r="FIE229" s="1"/>
      <c r="FIF229" s="1"/>
      <c r="FIG229" s="1"/>
      <c r="FIH229" s="1"/>
      <c r="FII229" s="1"/>
      <c r="FIJ229" s="1"/>
      <c r="FIK229" s="1"/>
      <c r="FIL229" s="1"/>
      <c r="FIM229" s="1"/>
      <c r="FIN229" s="1"/>
      <c r="FIO229" s="1"/>
      <c r="FIP229" s="1"/>
      <c r="FIQ229" s="1"/>
      <c r="FIR229" s="1"/>
      <c r="FIS229" s="1"/>
      <c r="FIT229" s="1"/>
      <c r="FIU229" s="1"/>
      <c r="FIV229" s="1"/>
      <c r="FIW229" s="1"/>
      <c r="FIX229" s="1"/>
      <c r="FIY229" s="1"/>
      <c r="FIZ229" s="1"/>
      <c r="FJA229" s="1"/>
      <c r="FJB229" s="1"/>
      <c r="FJC229" s="1"/>
      <c r="FJD229" s="1"/>
      <c r="FJE229" s="1"/>
      <c r="FJF229" s="1"/>
      <c r="FJG229" s="1"/>
      <c r="FJH229" s="1"/>
      <c r="FJI229" s="1"/>
      <c r="FJJ229" s="1"/>
      <c r="FJK229" s="1"/>
      <c r="FJL229" s="1"/>
      <c r="FJM229" s="1"/>
      <c r="FJN229" s="1"/>
      <c r="FJO229" s="1"/>
      <c r="FJP229" s="1"/>
      <c r="FJQ229" s="1"/>
      <c r="FJR229" s="1"/>
      <c r="FJS229" s="1"/>
      <c r="FJT229" s="1"/>
      <c r="FJU229" s="1"/>
      <c r="FJV229" s="1"/>
      <c r="FJW229" s="1"/>
      <c r="FJX229" s="1"/>
      <c r="FJY229" s="1"/>
      <c r="FJZ229" s="1"/>
      <c r="FKA229" s="1"/>
      <c r="FKB229" s="1"/>
      <c r="FKC229" s="1"/>
      <c r="FKD229" s="1"/>
      <c r="FKE229" s="1"/>
      <c r="FKF229" s="1"/>
      <c r="FKG229" s="1"/>
      <c r="FKH229" s="1"/>
      <c r="FKI229" s="1"/>
      <c r="FKJ229" s="1"/>
      <c r="FKK229" s="1"/>
      <c r="FKL229" s="1"/>
      <c r="FKM229" s="1"/>
      <c r="FKN229" s="1"/>
      <c r="FKO229" s="1"/>
      <c r="FKP229" s="1"/>
      <c r="FKQ229" s="1"/>
      <c r="FKR229" s="1"/>
      <c r="FKS229" s="1"/>
      <c r="FKT229" s="1"/>
      <c r="FKU229" s="1"/>
      <c r="FKV229" s="1"/>
      <c r="FKW229" s="1"/>
      <c r="FKX229" s="1"/>
      <c r="FKY229" s="1"/>
      <c r="FKZ229" s="1"/>
      <c r="FLA229" s="1"/>
      <c r="FLB229" s="1"/>
      <c r="FLC229" s="1"/>
      <c r="FLD229" s="1"/>
      <c r="FLE229" s="1"/>
      <c r="FLF229" s="1"/>
      <c r="FLG229" s="1"/>
      <c r="FLH229" s="1"/>
      <c r="FLI229" s="1"/>
      <c r="FLJ229" s="1"/>
      <c r="FLK229" s="1"/>
      <c r="FLL229" s="1"/>
      <c r="FLM229" s="1"/>
      <c r="FLN229" s="1"/>
      <c r="FLO229" s="1"/>
      <c r="FLP229" s="1"/>
      <c r="FLQ229" s="1"/>
      <c r="FLR229" s="1"/>
      <c r="FLS229" s="1"/>
      <c r="FLT229" s="1"/>
      <c r="FLU229" s="1"/>
      <c r="FLV229" s="1"/>
      <c r="FLW229" s="1"/>
      <c r="FLX229" s="1"/>
      <c r="FLY229" s="1"/>
      <c r="FLZ229" s="1"/>
      <c r="FMA229" s="1"/>
      <c r="FMB229" s="1"/>
      <c r="FMC229" s="1"/>
      <c r="FMD229" s="1"/>
      <c r="FME229" s="1"/>
      <c r="FMF229" s="1"/>
      <c r="FMG229" s="1"/>
      <c r="FMH229" s="1"/>
      <c r="FMI229" s="1"/>
      <c r="FMJ229" s="1"/>
      <c r="FMK229" s="1"/>
      <c r="FML229" s="1"/>
      <c r="FMM229" s="1"/>
      <c r="FMN229" s="1"/>
      <c r="FMO229" s="1"/>
      <c r="FMP229" s="1"/>
      <c r="FMQ229" s="1"/>
      <c r="FMR229" s="1"/>
      <c r="FMS229" s="1"/>
      <c r="FMT229" s="1"/>
      <c r="FMU229" s="1"/>
      <c r="FMV229" s="1"/>
      <c r="FMW229" s="1"/>
      <c r="FMX229" s="1"/>
      <c r="FMY229" s="1"/>
      <c r="FMZ229" s="1"/>
      <c r="FNA229" s="1"/>
      <c r="FNB229" s="1"/>
      <c r="FNC229" s="1"/>
      <c r="FND229" s="1"/>
      <c r="FNE229" s="1"/>
      <c r="FNF229" s="1"/>
      <c r="FNG229" s="1"/>
      <c r="FNH229" s="1"/>
      <c r="FNI229" s="1"/>
      <c r="FNJ229" s="1"/>
      <c r="FNK229" s="1"/>
      <c r="FNL229" s="1"/>
      <c r="FNM229" s="1"/>
      <c r="FNN229" s="1"/>
      <c r="FNO229" s="1"/>
      <c r="FNP229" s="1"/>
      <c r="FNQ229" s="1"/>
      <c r="FNR229" s="1"/>
      <c r="FNS229" s="1"/>
      <c r="FNT229" s="1"/>
      <c r="FNU229" s="1"/>
      <c r="FNV229" s="1"/>
      <c r="FNW229" s="1"/>
      <c r="FNX229" s="1"/>
      <c r="FNY229" s="1"/>
      <c r="FNZ229" s="1"/>
      <c r="FOA229" s="1"/>
      <c r="FOB229" s="1"/>
      <c r="FOC229" s="1"/>
      <c r="FOD229" s="1"/>
      <c r="FOE229" s="1"/>
      <c r="FOF229" s="1"/>
      <c r="FOG229" s="1"/>
      <c r="FOH229" s="1"/>
      <c r="FOI229" s="1"/>
      <c r="FOJ229" s="1"/>
      <c r="FOK229" s="1"/>
      <c r="FOL229" s="1"/>
      <c r="FOM229" s="1"/>
      <c r="FON229" s="1"/>
      <c r="FOO229" s="1"/>
      <c r="FOP229" s="1"/>
      <c r="FOQ229" s="1"/>
      <c r="FOR229" s="1"/>
      <c r="FOS229" s="1"/>
      <c r="FOT229" s="1"/>
      <c r="FOU229" s="1"/>
      <c r="FOV229" s="1"/>
      <c r="FOW229" s="1"/>
      <c r="FOX229" s="1"/>
      <c r="FOY229" s="1"/>
      <c r="FOZ229" s="1"/>
      <c r="FPA229" s="1"/>
      <c r="FPB229" s="1"/>
      <c r="FPC229" s="1"/>
      <c r="FPD229" s="1"/>
      <c r="FPE229" s="1"/>
      <c r="FPF229" s="1"/>
      <c r="FPG229" s="1"/>
      <c r="FPH229" s="1"/>
      <c r="FPI229" s="1"/>
      <c r="FPJ229" s="1"/>
      <c r="FPK229" s="1"/>
      <c r="FPL229" s="1"/>
      <c r="FPM229" s="1"/>
      <c r="FPN229" s="1"/>
      <c r="FPO229" s="1"/>
      <c r="FPP229" s="1"/>
      <c r="FPQ229" s="1"/>
      <c r="FPR229" s="1"/>
      <c r="FPS229" s="1"/>
      <c r="FPT229" s="1"/>
      <c r="FPU229" s="1"/>
      <c r="FPV229" s="1"/>
      <c r="FPW229" s="1"/>
      <c r="FPX229" s="1"/>
      <c r="FPY229" s="1"/>
      <c r="FPZ229" s="1"/>
      <c r="FQA229" s="1"/>
      <c r="FQB229" s="1"/>
      <c r="FQC229" s="1"/>
      <c r="FQD229" s="1"/>
      <c r="FQE229" s="1"/>
      <c r="FQF229" s="1"/>
      <c r="FQG229" s="1"/>
      <c r="FQH229" s="1"/>
      <c r="FQI229" s="1"/>
      <c r="FQJ229" s="1"/>
      <c r="FQK229" s="1"/>
      <c r="FQL229" s="1"/>
      <c r="FQM229" s="1"/>
      <c r="FQN229" s="1"/>
      <c r="FQO229" s="1"/>
      <c r="FQP229" s="1"/>
      <c r="FQQ229" s="1"/>
      <c r="FQR229" s="1"/>
      <c r="FQS229" s="1"/>
      <c r="FQT229" s="1"/>
      <c r="FQU229" s="1"/>
      <c r="FQV229" s="1"/>
      <c r="FQW229" s="1"/>
      <c r="FQX229" s="1"/>
      <c r="FQY229" s="1"/>
      <c r="FQZ229" s="1"/>
      <c r="FRA229" s="1"/>
      <c r="FRB229" s="1"/>
      <c r="FRC229" s="1"/>
      <c r="FRD229" s="1"/>
      <c r="FRE229" s="1"/>
      <c r="FRF229" s="1"/>
      <c r="FRG229" s="1"/>
      <c r="FRH229" s="1"/>
      <c r="FRI229" s="1"/>
      <c r="FRJ229" s="1"/>
      <c r="FRK229" s="1"/>
      <c r="FRL229" s="1"/>
      <c r="FRM229" s="1"/>
      <c r="FRN229" s="1"/>
      <c r="FRO229" s="1"/>
      <c r="FRP229" s="1"/>
      <c r="FRQ229" s="1"/>
      <c r="FRR229" s="1"/>
      <c r="FRS229" s="1"/>
      <c r="FRT229" s="1"/>
      <c r="FRU229" s="1"/>
      <c r="FRV229" s="1"/>
      <c r="FRW229" s="1"/>
      <c r="FRX229" s="1"/>
      <c r="FRY229" s="1"/>
      <c r="FRZ229" s="1"/>
      <c r="FSA229" s="1"/>
      <c r="FSB229" s="1"/>
      <c r="FSC229" s="1"/>
      <c r="FSD229" s="1"/>
      <c r="FSE229" s="1"/>
      <c r="FSF229" s="1"/>
      <c r="FSG229" s="1"/>
      <c r="FSH229" s="1"/>
      <c r="FSI229" s="1"/>
      <c r="FSJ229" s="1"/>
      <c r="FSK229" s="1"/>
      <c r="FSL229" s="1"/>
      <c r="FSM229" s="1"/>
      <c r="FSN229" s="1"/>
      <c r="FSO229" s="1"/>
      <c r="FSP229" s="1"/>
      <c r="FSQ229" s="1"/>
      <c r="FSR229" s="1"/>
      <c r="FSS229" s="1"/>
      <c r="FST229" s="1"/>
      <c r="FSU229" s="1"/>
      <c r="FSV229" s="1"/>
      <c r="FSW229" s="1"/>
      <c r="FSX229" s="1"/>
      <c r="FSY229" s="1"/>
      <c r="FSZ229" s="1"/>
      <c r="FTA229" s="1"/>
      <c r="FTB229" s="1"/>
      <c r="FTC229" s="1"/>
      <c r="FTD229" s="1"/>
      <c r="FTE229" s="1"/>
      <c r="FTF229" s="1"/>
      <c r="FTG229" s="1"/>
      <c r="FTH229" s="1"/>
      <c r="FTI229" s="1"/>
      <c r="FTJ229" s="1"/>
      <c r="FTK229" s="1"/>
      <c r="FTL229" s="1"/>
      <c r="FTM229" s="1"/>
      <c r="FTN229" s="1"/>
      <c r="FTO229" s="1"/>
      <c r="FTP229" s="1"/>
      <c r="FTQ229" s="1"/>
      <c r="FTR229" s="1"/>
      <c r="FTS229" s="1"/>
      <c r="FTT229" s="1"/>
      <c r="FTU229" s="1"/>
      <c r="FTV229" s="1"/>
      <c r="FTW229" s="1"/>
      <c r="FTX229" s="1"/>
      <c r="FTY229" s="1"/>
      <c r="FTZ229" s="1"/>
      <c r="FUA229" s="1"/>
      <c r="FUB229" s="1"/>
      <c r="FUC229" s="1"/>
      <c r="FUD229" s="1"/>
      <c r="FUE229" s="1"/>
      <c r="FUF229" s="1"/>
      <c r="FUG229" s="1"/>
      <c r="FUH229" s="1"/>
      <c r="FUI229" s="1"/>
      <c r="FUJ229" s="1"/>
      <c r="FUK229" s="1"/>
      <c r="FUL229" s="1"/>
      <c r="FUM229" s="1"/>
      <c r="FUN229" s="1"/>
      <c r="FUO229" s="1"/>
      <c r="FUP229" s="1"/>
      <c r="FUQ229" s="1"/>
      <c r="FUR229" s="1"/>
      <c r="FUS229" s="1"/>
      <c r="FUT229" s="1"/>
      <c r="FUU229" s="1"/>
      <c r="FUV229" s="1"/>
      <c r="FUW229" s="1"/>
      <c r="FUX229" s="1"/>
      <c r="FUY229" s="1"/>
      <c r="FUZ229" s="1"/>
      <c r="FVA229" s="1"/>
      <c r="FVB229" s="1"/>
      <c r="FVC229" s="1"/>
      <c r="FVD229" s="1"/>
      <c r="FVE229" s="1"/>
      <c r="FVF229" s="1"/>
      <c r="FVG229" s="1"/>
      <c r="FVH229" s="1"/>
      <c r="FVI229" s="1"/>
      <c r="FVJ229" s="1"/>
      <c r="FVK229" s="1"/>
      <c r="FVL229" s="1"/>
      <c r="FVM229" s="1"/>
      <c r="FVN229" s="1"/>
      <c r="FVO229" s="1"/>
      <c r="FVP229" s="1"/>
      <c r="FVQ229" s="1"/>
      <c r="FVR229" s="1"/>
      <c r="FVS229" s="1"/>
      <c r="FVT229" s="1"/>
      <c r="FVU229" s="1"/>
      <c r="FVV229" s="1"/>
      <c r="FVW229" s="1"/>
      <c r="FVX229" s="1"/>
      <c r="FVY229" s="1"/>
      <c r="FVZ229" s="1"/>
      <c r="FWA229" s="1"/>
      <c r="FWB229" s="1"/>
      <c r="FWC229" s="1"/>
      <c r="FWD229" s="1"/>
      <c r="FWE229" s="1"/>
      <c r="FWF229" s="1"/>
      <c r="FWG229" s="1"/>
      <c r="FWH229" s="1"/>
      <c r="FWI229" s="1"/>
      <c r="FWJ229" s="1"/>
      <c r="FWK229" s="1"/>
      <c r="FWL229" s="1"/>
      <c r="FWM229" s="1"/>
      <c r="FWN229" s="1"/>
      <c r="FWO229" s="1"/>
      <c r="FWP229" s="1"/>
      <c r="FWQ229" s="1"/>
      <c r="FWR229" s="1"/>
      <c r="FWS229" s="1"/>
      <c r="FWT229" s="1"/>
      <c r="FWU229" s="1"/>
      <c r="FWV229" s="1"/>
      <c r="FWW229" s="1"/>
      <c r="FWX229" s="1"/>
      <c r="FWY229" s="1"/>
      <c r="FWZ229" s="1"/>
      <c r="FXA229" s="1"/>
      <c r="FXB229" s="1"/>
      <c r="FXC229" s="1"/>
      <c r="FXD229" s="1"/>
      <c r="FXE229" s="1"/>
      <c r="FXF229" s="1"/>
      <c r="FXG229" s="1"/>
      <c r="FXH229" s="1"/>
      <c r="FXI229" s="1"/>
      <c r="FXJ229" s="1"/>
      <c r="FXK229" s="1"/>
      <c r="FXL229" s="1"/>
      <c r="FXM229" s="1"/>
      <c r="FXN229" s="1"/>
      <c r="FXO229" s="1"/>
      <c r="FXP229" s="1"/>
      <c r="FXQ229" s="1"/>
      <c r="FXR229" s="1"/>
      <c r="FXS229" s="1"/>
      <c r="FXT229" s="1"/>
      <c r="FXU229" s="1"/>
      <c r="FXV229" s="1"/>
      <c r="FXW229" s="1"/>
      <c r="FXX229" s="1"/>
      <c r="FXY229" s="1"/>
      <c r="FXZ229" s="1"/>
      <c r="FYA229" s="1"/>
      <c r="FYB229" s="1"/>
      <c r="FYC229" s="1"/>
      <c r="FYD229" s="1"/>
      <c r="FYE229" s="1"/>
      <c r="FYF229" s="1"/>
      <c r="FYG229" s="1"/>
      <c r="FYH229" s="1"/>
      <c r="FYI229" s="1"/>
      <c r="FYJ229" s="1"/>
      <c r="FYK229" s="1"/>
      <c r="FYL229" s="1"/>
      <c r="FYM229" s="1"/>
      <c r="FYN229" s="1"/>
      <c r="FYO229" s="1"/>
      <c r="FYP229" s="1"/>
      <c r="FYQ229" s="1"/>
      <c r="FYR229" s="1"/>
      <c r="FYS229" s="1"/>
      <c r="FYT229" s="1"/>
      <c r="FYU229" s="1"/>
      <c r="FYV229" s="1"/>
      <c r="FYW229" s="1"/>
      <c r="FYX229" s="1"/>
      <c r="FYY229" s="1"/>
      <c r="FYZ229" s="1"/>
      <c r="FZA229" s="1"/>
      <c r="FZB229" s="1"/>
      <c r="FZC229" s="1"/>
      <c r="FZD229" s="1"/>
      <c r="FZE229" s="1"/>
      <c r="FZF229" s="1"/>
      <c r="FZG229" s="1"/>
      <c r="FZH229" s="1"/>
      <c r="FZI229" s="1"/>
      <c r="FZJ229" s="1"/>
      <c r="FZK229" s="1"/>
      <c r="FZL229" s="1"/>
      <c r="FZM229" s="1"/>
      <c r="FZN229" s="1"/>
      <c r="FZO229" s="1"/>
      <c r="FZP229" s="1"/>
      <c r="FZQ229" s="1"/>
      <c r="FZR229" s="1"/>
      <c r="FZS229" s="1"/>
      <c r="FZT229" s="1"/>
      <c r="FZU229" s="1"/>
      <c r="FZV229" s="1"/>
      <c r="FZW229" s="1"/>
      <c r="FZX229" s="1"/>
      <c r="FZY229" s="1"/>
      <c r="FZZ229" s="1"/>
      <c r="GAA229" s="1"/>
      <c r="GAB229" s="1"/>
      <c r="GAC229" s="1"/>
      <c r="GAD229" s="1"/>
      <c r="GAE229" s="1"/>
      <c r="GAF229" s="1"/>
      <c r="GAG229" s="1"/>
      <c r="GAH229" s="1"/>
      <c r="GAI229" s="1"/>
      <c r="GAJ229" s="1"/>
      <c r="GAK229" s="1"/>
      <c r="GAL229" s="1"/>
      <c r="GAM229" s="1"/>
      <c r="GAN229" s="1"/>
      <c r="GAO229" s="1"/>
      <c r="GAP229" s="1"/>
      <c r="GAQ229" s="1"/>
      <c r="GAR229" s="1"/>
      <c r="GAS229" s="1"/>
      <c r="GAT229" s="1"/>
      <c r="GAU229" s="1"/>
      <c r="GAV229" s="1"/>
      <c r="GAW229" s="1"/>
      <c r="GAX229" s="1"/>
      <c r="GAY229" s="1"/>
      <c r="GAZ229" s="1"/>
      <c r="GBA229" s="1"/>
      <c r="GBB229" s="1"/>
      <c r="GBC229" s="1"/>
      <c r="GBD229" s="1"/>
      <c r="GBE229" s="1"/>
      <c r="GBF229" s="1"/>
      <c r="GBG229" s="1"/>
      <c r="GBH229" s="1"/>
      <c r="GBI229" s="1"/>
      <c r="GBJ229" s="1"/>
      <c r="GBK229" s="1"/>
      <c r="GBL229" s="1"/>
      <c r="GBM229" s="1"/>
      <c r="GBN229" s="1"/>
      <c r="GBO229" s="1"/>
      <c r="GBP229" s="1"/>
      <c r="GBQ229" s="1"/>
      <c r="GBR229" s="1"/>
      <c r="GBS229" s="1"/>
      <c r="GBT229" s="1"/>
      <c r="GBU229" s="1"/>
      <c r="GBV229" s="1"/>
      <c r="GBW229" s="1"/>
      <c r="GBX229" s="1"/>
      <c r="GBY229" s="1"/>
      <c r="GBZ229" s="1"/>
      <c r="GCA229" s="1"/>
      <c r="GCB229" s="1"/>
      <c r="GCC229" s="1"/>
      <c r="GCD229" s="1"/>
      <c r="GCE229" s="1"/>
      <c r="GCF229" s="1"/>
      <c r="GCG229" s="1"/>
      <c r="GCH229" s="1"/>
      <c r="GCI229" s="1"/>
      <c r="GCJ229" s="1"/>
      <c r="GCK229" s="1"/>
      <c r="GCL229" s="1"/>
      <c r="GCM229" s="1"/>
      <c r="GCN229" s="1"/>
      <c r="GCO229" s="1"/>
      <c r="GCP229" s="1"/>
      <c r="GCQ229" s="1"/>
      <c r="GCR229" s="1"/>
      <c r="GCS229" s="1"/>
      <c r="GCT229" s="1"/>
      <c r="GCU229" s="1"/>
      <c r="GCV229" s="1"/>
      <c r="GCW229" s="1"/>
      <c r="GCX229" s="1"/>
      <c r="GCY229" s="1"/>
      <c r="GCZ229" s="1"/>
      <c r="GDA229" s="1"/>
      <c r="GDB229" s="1"/>
      <c r="GDC229" s="1"/>
      <c r="GDD229" s="1"/>
      <c r="GDE229" s="1"/>
      <c r="GDF229" s="1"/>
      <c r="GDG229" s="1"/>
      <c r="GDH229" s="1"/>
      <c r="GDI229" s="1"/>
      <c r="GDJ229" s="1"/>
      <c r="GDK229" s="1"/>
      <c r="GDL229" s="1"/>
      <c r="GDM229" s="1"/>
      <c r="GDN229" s="1"/>
      <c r="GDO229" s="1"/>
      <c r="GDP229" s="1"/>
      <c r="GDQ229" s="1"/>
      <c r="GDR229" s="1"/>
      <c r="GDS229" s="1"/>
      <c r="GDT229" s="1"/>
      <c r="GDU229" s="1"/>
      <c r="GDV229" s="1"/>
      <c r="GDW229" s="1"/>
      <c r="GDX229" s="1"/>
      <c r="GDY229" s="1"/>
      <c r="GDZ229" s="1"/>
      <c r="GEA229" s="1"/>
      <c r="GEB229" s="1"/>
      <c r="GEC229" s="1"/>
      <c r="GED229" s="1"/>
      <c r="GEE229" s="1"/>
      <c r="GEF229" s="1"/>
      <c r="GEG229" s="1"/>
      <c r="GEH229" s="1"/>
      <c r="GEI229" s="1"/>
      <c r="GEJ229" s="1"/>
      <c r="GEK229" s="1"/>
      <c r="GEL229" s="1"/>
      <c r="GEM229" s="1"/>
      <c r="GEN229" s="1"/>
      <c r="GEO229" s="1"/>
      <c r="GEP229" s="1"/>
      <c r="GEQ229" s="1"/>
      <c r="GER229" s="1"/>
      <c r="GES229" s="1"/>
      <c r="GET229" s="1"/>
      <c r="GEU229" s="1"/>
      <c r="GEV229" s="1"/>
      <c r="GEW229" s="1"/>
      <c r="GEX229" s="1"/>
      <c r="GEY229" s="1"/>
      <c r="GEZ229" s="1"/>
      <c r="GFA229" s="1"/>
      <c r="GFB229" s="1"/>
      <c r="GFC229" s="1"/>
      <c r="GFD229" s="1"/>
      <c r="GFE229" s="1"/>
      <c r="GFF229" s="1"/>
      <c r="GFG229" s="1"/>
      <c r="GFH229" s="1"/>
      <c r="GFI229" s="1"/>
      <c r="GFJ229" s="1"/>
      <c r="GFK229" s="1"/>
      <c r="GFL229" s="1"/>
      <c r="GFM229" s="1"/>
      <c r="GFN229" s="1"/>
      <c r="GFO229" s="1"/>
      <c r="GFP229" s="1"/>
      <c r="GFQ229" s="1"/>
      <c r="GFR229" s="1"/>
      <c r="GFS229" s="1"/>
      <c r="GFT229" s="1"/>
      <c r="GFU229" s="1"/>
      <c r="GFV229" s="1"/>
      <c r="GFW229" s="1"/>
      <c r="GFX229" s="1"/>
      <c r="GFY229" s="1"/>
      <c r="GFZ229" s="1"/>
      <c r="GGA229" s="1"/>
      <c r="GGB229" s="1"/>
      <c r="GGC229" s="1"/>
      <c r="GGD229" s="1"/>
      <c r="GGE229" s="1"/>
      <c r="GGF229" s="1"/>
      <c r="GGG229" s="1"/>
      <c r="GGH229" s="1"/>
      <c r="GGI229" s="1"/>
      <c r="GGJ229" s="1"/>
      <c r="GGK229" s="1"/>
      <c r="GGL229" s="1"/>
      <c r="GGM229" s="1"/>
      <c r="GGN229" s="1"/>
      <c r="GGO229" s="1"/>
      <c r="GGP229" s="1"/>
      <c r="GGQ229" s="1"/>
      <c r="GGR229" s="1"/>
      <c r="GGS229" s="1"/>
      <c r="GGT229" s="1"/>
      <c r="GGU229" s="1"/>
      <c r="GGV229" s="1"/>
      <c r="GGW229" s="1"/>
      <c r="GGX229" s="1"/>
      <c r="GGY229" s="1"/>
      <c r="GGZ229" s="1"/>
      <c r="GHA229" s="1"/>
      <c r="GHB229" s="1"/>
      <c r="GHC229" s="1"/>
      <c r="GHD229" s="1"/>
      <c r="GHE229" s="1"/>
      <c r="GHF229" s="1"/>
      <c r="GHG229" s="1"/>
      <c r="GHH229" s="1"/>
      <c r="GHI229" s="1"/>
      <c r="GHJ229" s="1"/>
      <c r="GHK229" s="1"/>
      <c r="GHL229" s="1"/>
      <c r="GHM229" s="1"/>
      <c r="GHN229" s="1"/>
      <c r="GHO229" s="1"/>
      <c r="GHP229" s="1"/>
      <c r="GHQ229" s="1"/>
      <c r="GHR229" s="1"/>
      <c r="GHS229" s="1"/>
      <c r="GHT229" s="1"/>
      <c r="GHU229" s="1"/>
      <c r="GHV229" s="1"/>
      <c r="GHW229" s="1"/>
      <c r="GHX229" s="1"/>
      <c r="GHY229" s="1"/>
      <c r="GHZ229" s="1"/>
      <c r="GIA229" s="1"/>
      <c r="GIB229" s="1"/>
      <c r="GIC229" s="1"/>
      <c r="GID229" s="1"/>
      <c r="GIE229" s="1"/>
      <c r="GIF229" s="1"/>
      <c r="GIG229" s="1"/>
      <c r="GIH229" s="1"/>
      <c r="GII229" s="1"/>
      <c r="GIJ229" s="1"/>
      <c r="GIK229" s="1"/>
      <c r="GIL229" s="1"/>
      <c r="GIM229" s="1"/>
      <c r="GIN229" s="1"/>
      <c r="GIO229" s="1"/>
      <c r="GIP229" s="1"/>
      <c r="GIQ229" s="1"/>
      <c r="GIR229" s="1"/>
      <c r="GIS229" s="1"/>
      <c r="GIT229" s="1"/>
      <c r="GIU229" s="1"/>
      <c r="GIV229" s="1"/>
      <c r="GIW229" s="1"/>
      <c r="GIX229" s="1"/>
      <c r="GIY229" s="1"/>
      <c r="GIZ229" s="1"/>
      <c r="GJA229" s="1"/>
      <c r="GJB229" s="1"/>
      <c r="GJC229" s="1"/>
      <c r="GJD229" s="1"/>
      <c r="GJE229" s="1"/>
      <c r="GJF229" s="1"/>
      <c r="GJG229" s="1"/>
      <c r="GJH229" s="1"/>
      <c r="GJI229" s="1"/>
      <c r="GJJ229" s="1"/>
      <c r="GJK229" s="1"/>
      <c r="GJL229" s="1"/>
      <c r="GJM229" s="1"/>
      <c r="GJN229" s="1"/>
      <c r="GJO229" s="1"/>
      <c r="GJP229" s="1"/>
      <c r="GJQ229" s="1"/>
      <c r="GJR229" s="1"/>
      <c r="GJS229" s="1"/>
      <c r="GJT229" s="1"/>
      <c r="GJU229" s="1"/>
      <c r="GJV229" s="1"/>
      <c r="GJW229" s="1"/>
      <c r="GJX229" s="1"/>
      <c r="GJY229" s="1"/>
      <c r="GJZ229" s="1"/>
      <c r="GKA229" s="1"/>
      <c r="GKB229" s="1"/>
      <c r="GKC229" s="1"/>
      <c r="GKD229" s="1"/>
      <c r="GKE229" s="1"/>
      <c r="GKF229" s="1"/>
      <c r="GKG229" s="1"/>
      <c r="GKH229" s="1"/>
      <c r="GKI229" s="1"/>
      <c r="GKJ229" s="1"/>
      <c r="GKK229" s="1"/>
      <c r="GKL229" s="1"/>
      <c r="GKM229" s="1"/>
      <c r="GKN229" s="1"/>
      <c r="GKO229" s="1"/>
      <c r="GKP229" s="1"/>
      <c r="GKQ229" s="1"/>
      <c r="GKR229" s="1"/>
      <c r="GKS229" s="1"/>
      <c r="GKT229" s="1"/>
      <c r="GKU229" s="1"/>
      <c r="GKV229" s="1"/>
      <c r="GKW229" s="1"/>
      <c r="GKX229" s="1"/>
      <c r="GKY229" s="1"/>
      <c r="GKZ229" s="1"/>
      <c r="GLA229" s="1"/>
      <c r="GLB229" s="1"/>
      <c r="GLC229" s="1"/>
      <c r="GLD229" s="1"/>
      <c r="GLE229" s="1"/>
      <c r="GLF229" s="1"/>
      <c r="GLG229" s="1"/>
      <c r="GLH229" s="1"/>
      <c r="GLI229" s="1"/>
      <c r="GLJ229" s="1"/>
      <c r="GLK229" s="1"/>
      <c r="GLL229" s="1"/>
      <c r="GLM229" s="1"/>
      <c r="GLN229" s="1"/>
      <c r="GLO229" s="1"/>
      <c r="GLP229" s="1"/>
      <c r="GLQ229" s="1"/>
      <c r="GLR229" s="1"/>
      <c r="GLS229" s="1"/>
      <c r="GLT229" s="1"/>
      <c r="GLU229" s="1"/>
      <c r="GLV229" s="1"/>
      <c r="GLW229" s="1"/>
      <c r="GLX229" s="1"/>
      <c r="GLY229" s="1"/>
      <c r="GLZ229" s="1"/>
      <c r="GMA229" s="1"/>
      <c r="GMB229" s="1"/>
      <c r="GMC229" s="1"/>
      <c r="GMD229" s="1"/>
      <c r="GME229" s="1"/>
      <c r="GMF229" s="1"/>
      <c r="GMG229" s="1"/>
      <c r="GMH229" s="1"/>
      <c r="GMI229" s="1"/>
      <c r="GMJ229" s="1"/>
      <c r="GMK229" s="1"/>
      <c r="GML229" s="1"/>
      <c r="GMM229" s="1"/>
      <c r="GMN229" s="1"/>
      <c r="GMO229" s="1"/>
      <c r="GMP229" s="1"/>
      <c r="GMQ229" s="1"/>
      <c r="GMR229" s="1"/>
      <c r="GMS229" s="1"/>
      <c r="GMT229" s="1"/>
      <c r="GMU229" s="1"/>
      <c r="GMV229" s="1"/>
      <c r="GMW229" s="1"/>
      <c r="GMX229" s="1"/>
      <c r="GMY229" s="1"/>
      <c r="GMZ229" s="1"/>
      <c r="GNA229" s="1"/>
      <c r="GNB229" s="1"/>
      <c r="GNC229" s="1"/>
      <c r="GND229" s="1"/>
      <c r="GNE229" s="1"/>
      <c r="GNF229" s="1"/>
      <c r="GNG229" s="1"/>
      <c r="GNH229" s="1"/>
      <c r="GNI229" s="1"/>
      <c r="GNJ229" s="1"/>
      <c r="GNK229" s="1"/>
      <c r="GNL229" s="1"/>
      <c r="GNM229" s="1"/>
      <c r="GNN229" s="1"/>
      <c r="GNO229" s="1"/>
      <c r="GNP229" s="1"/>
      <c r="GNQ229" s="1"/>
      <c r="GNR229" s="1"/>
      <c r="GNS229" s="1"/>
      <c r="GNT229" s="1"/>
      <c r="GNU229" s="1"/>
      <c r="GNV229" s="1"/>
      <c r="GNW229" s="1"/>
      <c r="GNX229" s="1"/>
      <c r="GNY229" s="1"/>
      <c r="GNZ229" s="1"/>
      <c r="GOA229" s="1"/>
      <c r="GOB229" s="1"/>
      <c r="GOC229" s="1"/>
      <c r="GOD229" s="1"/>
      <c r="GOE229" s="1"/>
      <c r="GOF229" s="1"/>
      <c r="GOG229" s="1"/>
      <c r="GOH229" s="1"/>
      <c r="GOI229" s="1"/>
      <c r="GOJ229" s="1"/>
      <c r="GOK229" s="1"/>
      <c r="GOL229" s="1"/>
      <c r="GOM229" s="1"/>
      <c r="GON229" s="1"/>
      <c r="GOO229" s="1"/>
      <c r="GOP229" s="1"/>
      <c r="GOQ229" s="1"/>
      <c r="GOR229" s="1"/>
      <c r="GOS229" s="1"/>
      <c r="GOT229" s="1"/>
      <c r="GOU229" s="1"/>
      <c r="GOV229" s="1"/>
      <c r="GOW229" s="1"/>
      <c r="GOX229" s="1"/>
      <c r="GOY229" s="1"/>
      <c r="GOZ229" s="1"/>
      <c r="GPA229" s="1"/>
      <c r="GPB229" s="1"/>
      <c r="GPC229" s="1"/>
      <c r="GPD229" s="1"/>
      <c r="GPE229" s="1"/>
      <c r="GPF229" s="1"/>
      <c r="GPG229" s="1"/>
      <c r="GPH229" s="1"/>
      <c r="GPI229" s="1"/>
      <c r="GPJ229" s="1"/>
      <c r="GPK229" s="1"/>
      <c r="GPL229" s="1"/>
      <c r="GPM229" s="1"/>
      <c r="GPN229" s="1"/>
      <c r="GPO229" s="1"/>
      <c r="GPP229" s="1"/>
      <c r="GPQ229" s="1"/>
      <c r="GPR229" s="1"/>
      <c r="GPS229" s="1"/>
      <c r="GPT229" s="1"/>
      <c r="GPU229" s="1"/>
      <c r="GPV229" s="1"/>
      <c r="GPW229" s="1"/>
      <c r="GPX229" s="1"/>
      <c r="GPY229" s="1"/>
      <c r="GPZ229" s="1"/>
      <c r="GQA229" s="1"/>
      <c r="GQB229" s="1"/>
      <c r="GQC229" s="1"/>
      <c r="GQD229" s="1"/>
      <c r="GQE229" s="1"/>
      <c r="GQF229" s="1"/>
      <c r="GQG229" s="1"/>
      <c r="GQH229" s="1"/>
      <c r="GQI229" s="1"/>
      <c r="GQJ229" s="1"/>
      <c r="GQK229" s="1"/>
      <c r="GQL229" s="1"/>
      <c r="GQM229" s="1"/>
      <c r="GQN229" s="1"/>
      <c r="GQO229" s="1"/>
      <c r="GQP229" s="1"/>
      <c r="GQQ229" s="1"/>
      <c r="GQR229" s="1"/>
      <c r="GQS229" s="1"/>
      <c r="GQT229" s="1"/>
      <c r="GQU229" s="1"/>
      <c r="GQV229" s="1"/>
      <c r="GQW229" s="1"/>
      <c r="GQX229" s="1"/>
      <c r="GQY229" s="1"/>
      <c r="GQZ229" s="1"/>
      <c r="GRA229" s="1"/>
      <c r="GRB229" s="1"/>
      <c r="GRC229" s="1"/>
      <c r="GRD229" s="1"/>
      <c r="GRE229" s="1"/>
      <c r="GRF229" s="1"/>
      <c r="GRG229" s="1"/>
      <c r="GRH229" s="1"/>
      <c r="GRI229" s="1"/>
      <c r="GRJ229" s="1"/>
      <c r="GRK229" s="1"/>
      <c r="GRL229" s="1"/>
      <c r="GRM229" s="1"/>
      <c r="GRN229" s="1"/>
      <c r="GRO229" s="1"/>
      <c r="GRP229" s="1"/>
      <c r="GRQ229" s="1"/>
      <c r="GRR229" s="1"/>
      <c r="GRS229" s="1"/>
      <c r="GRT229" s="1"/>
      <c r="GRU229" s="1"/>
      <c r="GRV229" s="1"/>
      <c r="GRW229" s="1"/>
      <c r="GRX229" s="1"/>
      <c r="GRY229" s="1"/>
      <c r="GRZ229" s="1"/>
      <c r="GSA229" s="1"/>
      <c r="GSB229" s="1"/>
      <c r="GSC229" s="1"/>
      <c r="GSD229" s="1"/>
      <c r="GSE229" s="1"/>
      <c r="GSF229" s="1"/>
      <c r="GSG229" s="1"/>
      <c r="GSH229" s="1"/>
      <c r="GSI229" s="1"/>
      <c r="GSJ229" s="1"/>
      <c r="GSK229" s="1"/>
      <c r="GSL229" s="1"/>
      <c r="GSM229" s="1"/>
      <c r="GSN229" s="1"/>
      <c r="GSO229" s="1"/>
      <c r="GSP229" s="1"/>
      <c r="GSQ229" s="1"/>
      <c r="GSR229" s="1"/>
      <c r="GSS229" s="1"/>
      <c r="GST229" s="1"/>
      <c r="GSU229" s="1"/>
      <c r="GSV229" s="1"/>
      <c r="GSW229" s="1"/>
      <c r="GSX229" s="1"/>
      <c r="GSY229" s="1"/>
      <c r="GSZ229" s="1"/>
      <c r="GTA229" s="1"/>
      <c r="GTB229" s="1"/>
      <c r="GTC229" s="1"/>
      <c r="GTD229" s="1"/>
      <c r="GTE229" s="1"/>
      <c r="GTF229" s="1"/>
      <c r="GTG229" s="1"/>
      <c r="GTH229" s="1"/>
      <c r="GTI229" s="1"/>
      <c r="GTJ229" s="1"/>
      <c r="GTK229" s="1"/>
      <c r="GTL229" s="1"/>
      <c r="GTM229" s="1"/>
      <c r="GTN229" s="1"/>
      <c r="GTO229" s="1"/>
      <c r="GTP229" s="1"/>
      <c r="GTQ229" s="1"/>
      <c r="GTR229" s="1"/>
      <c r="GTS229" s="1"/>
      <c r="GTT229" s="1"/>
      <c r="GTU229" s="1"/>
      <c r="GTV229" s="1"/>
      <c r="GTW229" s="1"/>
      <c r="GTX229" s="1"/>
      <c r="GTY229" s="1"/>
      <c r="GTZ229" s="1"/>
      <c r="GUA229" s="1"/>
      <c r="GUB229" s="1"/>
      <c r="GUC229" s="1"/>
      <c r="GUD229" s="1"/>
      <c r="GUE229" s="1"/>
      <c r="GUF229" s="1"/>
      <c r="GUG229" s="1"/>
      <c r="GUH229" s="1"/>
      <c r="GUI229" s="1"/>
      <c r="GUJ229" s="1"/>
      <c r="GUK229" s="1"/>
      <c r="GUL229" s="1"/>
      <c r="GUM229" s="1"/>
      <c r="GUN229" s="1"/>
      <c r="GUO229" s="1"/>
      <c r="GUP229" s="1"/>
      <c r="GUQ229" s="1"/>
      <c r="GUR229" s="1"/>
      <c r="GUS229" s="1"/>
      <c r="GUT229" s="1"/>
      <c r="GUU229" s="1"/>
      <c r="GUV229" s="1"/>
      <c r="GUW229" s="1"/>
      <c r="GUX229" s="1"/>
      <c r="GUY229" s="1"/>
      <c r="GUZ229" s="1"/>
      <c r="GVA229" s="1"/>
      <c r="GVB229" s="1"/>
      <c r="GVC229" s="1"/>
      <c r="GVD229" s="1"/>
      <c r="GVE229" s="1"/>
      <c r="GVF229" s="1"/>
      <c r="GVG229" s="1"/>
      <c r="GVH229" s="1"/>
      <c r="GVI229" s="1"/>
      <c r="GVJ229" s="1"/>
      <c r="GVK229" s="1"/>
      <c r="GVL229" s="1"/>
      <c r="GVM229" s="1"/>
      <c r="GVN229" s="1"/>
      <c r="GVO229" s="1"/>
      <c r="GVP229" s="1"/>
      <c r="GVQ229" s="1"/>
      <c r="GVR229" s="1"/>
      <c r="GVS229" s="1"/>
      <c r="GVT229" s="1"/>
      <c r="GVU229" s="1"/>
      <c r="GVV229" s="1"/>
      <c r="GVW229" s="1"/>
      <c r="GVX229" s="1"/>
      <c r="GVY229" s="1"/>
      <c r="GVZ229" s="1"/>
      <c r="GWA229" s="1"/>
      <c r="GWB229" s="1"/>
      <c r="GWC229" s="1"/>
      <c r="GWD229" s="1"/>
      <c r="GWE229" s="1"/>
      <c r="GWF229" s="1"/>
      <c r="GWG229" s="1"/>
      <c r="GWH229" s="1"/>
      <c r="GWI229" s="1"/>
      <c r="GWJ229" s="1"/>
      <c r="GWK229" s="1"/>
      <c r="GWL229" s="1"/>
      <c r="GWM229" s="1"/>
      <c r="GWN229" s="1"/>
      <c r="GWO229" s="1"/>
      <c r="GWP229" s="1"/>
      <c r="GWQ229" s="1"/>
      <c r="GWR229" s="1"/>
      <c r="GWS229" s="1"/>
      <c r="GWT229" s="1"/>
      <c r="GWU229" s="1"/>
      <c r="GWV229" s="1"/>
      <c r="GWW229" s="1"/>
      <c r="GWX229" s="1"/>
      <c r="GWY229" s="1"/>
      <c r="GWZ229" s="1"/>
      <c r="GXA229" s="1"/>
      <c r="GXB229" s="1"/>
      <c r="GXC229" s="1"/>
      <c r="GXD229" s="1"/>
      <c r="GXE229" s="1"/>
      <c r="GXF229" s="1"/>
      <c r="GXG229" s="1"/>
      <c r="GXH229" s="1"/>
      <c r="GXI229" s="1"/>
      <c r="GXJ229" s="1"/>
      <c r="GXK229" s="1"/>
      <c r="GXL229" s="1"/>
      <c r="GXM229" s="1"/>
      <c r="GXN229" s="1"/>
      <c r="GXO229" s="1"/>
      <c r="GXP229" s="1"/>
      <c r="GXQ229" s="1"/>
      <c r="GXR229" s="1"/>
      <c r="GXS229" s="1"/>
      <c r="GXT229" s="1"/>
      <c r="GXU229" s="1"/>
      <c r="GXV229" s="1"/>
      <c r="GXW229" s="1"/>
      <c r="GXX229" s="1"/>
      <c r="GXY229" s="1"/>
      <c r="GXZ229" s="1"/>
      <c r="GYA229" s="1"/>
      <c r="GYB229" s="1"/>
      <c r="GYC229" s="1"/>
      <c r="GYD229" s="1"/>
      <c r="GYE229" s="1"/>
      <c r="GYF229" s="1"/>
      <c r="GYG229" s="1"/>
      <c r="GYH229" s="1"/>
      <c r="GYI229" s="1"/>
      <c r="GYJ229" s="1"/>
      <c r="GYK229" s="1"/>
      <c r="GYL229" s="1"/>
      <c r="GYM229" s="1"/>
      <c r="GYN229" s="1"/>
      <c r="GYO229" s="1"/>
      <c r="GYP229" s="1"/>
      <c r="GYQ229" s="1"/>
      <c r="GYR229" s="1"/>
      <c r="GYS229" s="1"/>
      <c r="GYT229" s="1"/>
      <c r="GYU229" s="1"/>
      <c r="GYV229" s="1"/>
      <c r="GYW229" s="1"/>
      <c r="GYX229" s="1"/>
      <c r="GYY229" s="1"/>
      <c r="GYZ229" s="1"/>
      <c r="GZA229" s="1"/>
      <c r="GZB229" s="1"/>
      <c r="GZC229" s="1"/>
      <c r="GZD229" s="1"/>
      <c r="GZE229" s="1"/>
      <c r="GZF229" s="1"/>
      <c r="GZG229" s="1"/>
      <c r="GZH229" s="1"/>
      <c r="GZI229" s="1"/>
      <c r="GZJ229" s="1"/>
      <c r="GZK229" s="1"/>
      <c r="GZL229" s="1"/>
      <c r="GZM229" s="1"/>
      <c r="GZN229" s="1"/>
      <c r="GZO229" s="1"/>
      <c r="GZP229" s="1"/>
      <c r="GZQ229" s="1"/>
      <c r="GZR229" s="1"/>
      <c r="GZS229" s="1"/>
      <c r="GZT229" s="1"/>
      <c r="GZU229" s="1"/>
      <c r="GZV229" s="1"/>
      <c r="GZW229" s="1"/>
      <c r="GZX229" s="1"/>
      <c r="GZY229" s="1"/>
      <c r="GZZ229" s="1"/>
      <c r="HAA229" s="1"/>
      <c r="HAB229" s="1"/>
      <c r="HAC229" s="1"/>
      <c r="HAD229" s="1"/>
      <c r="HAE229" s="1"/>
      <c r="HAF229" s="1"/>
      <c r="HAG229" s="1"/>
      <c r="HAH229" s="1"/>
      <c r="HAI229" s="1"/>
      <c r="HAJ229" s="1"/>
      <c r="HAK229" s="1"/>
      <c r="HAL229" s="1"/>
      <c r="HAM229" s="1"/>
      <c r="HAN229" s="1"/>
      <c r="HAO229" s="1"/>
      <c r="HAP229" s="1"/>
      <c r="HAQ229" s="1"/>
      <c r="HAR229" s="1"/>
      <c r="HAS229" s="1"/>
      <c r="HAT229" s="1"/>
      <c r="HAU229" s="1"/>
      <c r="HAV229" s="1"/>
      <c r="HAW229" s="1"/>
      <c r="HAX229" s="1"/>
      <c r="HAY229" s="1"/>
      <c r="HAZ229" s="1"/>
      <c r="HBA229" s="1"/>
      <c r="HBB229" s="1"/>
      <c r="HBC229" s="1"/>
      <c r="HBD229" s="1"/>
      <c r="HBE229" s="1"/>
      <c r="HBF229" s="1"/>
      <c r="HBG229" s="1"/>
      <c r="HBH229" s="1"/>
      <c r="HBI229" s="1"/>
      <c r="HBJ229" s="1"/>
      <c r="HBK229" s="1"/>
      <c r="HBL229" s="1"/>
      <c r="HBM229" s="1"/>
      <c r="HBN229" s="1"/>
      <c r="HBO229" s="1"/>
      <c r="HBP229" s="1"/>
      <c r="HBQ229" s="1"/>
      <c r="HBR229" s="1"/>
      <c r="HBS229" s="1"/>
      <c r="HBT229" s="1"/>
      <c r="HBU229" s="1"/>
      <c r="HBV229" s="1"/>
      <c r="HBW229" s="1"/>
      <c r="HBX229" s="1"/>
      <c r="HBY229" s="1"/>
      <c r="HBZ229" s="1"/>
      <c r="HCA229" s="1"/>
      <c r="HCB229" s="1"/>
      <c r="HCC229" s="1"/>
      <c r="HCD229" s="1"/>
      <c r="HCE229" s="1"/>
      <c r="HCF229" s="1"/>
      <c r="HCG229" s="1"/>
      <c r="HCH229" s="1"/>
      <c r="HCI229" s="1"/>
      <c r="HCJ229" s="1"/>
      <c r="HCK229" s="1"/>
      <c r="HCL229" s="1"/>
      <c r="HCM229" s="1"/>
      <c r="HCN229" s="1"/>
      <c r="HCO229" s="1"/>
      <c r="HCP229" s="1"/>
      <c r="HCQ229" s="1"/>
      <c r="HCR229" s="1"/>
      <c r="HCS229" s="1"/>
      <c r="HCT229" s="1"/>
      <c r="HCU229" s="1"/>
      <c r="HCV229" s="1"/>
      <c r="HCW229" s="1"/>
      <c r="HCX229" s="1"/>
      <c r="HCY229" s="1"/>
      <c r="HCZ229" s="1"/>
      <c r="HDA229" s="1"/>
      <c r="HDB229" s="1"/>
      <c r="HDC229" s="1"/>
      <c r="HDD229" s="1"/>
      <c r="HDE229" s="1"/>
      <c r="HDF229" s="1"/>
      <c r="HDG229" s="1"/>
      <c r="HDH229" s="1"/>
      <c r="HDI229" s="1"/>
      <c r="HDJ229" s="1"/>
      <c r="HDK229" s="1"/>
      <c r="HDL229" s="1"/>
      <c r="HDM229" s="1"/>
      <c r="HDN229" s="1"/>
      <c r="HDO229" s="1"/>
      <c r="HDP229" s="1"/>
      <c r="HDQ229" s="1"/>
      <c r="HDR229" s="1"/>
      <c r="HDS229" s="1"/>
      <c r="HDT229" s="1"/>
      <c r="HDU229" s="1"/>
      <c r="HDV229" s="1"/>
      <c r="HDW229" s="1"/>
      <c r="HDX229" s="1"/>
      <c r="HDY229" s="1"/>
      <c r="HDZ229" s="1"/>
      <c r="HEA229" s="1"/>
      <c r="HEB229" s="1"/>
      <c r="HEC229" s="1"/>
      <c r="HED229" s="1"/>
      <c r="HEE229" s="1"/>
      <c r="HEF229" s="1"/>
      <c r="HEG229" s="1"/>
      <c r="HEH229" s="1"/>
      <c r="HEI229" s="1"/>
      <c r="HEJ229" s="1"/>
      <c r="HEK229" s="1"/>
      <c r="HEL229" s="1"/>
      <c r="HEM229" s="1"/>
      <c r="HEN229" s="1"/>
      <c r="HEO229" s="1"/>
      <c r="HEP229" s="1"/>
      <c r="HEQ229" s="1"/>
      <c r="HER229" s="1"/>
      <c r="HES229" s="1"/>
      <c r="HET229" s="1"/>
      <c r="HEU229" s="1"/>
      <c r="HEV229" s="1"/>
      <c r="HEW229" s="1"/>
      <c r="HEX229" s="1"/>
      <c r="HEY229" s="1"/>
      <c r="HEZ229" s="1"/>
      <c r="HFA229" s="1"/>
      <c r="HFB229" s="1"/>
      <c r="HFC229" s="1"/>
      <c r="HFD229" s="1"/>
      <c r="HFE229" s="1"/>
      <c r="HFF229" s="1"/>
      <c r="HFG229" s="1"/>
      <c r="HFH229" s="1"/>
      <c r="HFI229" s="1"/>
      <c r="HFJ229" s="1"/>
      <c r="HFK229" s="1"/>
      <c r="HFL229" s="1"/>
      <c r="HFM229" s="1"/>
      <c r="HFN229" s="1"/>
      <c r="HFO229" s="1"/>
      <c r="HFP229" s="1"/>
      <c r="HFQ229" s="1"/>
      <c r="HFR229" s="1"/>
      <c r="HFS229" s="1"/>
      <c r="HFT229" s="1"/>
      <c r="HFU229" s="1"/>
      <c r="HFV229" s="1"/>
      <c r="HFW229" s="1"/>
      <c r="HFX229" s="1"/>
      <c r="HFY229" s="1"/>
      <c r="HFZ229" s="1"/>
      <c r="HGA229" s="1"/>
      <c r="HGB229" s="1"/>
      <c r="HGC229" s="1"/>
      <c r="HGD229" s="1"/>
      <c r="HGE229" s="1"/>
      <c r="HGF229" s="1"/>
      <c r="HGG229" s="1"/>
      <c r="HGH229" s="1"/>
      <c r="HGI229" s="1"/>
      <c r="HGJ229" s="1"/>
      <c r="HGK229" s="1"/>
      <c r="HGL229" s="1"/>
      <c r="HGM229" s="1"/>
      <c r="HGN229" s="1"/>
      <c r="HGO229" s="1"/>
      <c r="HGP229" s="1"/>
      <c r="HGQ229" s="1"/>
      <c r="HGR229" s="1"/>
      <c r="HGS229" s="1"/>
      <c r="HGT229" s="1"/>
      <c r="HGU229" s="1"/>
      <c r="HGV229" s="1"/>
      <c r="HGW229" s="1"/>
      <c r="HGX229" s="1"/>
      <c r="HGY229" s="1"/>
      <c r="HGZ229" s="1"/>
      <c r="HHA229" s="1"/>
      <c r="HHB229" s="1"/>
      <c r="HHC229" s="1"/>
      <c r="HHD229" s="1"/>
      <c r="HHE229" s="1"/>
      <c r="HHF229" s="1"/>
      <c r="HHG229" s="1"/>
      <c r="HHH229" s="1"/>
      <c r="HHI229" s="1"/>
      <c r="HHJ229" s="1"/>
      <c r="HHK229" s="1"/>
      <c r="HHL229" s="1"/>
      <c r="HHM229" s="1"/>
      <c r="HHN229" s="1"/>
      <c r="HHO229" s="1"/>
      <c r="HHP229" s="1"/>
      <c r="HHQ229" s="1"/>
      <c r="HHR229" s="1"/>
      <c r="HHS229" s="1"/>
      <c r="HHT229" s="1"/>
      <c r="HHU229" s="1"/>
      <c r="HHV229" s="1"/>
      <c r="HHW229" s="1"/>
      <c r="HHX229" s="1"/>
      <c r="HHY229" s="1"/>
      <c r="HHZ229" s="1"/>
      <c r="HIA229" s="1"/>
      <c r="HIB229" s="1"/>
      <c r="HIC229" s="1"/>
      <c r="HID229" s="1"/>
      <c r="HIE229" s="1"/>
      <c r="HIF229" s="1"/>
      <c r="HIG229" s="1"/>
      <c r="HIH229" s="1"/>
      <c r="HII229" s="1"/>
      <c r="HIJ229" s="1"/>
      <c r="HIK229" s="1"/>
      <c r="HIL229" s="1"/>
      <c r="HIM229" s="1"/>
      <c r="HIN229" s="1"/>
      <c r="HIO229" s="1"/>
      <c r="HIP229" s="1"/>
      <c r="HIQ229" s="1"/>
      <c r="HIR229" s="1"/>
      <c r="HIS229" s="1"/>
      <c r="HIT229" s="1"/>
      <c r="HIU229" s="1"/>
      <c r="HIV229" s="1"/>
      <c r="HIW229" s="1"/>
      <c r="HIX229" s="1"/>
      <c r="HIY229" s="1"/>
      <c r="HIZ229" s="1"/>
      <c r="HJA229" s="1"/>
      <c r="HJB229" s="1"/>
      <c r="HJC229" s="1"/>
      <c r="HJD229" s="1"/>
      <c r="HJE229" s="1"/>
      <c r="HJF229" s="1"/>
      <c r="HJG229" s="1"/>
      <c r="HJH229" s="1"/>
      <c r="HJI229" s="1"/>
      <c r="HJJ229" s="1"/>
      <c r="HJK229" s="1"/>
      <c r="HJL229" s="1"/>
      <c r="HJM229" s="1"/>
      <c r="HJN229" s="1"/>
      <c r="HJO229" s="1"/>
      <c r="HJP229" s="1"/>
      <c r="HJQ229" s="1"/>
      <c r="HJR229" s="1"/>
      <c r="HJS229" s="1"/>
      <c r="HJT229" s="1"/>
      <c r="HJU229" s="1"/>
      <c r="HJV229" s="1"/>
      <c r="HJW229" s="1"/>
      <c r="HJX229" s="1"/>
      <c r="HJY229" s="1"/>
      <c r="HJZ229" s="1"/>
      <c r="HKA229" s="1"/>
      <c r="HKB229" s="1"/>
      <c r="HKC229" s="1"/>
      <c r="HKD229" s="1"/>
      <c r="HKE229" s="1"/>
      <c r="HKF229" s="1"/>
      <c r="HKG229" s="1"/>
      <c r="HKH229" s="1"/>
      <c r="HKI229" s="1"/>
      <c r="HKJ229" s="1"/>
      <c r="HKK229" s="1"/>
      <c r="HKL229" s="1"/>
      <c r="HKM229" s="1"/>
      <c r="HKN229" s="1"/>
      <c r="HKO229" s="1"/>
      <c r="HKP229" s="1"/>
      <c r="HKQ229" s="1"/>
      <c r="HKR229" s="1"/>
      <c r="HKS229" s="1"/>
      <c r="HKT229" s="1"/>
      <c r="HKU229" s="1"/>
      <c r="HKV229" s="1"/>
      <c r="HKW229" s="1"/>
      <c r="HKX229" s="1"/>
      <c r="HKY229" s="1"/>
      <c r="HKZ229" s="1"/>
      <c r="HLA229" s="1"/>
      <c r="HLB229" s="1"/>
      <c r="HLC229" s="1"/>
      <c r="HLD229" s="1"/>
      <c r="HLE229" s="1"/>
      <c r="HLF229" s="1"/>
      <c r="HLG229" s="1"/>
      <c r="HLH229" s="1"/>
      <c r="HLI229" s="1"/>
      <c r="HLJ229" s="1"/>
      <c r="HLK229" s="1"/>
      <c r="HLL229" s="1"/>
      <c r="HLM229" s="1"/>
      <c r="HLN229" s="1"/>
      <c r="HLO229" s="1"/>
      <c r="HLP229" s="1"/>
      <c r="HLQ229" s="1"/>
      <c r="HLR229" s="1"/>
      <c r="HLS229" s="1"/>
      <c r="HLT229" s="1"/>
      <c r="HLU229" s="1"/>
      <c r="HLV229" s="1"/>
      <c r="HLW229" s="1"/>
      <c r="HLX229" s="1"/>
      <c r="HLY229" s="1"/>
      <c r="HLZ229" s="1"/>
      <c r="HMA229" s="1"/>
      <c r="HMB229" s="1"/>
      <c r="HMC229" s="1"/>
      <c r="HMD229" s="1"/>
      <c r="HME229" s="1"/>
      <c r="HMF229" s="1"/>
      <c r="HMG229" s="1"/>
      <c r="HMH229" s="1"/>
      <c r="HMI229" s="1"/>
      <c r="HMJ229" s="1"/>
      <c r="HMK229" s="1"/>
      <c r="HML229" s="1"/>
      <c r="HMM229" s="1"/>
      <c r="HMN229" s="1"/>
      <c r="HMO229" s="1"/>
      <c r="HMP229" s="1"/>
      <c r="HMQ229" s="1"/>
      <c r="HMR229" s="1"/>
      <c r="HMS229" s="1"/>
      <c r="HMT229" s="1"/>
      <c r="HMU229" s="1"/>
      <c r="HMV229" s="1"/>
      <c r="HMW229" s="1"/>
      <c r="HMX229" s="1"/>
      <c r="HMY229" s="1"/>
      <c r="HMZ229" s="1"/>
      <c r="HNA229" s="1"/>
      <c r="HNB229" s="1"/>
      <c r="HNC229" s="1"/>
      <c r="HND229" s="1"/>
      <c r="HNE229" s="1"/>
      <c r="HNF229" s="1"/>
      <c r="HNG229" s="1"/>
      <c r="HNH229" s="1"/>
      <c r="HNI229" s="1"/>
      <c r="HNJ229" s="1"/>
      <c r="HNK229" s="1"/>
      <c r="HNL229" s="1"/>
      <c r="HNM229" s="1"/>
      <c r="HNN229" s="1"/>
      <c r="HNO229" s="1"/>
      <c r="HNP229" s="1"/>
      <c r="HNQ229" s="1"/>
      <c r="HNR229" s="1"/>
      <c r="HNS229" s="1"/>
      <c r="HNT229" s="1"/>
      <c r="HNU229" s="1"/>
      <c r="HNV229" s="1"/>
      <c r="HNW229" s="1"/>
      <c r="HNX229" s="1"/>
      <c r="HNY229" s="1"/>
      <c r="HNZ229" s="1"/>
      <c r="HOA229" s="1"/>
      <c r="HOB229" s="1"/>
      <c r="HOC229" s="1"/>
      <c r="HOD229" s="1"/>
      <c r="HOE229" s="1"/>
      <c r="HOF229" s="1"/>
      <c r="HOG229" s="1"/>
      <c r="HOH229" s="1"/>
      <c r="HOI229" s="1"/>
      <c r="HOJ229" s="1"/>
      <c r="HOK229" s="1"/>
      <c r="HOL229" s="1"/>
      <c r="HOM229" s="1"/>
      <c r="HON229" s="1"/>
      <c r="HOO229" s="1"/>
      <c r="HOP229" s="1"/>
      <c r="HOQ229" s="1"/>
      <c r="HOR229" s="1"/>
      <c r="HOS229" s="1"/>
      <c r="HOT229" s="1"/>
      <c r="HOU229" s="1"/>
      <c r="HOV229" s="1"/>
      <c r="HOW229" s="1"/>
      <c r="HOX229" s="1"/>
      <c r="HOY229" s="1"/>
      <c r="HOZ229" s="1"/>
      <c r="HPA229" s="1"/>
      <c r="HPB229" s="1"/>
      <c r="HPC229" s="1"/>
      <c r="HPD229" s="1"/>
      <c r="HPE229" s="1"/>
      <c r="HPF229" s="1"/>
      <c r="HPG229" s="1"/>
      <c r="HPH229" s="1"/>
      <c r="HPI229" s="1"/>
      <c r="HPJ229" s="1"/>
      <c r="HPK229" s="1"/>
      <c r="HPL229" s="1"/>
      <c r="HPM229" s="1"/>
      <c r="HPN229" s="1"/>
      <c r="HPO229" s="1"/>
      <c r="HPP229" s="1"/>
      <c r="HPQ229" s="1"/>
      <c r="HPR229" s="1"/>
      <c r="HPS229" s="1"/>
      <c r="HPT229" s="1"/>
      <c r="HPU229" s="1"/>
      <c r="HPV229" s="1"/>
      <c r="HPW229" s="1"/>
      <c r="HPX229" s="1"/>
      <c r="HPY229" s="1"/>
      <c r="HPZ229" s="1"/>
      <c r="HQA229" s="1"/>
      <c r="HQB229" s="1"/>
      <c r="HQC229" s="1"/>
      <c r="HQD229" s="1"/>
      <c r="HQE229" s="1"/>
      <c r="HQF229" s="1"/>
      <c r="HQG229" s="1"/>
      <c r="HQH229" s="1"/>
      <c r="HQI229" s="1"/>
      <c r="HQJ229" s="1"/>
      <c r="HQK229" s="1"/>
      <c r="HQL229" s="1"/>
      <c r="HQM229" s="1"/>
      <c r="HQN229" s="1"/>
      <c r="HQO229" s="1"/>
      <c r="HQP229" s="1"/>
      <c r="HQQ229" s="1"/>
      <c r="HQR229" s="1"/>
      <c r="HQS229" s="1"/>
      <c r="HQT229" s="1"/>
      <c r="HQU229" s="1"/>
      <c r="HQV229" s="1"/>
      <c r="HQW229" s="1"/>
      <c r="HQX229" s="1"/>
      <c r="HQY229" s="1"/>
      <c r="HQZ229" s="1"/>
      <c r="HRA229" s="1"/>
      <c r="HRB229" s="1"/>
      <c r="HRC229" s="1"/>
      <c r="HRD229" s="1"/>
      <c r="HRE229" s="1"/>
      <c r="HRF229" s="1"/>
      <c r="HRG229" s="1"/>
      <c r="HRH229" s="1"/>
      <c r="HRI229" s="1"/>
      <c r="HRJ229" s="1"/>
      <c r="HRK229" s="1"/>
      <c r="HRL229" s="1"/>
      <c r="HRM229" s="1"/>
      <c r="HRN229" s="1"/>
      <c r="HRO229" s="1"/>
      <c r="HRP229" s="1"/>
      <c r="HRQ229" s="1"/>
      <c r="HRR229" s="1"/>
      <c r="HRS229" s="1"/>
      <c r="HRT229" s="1"/>
      <c r="HRU229" s="1"/>
      <c r="HRV229" s="1"/>
      <c r="HRW229" s="1"/>
      <c r="HRX229" s="1"/>
      <c r="HRY229" s="1"/>
      <c r="HRZ229" s="1"/>
      <c r="HSA229" s="1"/>
      <c r="HSB229" s="1"/>
      <c r="HSC229" s="1"/>
      <c r="HSD229" s="1"/>
      <c r="HSE229" s="1"/>
      <c r="HSF229" s="1"/>
      <c r="HSG229" s="1"/>
      <c r="HSH229" s="1"/>
      <c r="HSI229" s="1"/>
      <c r="HSJ229" s="1"/>
      <c r="HSK229" s="1"/>
      <c r="HSL229" s="1"/>
      <c r="HSM229" s="1"/>
      <c r="HSN229" s="1"/>
      <c r="HSO229" s="1"/>
      <c r="HSP229" s="1"/>
      <c r="HSQ229" s="1"/>
      <c r="HSR229" s="1"/>
      <c r="HSS229" s="1"/>
      <c r="HST229" s="1"/>
      <c r="HSU229" s="1"/>
      <c r="HSV229" s="1"/>
      <c r="HSW229" s="1"/>
      <c r="HSX229" s="1"/>
      <c r="HSY229" s="1"/>
      <c r="HSZ229" s="1"/>
      <c r="HTA229" s="1"/>
      <c r="HTB229" s="1"/>
      <c r="HTC229" s="1"/>
      <c r="HTD229" s="1"/>
      <c r="HTE229" s="1"/>
      <c r="HTF229" s="1"/>
      <c r="HTG229" s="1"/>
      <c r="HTH229" s="1"/>
      <c r="HTI229" s="1"/>
      <c r="HTJ229" s="1"/>
      <c r="HTK229" s="1"/>
      <c r="HTL229" s="1"/>
      <c r="HTM229" s="1"/>
      <c r="HTN229" s="1"/>
      <c r="HTO229" s="1"/>
      <c r="HTP229" s="1"/>
      <c r="HTQ229" s="1"/>
      <c r="HTR229" s="1"/>
      <c r="HTS229" s="1"/>
      <c r="HTT229" s="1"/>
      <c r="HTU229" s="1"/>
      <c r="HTV229" s="1"/>
      <c r="HTW229" s="1"/>
      <c r="HTX229" s="1"/>
      <c r="HTY229" s="1"/>
      <c r="HTZ229" s="1"/>
      <c r="HUA229" s="1"/>
      <c r="HUB229" s="1"/>
      <c r="HUC229" s="1"/>
      <c r="HUD229" s="1"/>
      <c r="HUE229" s="1"/>
      <c r="HUF229" s="1"/>
      <c r="HUG229" s="1"/>
      <c r="HUH229" s="1"/>
      <c r="HUI229" s="1"/>
      <c r="HUJ229" s="1"/>
      <c r="HUK229" s="1"/>
      <c r="HUL229" s="1"/>
      <c r="HUM229" s="1"/>
      <c r="HUN229" s="1"/>
      <c r="HUO229" s="1"/>
      <c r="HUP229" s="1"/>
      <c r="HUQ229" s="1"/>
      <c r="HUR229" s="1"/>
      <c r="HUS229" s="1"/>
      <c r="HUT229" s="1"/>
      <c r="HUU229" s="1"/>
      <c r="HUV229" s="1"/>
      <c r="HUW229" s="1"/>
      <c r="HUX229" s="1"/>
      <c r="HUY229" s="1"/>
      <c r="HUZ229" s="1"/>
      <c r="HVA229" s="1"/>
      <c r="HVB229" s="1"/>
      <c r="HVC229" s="1"/>
      <c r="HVD229" s="1"/>
      <c r="HVE229" s="1"/>
      <c r="HVF229" s="1"/>
      <c r="HVG229" s="1"/>
      <c r="HVH229" s="1"/>
      <c r="HVI229" s="1"/>
      <c r="HVJ229" s="1"/>
      <c r="HVK229" s="1"/>
      <c r="HVL229" s="1"/>
      <c r="HVM229" s="1"/>
      <c r="HVN229" s="1"/>
      <c r="HVO229" s="1"/>
      <c r="HVP229" s="1"/>
      <c r="HVQ229" s="1"/>
      <c r="HVR229" s="1"/>
      <c r="HVS229" s="1"/>
      <c r="HVT229" s="1"/>
      <c r="HVU229" s="1"/>
      <c r="HVV229" s="1"/>
      <c r="HVW229" s="1"/>
      <c r="HVX229" s="1"/>
      <c r="HVY229" s="1"/>
      <c r="HVZ229" s="1"/>
      <c r="HWA229" s="1"/>
      <c r="HWB229" s="1"/>
      <c r="HWC229" s="1"/>
      <c r="HWD229" s="1"/>
      <c r="HWE229" s="1"/>
      <c r="HWF229" s="1"/>
      <c r="HWG229" s="1"/>
      <c r="HWH229" s="1"/>
      <c r="HWI229" s="1"/>
      <c r="HWJ229" s="1"/>
      <c r="HWK229" s="1"/>
      <c r="HWL229" s="1"/>
      <c r="HWM229" s="1"/>
      <c r="HWN229" s="1"/>
      <c r="HWO229" s="1"/>
      <c r="HWP229" s="1"/>
      <c r="HWQ229" s="1"/>
      <c r="HWR229" s="1"/>
      <c r="HWS229" s="1"/>
      <c r="HWT229" s="1"/>
      <c r="HWU229" s="1"/>
      <c r="HWV229" s="1"/>
      <c r="HWW229" s="1"/>
      <c r="HWX229" s="1"/>
      <c r="HWY229" s="1"/>
      <c r="HWZ229" s="1"/>
      <c r="HXA229" s="1"/>
      <c r="HXB229" s="1"/>
      <c r="HXC229" s="1"/>
      <c r="HXD229" s="1"/>
      <c r="HXE229" s="1"/>
      <c r="HXF229" s="1"/>
      <c r="HXG229" s="1"/>
      <c r="HXH229" s="1"/>
      <c r="HXI229" s="1"/>
      <c r="HXJ229" s="1"/>
      <c r="HXK229" s="1"/>
      <c r="HXL229" s="1"/>
      <c r="HXM229" s="1"/>
      <c r="HXN229" s="1"/>
      <c r="HXO229" s="1"/>
      <c r="HXP229" s="1"/>
      <c r="HXQ229" s="1"/>
      <c r="HXR229" s="1"/>
      <c r="HXS229" s="1"/>
      <c r="HXT229" s="1"/>
      <c r="HXU229" s="1"/>
      <c r="HXV229" s="1"/>
      <c r="HXW229" s="1"/>
      <c r="HXX229" s="1"/>
      <c r="HXY229" s="1"/>
      <c r="HXZ229" s="1"/>
      <c r="HYA229" s="1"/>
      <c r="HYB229" s="1"/>
      <c r="HYC229" s="1"/>
      <c r="HYD229" s="1"/>
      <c r="HYE229" s="1"/>
      <c r="HYF229" s="1"/>
      <c r="HYG229" s="1"/>
      <c r="HYH229" s="1"/>
      <c r="HYI229" s="1"/>
      <c r="HYJ229" s="1"/>
      <c r="HYK229" s="1"/>
      <c r="HYL229" s="1"/>
      <c r="HYM229" s="1"/>
      <c r="HYN229" s="1"/>
      <c r="HYO229" s="1"/>
      <c r="HYP229" s="1"/>
      <c r="HYQ229" s="1"/>
      <c r="HYR229" s="1"/>
      <c r="HYS229" s="1"/>
      <c r="HYT229" s="1"/>
      <c r="HYU229" s="1"/>
      <c r="HYV229" s="1"/>
      <c r="HYW229" s="1"/>
      <c r="HYX229" s="1"/>
      <c r="HYY229" s="1"/>
      <c r="HYZ229" s="1"/>
      <c r="HZA229" s="1"/>
      <c r="HZB229" s="1"/>
      <c r="HZC229" s="1"/>
      <c r="HZD229" s="1"/>
      <c r="HZE229" s="1"/>
      <c r="HZF229" s="1"/>
      <c r="HZG229" s="1"/>
      <c r="HZH229" s="1"/>
      <c r="HZI229" s="1"/>
      <c r="HZJ229" s="1"/>
      <c r="HZK229" s="1"/>
      <c r="HZL229" s="1"/>
      <c r="HZM229" s="1"/>
      <c r="HZN229" s="1"/>
      <c r="HZO229" s="1"/>
      <c r="HZP229" s="1"/>
      <c r="HZQ229" s="1"/>
      <c r="HZR229" s="1"/>
      <c r="HZS229" s="1"/>
      <c r="HZT229" s="1"/>
      <c r="HZU229" s="1"/>
      <c r="HZV229" s="1"/>
      <c r="HZW229" s="1"/>
      <c r="HZX229" s="1"/>
      <c r="HZY229" s="1"/>
      <c r="HZZ229" s="1"/>
      <c r="IAA229" s="1"/>
      <c r="IAB229" s="1"/>
      <c r="IAC229" s="1"/>
      <c r="IAD229" s="1"/>
      <c r="IAE229" s="1"/>
      <c r="IAF229" s="1"/>
      <c r="IAG229" s="1"/>
      <c r="IAH229" s="1"/>
      <c r="IAI229" s="1"/>
      <c r="IAJ229" s="1"/>
      <c r="IAK229" s="1"/>
      <c r="IAL229" s="1"/>
      <c r="IAM229" s="1"/>
      <c r="IAN229" s="1"/>
      <c r="IAO229" s="1"/>
      <c r="IAP229" s="1"/>
      <c r="IAQ229" s="1"/>
      <c r="IAR229" s="1"/>
      <c r="IAS229" s="1"/>
      <c r="IAT229" s="1"/>
      <c r="IAU229" s="1"/>
      <c r="IAV229" s="1"/>
      <c r="IAW229" s="1"/>
      <c r="IAX229" s="1"/>
      <c r="IAY229" s="1"/>
      <c r="IAZ229" s="1"/>
      <c r="IBA229" s="1"/>
      <c r="IBB229" s="1"/>
      <c r="IBC229" s="1"/>
      <c r="IBD229" s="1"/>
      <c r="IBE229" s="1"/>
      <c r="IBF229" s="1"/>
      <c r="IBG229" s="1"/>
      <c r="IBH229" s="1"/>
      <c r="IBI229" s="1"/>
      <c r="IBJ229" s="1"/>
      <c r="IBK229" s="1"/>
      <c r="IBL229" s="1"/>
      <c r="IBM229" s="1"/>
      <c r="IBN229" s="1"/>
      <c r="IBO229" s="1"/>
      <c r="IBP229" s="1"/>
      <c r="IBQ229" s="1"/>
      <c r="IBR229" s="1"/>
      <c r="IBS229" s="1"/>
      <c r="IBT229" s="1"/>
      <c r="IBU229" s="1"/>
      <c r="IBV229" s="1"/>
      <c r="IBW229" s="1"/>
      <c r="IBX229" s="1"/>
      <c r="IBY229" s="1"/>
      <c r="IBZ229" s="1"/>
      <c r="ICA229" s="1"/>
      <c r="ICB229" s="1"/>
      <c r="ICC229" s="1"/>
      <c r="ICD229" s="1"/>
      <c r="ICE229" s="1"/>
      <c r="ICF229" s="1"/>
      <c r="ICG229" s="1"/>
      <c r="ICH229" s="1"/>
      <c r="ICI229" s="1"/>
      <c r="ICJ229" s="1"/>
      <c r="ICK229" s="1"/>
      <c r="ICL229" s="1"/>
      <c r="ICM229" s="1"/>
      <c r="ICN229" s="1"/>
      <c r="ICO229" s="1"/>
      <c r="ICP229" s="1"/>
      <c r="ICQ229" s="1"/>
      <c r="ICR229" s="1"/>
      <c r="ICS229" s="1"/>
      <c r="ICT229" s="1"/>
      <c r="ICU229" s="1"/>
      <c r="ICV229" s="1"/>
      <c r="ICW229" s="1"/>
      <c r="ICX229" s="1"/>
      <c r="ICY229" s="1"/>
      <c r="ICZ229" s="1"/>
      <c r="IDA229" s="1"/>
      <c r="IDB229" s="1"/>
      <c r="IDC229" s="1"/>
      <c r="IDD229" s="1"/>
      <c r="IDE229" s="1"/>
      <c r="IDF229" s="1"/>
      <c r="IDG229" s="1"/>
      <c r="IDH229" s="1"/>
      <c r="IDI229" s="1"/>
      <c r="IDJ229" s="1"/>
      <c r="IDK229" s="1"/>
      <c r="IDL229" s="1"/>
      <c r="IDM229" s="1"/>
      <c r="IDN229" s="1"/>
      <c r="IDO229" s="1"/>
      <c r="IDP229" s="1"/>
      <c r="IDQ229" s="1"/>
      <c r="IDR229" s="1"/>
      <c r="IDS229" s="1"/>
      <c r="IDT229" s="1"/>
      <c r="IDU229" s="1"/>
      <c r="IDV229" s="1"/>
      <c r="IDW229" s="1"/>
      <c r="IDX229" s="1"/>
      <c r="IDY229" s="1"/>
      <c r="IDZ229" s="1"/>
      <c r="IEA229" s="1"/>
      <c r="IEB229" s="1"/>
      <c r="IEC229" s="1"/>
      <c r="IED229" s="1"/>
      <c r="IEE229" s="1"/>
      <c r="IEF229" s="1"/>
      <c r="IEG229" s="1"/>
      <c r="IEH229" s="1"/>
      <c r="IEI229" s="1"/>
      <c r="IEJ229" s="1"/>
      <c r="IEK229" s="1"/>
      <c r="IEL229" s="1"/>
      <c r="IEM229" s="1"/>
      <c r="IEN229" s="1"/>
      <c r="IEO229" s="1"/>
      <c r="IEP229" s="1"/>
      <c r="IEQ229" s="1"/>
      <c r="IER229" s="1"/>
      <c r="IES229" s="1"/>
      <c r="IET229" s="1"/>
      <c r="IEU229" s="1"/>
      <c r="IEV229" s="1"/>
      <c r="IEW229" s="1"/>
      <c r="IEX229" s="1"/>
      <c r="IEY229" s="1"/>
      <c r="IEZ229" s="1"/>
      <c r="IFA229" s="1"/>
      <c r="IFB229" s="1"/>
      <c r="IFC229" s="1"/>
      <c r="IFD229" s="1"/>
      <c r="IFE229" s="1"/>
      <c r="IFF229" s="1"/>
      <c r="IFG229" s="1"/>
      <c r="IFH229" s="1"/>
      <c r="IFI229" s="1"/>
      <c r="IFJ229" s="1"/>
      <c r="IFK229" s="1"/>
      <c r="IFL229" s="1"/>
      <c r="IFM229" s="1"/>
      <c r="IFN229" s="1"/>
      <c r="IFO229" s="1"/>
      <c r="IFP229" s="1"/>
      <c r="IFQ229" s="1"/>
      <c r="IFR229" s="1"/>
      <c r="IFS229" s="1"/>
      <c r="IFT229" s="1"/>
      <c r="IFU229" s="1"/>
      <c r="IFV229" s="1"/>
      <c r="IFW229" s="1"/>
      <c r="IFX229" s="1"/>
      <c r="IFY229" s="1"/>
      <c r="IFZ229" s="1"/>
      <c r="IGA229" s="1"/>
      <c r="IGB229" s="1"/>
      <c r="IGC229" s="1"/>
      <c r="IGD229" s="1"/>
      <c r="IGE229" s="1"/>
      <c r="IGF229" s="1"/>
      <c r="IGG229" s="1"/>
      <c r="IGH229" s="1"/>
      <c r="IGI229" s="1"/>
      <c r="IGJ229" s="1"/>
      <c r="IGK229" s="1"/>
      <c r="IGL229" s="1"/>
      <c r="IGM229" s="1"/>
      <c r="IGN229" s="1"/>
      <c r="IGO229" s="1"/>
      <c r="IGP229" s="1"/>
      <c r="IGQ229" s="1"/>
      <c r="IGR229" s="1"/>
      <c r="IGS229" s="1"/>
      <c r="IGT229" s="1"/>
      <c r="IGU229" s="1"/>
      <c r="IGV229" s="1"/>
      <c r="IGW229" s="1"/>
      <c r="IGX229" s="1"/>
      <c r="IGY229" s="1"/>
      <c r="IGZ229" s="1"/>
      <c r="IHA229" s="1"/>
      <c r="IHB229" s="1"/>
      <c r="IHC229" s="1"/>
      <c r="IHD229" s="1"/>
      <c r="IHE229" s="1"/>
      <c r="IHF229" s="1"/>
      <c r="IHG229" s="1"/>
      <c r="IHH229" s="1"/>
      <c r="IHI229" s="1"/>
      <c r="IHJ229" s="1"/>
      <c r="IHK229" s="1"/>
      <c r="IHL229" s="1"/>
      <c r="IHM229" s="1"/>
      <c r="IHN229" s="1"/>
      <c r="IHO229" s="1"/>
      <c r="IHP229" s="1"/>
      <c r="IHQ229" s="1"/>
      <c r="IHR229" s="1"/>
      <c r="IHS229" s="1"/>
      <c r="IHT229" s="1"/>
      <c r="IHU229" s="1"/>
      <c r="IHV229" s="1"/>
      <c r="IHW229" s="1"/>
      <c r="IHX229" s="1"/>
      <c r="IHY229" s="1"/>
      <c r="IHZ229" s="1"/>
      <c r="IIA229" s="1"/>
      <c r="IIB229" s="1"/>
      <c r="IIC229" s="1"/>
      <c r="IID229" s="1"/>
      <c r="IIE229" s="1"/>
      <c r="IIF229" s="1"/>
      <c r="IIG229" s="1"/>
      <c r="IIH229" s="1"/>
      <c r="III229" s="1"/>
      <c r="IIJ229" s="1"/>
      <c r="IIK229" s="1"/>
      <c r="IIL229" s="1"/>
      <c r="IIM229" s="1"/>
      <c r="IIN229" s="1"/>
      <c r="IIO229" s="1"/>
      <c r="IIP229" s="1"/>
      <c r="IIQ229" s="1"/>
      <c r="IIR229" s="1"/>
      <c r="IIS229" s="1"/>
      <c r="IIT229" s="1"/>
      <c r="IIU229" s="1"/>
      <c r="IIV229" s="1"/>
      <c r="IIW229" s="1"/>
      <c r="IIX229" s="1"/>
      <c r="IIY229" s="1"/>
      <c r="IIZ229" s="1"/>
      <c r="IJA229" s="1"/>
      <c r="IJB229" s="1"/>
      <c r="IJC229" s="1"/>
      <c r="IJD229" s="1"/>
      <c r="IJE229" s="1"/>
      <c r="IJF229" s="1"/>
      <c r="IJG229" s="1"/>
      <c r="IJH229" s="1"/>
      <c r="IJI229" s="1"/>
      <c r="IJJ229" s="1"/>
      <c r="IJK229" s="1"/>
      <c r="IJL229" s="1"/>
      <c r="IJM229" s="1"/>
      <c r="IJN229" s="1"/>
      <c r="IJO229" s="1"/>
      <c r="IJP229" s="1"/>
      <c r="IJQ229" s="1"/>
      <c r="IJR229" s="1"/>
      <c r="IJS229" s="1"/>
      <c r="IJT229" s="1"/>
      <c r="IJU229" s="1"/>
      <c r="IJV229" s="1"/>
      <c r="IJW229" s="1"/>
      <c r="IJX229" s="1"/>
      <c r="IJY229" s="1"/>
      <c r="IJZ229" s="1"/>
      <c r="IKA229" s="1"/>
      <c r="IKB229" s="1"/>
      <c r="IKC229" s="1"/>
      <c r="IKD229" s="1"/>
      <c r="IKE229" s="1"/>
      <c r="IKF229" s="1"/>
      <c r="IKG229" s="1"/>
      <c r="IKH229" s="1"/>
      <c r="IKI229" s="1"/>
      <c r="IKJ229" s="1"/>
      <c r="IKK229" s="1"/>
      <c r="IKL229" s="1"/>
      <c r="IKM229" s="1"/>
      <c r="IKN229" s="1"/>
      <c r="IKO229" s="1"/>
      <c r="IKP229" s="1"/>
      <c r="IKQ229" s="1"/>
      <c r="IKR229" s="1"/>
      <c r="IKS229" s="1"/>
      <c r="IKT229" s="1"/>
      <c r="IKU229" s="1"/>
      <c r="IKV229" s="1"/>
      <c r="IKW229" s="1"/>
      <c r="IKX229" s="1"/>
      <c r="IKY229" s="1"/>
      <c r="IKZ229" s="1"/>
      <c r="ILA229" s="1"/>
      <c r="ILB229" s="1"/>
      <c r="ILC229" s="1"/>
      <c r="ILD229" s="1"/>
      <c r="ILE229" s="1"/>
      <c r="ILF229" s="1"/>
      <c r="ILG229" s="1"/>
      <c r="ILH229" s="1"/>
      <c r="ILI229" s="1"/>
      <c r="ILJ229" s="1"/>
      <c r="ILK229" s="1"/>
      <c r="ILL229" s="1"/>
      <c r="ILM229" s="1"/>
      <c r="ILN229" s="1"/>
      <c r="ILO229" s="1"/>
      <c r="ILP229" s="1"/>
      <c r="ILQ229" s="1"/>
      <c r="ILR229" s="1"/>
      <c r="ILS229" s="1"/>
      <c r="ILT229" s="1"/>
      <c r="ILU229" s="1"/>
      <c r="ILV229" s="1"/>
      <c r="ILW229" s="1"/>
      <c r="ILX229" s="1"/>
      <c r="ILY229" s="1"/>
      <c r="ILZ229" s="1"/>
      <c r="IMA229" s="1"/>
      <c r="IMB229" s="1"/>
      <c r="IMC229" s="1"/>
      <c r="IMD229" s="1"/>
      <c r="IME229" s="1"/>
      <c r="IMF229" s="1"/>
      <c r="IMG229" s="1"/>
      <c r="IMH229" s="1"/>
      <c r="IMI229" s="1"/>
      <c r="IMJ229" s="1"/>
      <c r="IMK229" s="1"/>
      <c r="IML229" s="1"/>
      <c r="IMM229" s="1"/>
      <c r="IMN229" s="1"/>
      <c r="IMO229" s="1"/>
      <c r="IMP229" s="1"/>
      <c r="IMQ229" s="1"/>
      <c r="IMR229" s="1"/>
      <c r="IMS229" s="1"/>
      <c r="IMT229" s="1"/>
      <c r="IMU229" s="1"/>
      <c r="IMV229" s="1"/>
      <c r="IMW229" s="1"/>
      <c r="IMX229" s="1"/>
      <c r="IMY229" s="1"/>
      <c r="IMZ229" s="1"/>
      <c r="INA229" s="1"/>
      <c r="INB229" s="1"/>
      <c r="INC229" s="1"/>
      <c r="IND229" s="1"/>
      <c r="INE229" s="1"/>
      <c r="INF229" s="1"/>
      <c r="ING229" s="1"/>
      <c r="INH229" s="1"/>
      <c r="INI229" s="1"/>
      <c r="INJ229" s="1"/>
      <c r="INK229" s="1"/>
      <c r="INL229" s="1"/>
      <c r="INM229" s="1"/>
      <c r="INN229" s="1"/>
      <c r="INO229" s="1"/>
      <c r="INP229" s="1"/>
      <c r="INQ229" s="1"/>
      <c r="INR229" s="1"/>
      <c r="INS229" s="1"/>
      <c r="INT229" s="1"/>
      <c r="INU229" s="1"/>
      <c r="INV229" s="1"/>
      <c r="INW229" s="1"/>
      <c r="INX229" s="1"/>
      <c r="INY229" s="1"/>
      <c r="INZ229" s="1"/>
      <c r="IOA229" s="1"/>
      <c r="IOB229" s="1"/>
      <c r="IOC229" s="1"/>
      <c r="IOD229" s="1"/>
      <c r="IOE229" s="1"/>
      <c r="IOF229" s="1"/>
      <c r="IOG229" s="1"/>
      <c r="IOH229" s="1"/>
      <c r="IOI229" s="1"/>
      <c r="IOJ229" s="1"/>
      <c r="IOK229" s="1"/>
      <c r="IOL229" s="1"/>
      <c r="IOM229" s="1"/>
      <c r="ION229" s="1"/>
      <c r="IOO229" s="1"/>
      <c r="IOP229" s="1"/>
      <c r="IOQ229" s="1"/>
      <c r="IOR229" s="1"/>
      <c r="IOS229" s="1"/>
      <c r="IOT229" s="1"/>
      <c r="IOU229" s="1"/>
      <c r="IOV229" s="1"/>
      <c r="IOW229" s="1"/>
      <c r="IOX229" s="1"/>
      <c r="IOY229" s="1"/>
      <c r="IOZ229" s="1"/>
      <c r="IPA229" s="1"/>
      <c r="IPB229" s="1"/>
      <c r="IPC229" s="1"/>
      <c r="IPD229" s="1"/>
      <c r="IPE229" s="1"/>
      <c r="IPF229" s="1"/>
      <c r="IPG229" s="1"/>
      <c r="IPH229" s="1"/>
      <c r="IPI229" s="1"/>
      <c r="IPJ229" s="1"/>
      <c r="IPK229" s="1"/>
      <c r="IPL229" s="1"/>
      <c r="IPM229" s="1"/>
      <c r="IPN229" s="1"/>
      <c r="IPO229" s="1"/>
      <c r="IPP229" s="1"/>
      <c r="IPQ229" s="1"/>
      <c r="IPR229" s="1"/>
      <c r="IPS229" s="1"/>
      <c r="IPT229" s="1"/>
      <c r="IPU229" s="1"/>
      <c r="IPV229" s="1"/>
      <c r="IPW229" s="1"/>
      <c r="IPX229" s="1"/>
      <c r="IPY229" s="1"/>
      <c r="IPZ229" s="1"/>
      <c r="IQA229" s="1"/>
      <c r="IQB229" s="1"/>
      <c r="IQC229" s="1"/>
      <c r="IQD229" s="1"/>
      <c r="IQE229" s="1"/>
      <c r="IQF229" s="1"/>
      <c r="IQG229" s="1"/>
      <c r="IQH229" s="1"/>
      <c r="IQI229" s="1"/>
      <c r="IQJ229" s="1"/>
      <c r="IQK229" s="1"/>
      <c r="IQL229" s="1"/>
      <c r="IQM229" s="1"/>
      <c r="IQN229" s="1"/>
      <c r="IQO229" s="1"/>
      <c r="IQP229" s="1"/>
      <c r="IQQ229" s="1"/>
      <c r="IQR229" s="1"/>
      <c r="IQS229" s="1"/>
      <c r="IQT229" s="1"/>
      <c r="IQU229" s="1"/>
      <c r="IQV229" s="1"/>
      <c r="IQW229" s="1"/>
      <c r="IQX229" s="1"/>
      <c r="IQY229" s="1"/>
      <c r="IQZ229" s="1"/>
      <c r="IRA229" s="1"/>
      <c r="IRB229" s="1"/>
      <c r="IRC229" s="1"/>
      <c r="IRD229" s="1"/>
      <c r="IRE229" s="1"/>
      <c r="IRF229" s="1"/>
      <c r="IRG229" s="1"/>
      <c r="IRH229" s="1"/>
      <c r="IRI229" s="1"/>
      <c r="IRJ229" s="1"/>
      <c r="IRK229" s="1"/>
      <c r="IRL229" s="1"/>
      <c r="IRM229" s="1"/>
      <c r="IRN229" s="1"/>
      <c r="IRO229" s="1"/>
      <c r="IRP229" s="1"/>
      <c r="IRQ229" s="1"/>
      <c r="IRR229" s="1"/>
      <c r="IRS229" s="1"/>
      <c r="IRT229" s="1"/>
      <c r="IRU229" s="1"/>
      <c r="IRV229" s="1"/>
      <c r="IRW229" s="1"/>
      <c r="IRX229" s="1"/>
      <c r="IRY229" s="1"/>
      <c r="IRZ229" s="1"/>
      <c r="ISA229" s="1"/>
      <c r="ISB229" s="1"/>
      <c r="ISC229" s="1"/>
      <c r="ISD229" s="1"/>
      <c r="ISE229" s="1"/>
      <c r="ISF229" s="1"/>
      <c r="ISG229" s="1"/>
      <c r="ISH229" s="1"/>
      <c r="ISI229" s="1"/>
      <c r="ISJ229" s="1"/>
      <c r="ISK229" s="1"/>
      <c r="ISL229" s="1"/>
      <c r="ISM229" s="1"/>
      <c r="ISN229" s="1"/>
      <c r="ISO229" s="1"/>
      <c r="ISP229" s="1"/>
      <c r="ISQ229" s="1"/>
      <c r="ISR229" s="1"/>
      <c r="ISS229" s="1"/>
      <c r="IST229" s="1"/>
      <c r="ISU229" s="1"/>
      <c r="ISV229" s="1"/>
      <c r="ISW229" s="1"/>
      <c r="ISX229" s="1"/>
      <c r="ISY229" s="1"/>
      <c r="ISZ229" s="1"/>
      <c r="ITA229" s="1"/>
      <c r="ITB229" s="1"/>
      <c r="ITC229" s="1"/>
      <c r="ITD229" s="1"/>
      <c r="ITE229" s="1"/>
      <c r="ITF229" s="1"/>
      <c r="ITG229" s="1"/>
      <c r="ITH229" s="1"/>
      <c r="ITI229" s="1"/>
      <c r="ITJ229" s="1"/>
      <c r="ITK229" s="1"/>
      <c r="ITL229" s="1"/>
      <c r="ITM229" s="1"/>
      <c r="ITN229" s="1"/>
      <c r="ITO229" s="1"/>
      <c r="ITP229" s="1"/>
      <c r="ITQ229" s="1"/>
      <c r="ITR229" s="1"/>
      <c r="ITS229" s="1"/>
      <c r="ITT229" s="1"/>
      <c r="ITU229" s="1"/>
      <c r="ITV229" s="1"/>
      <c r="ITW229" s="1"/>
      <c r="ITX229" s="1"/>
      <c r="ITY229" s="1"/>
      <c r="ITZ229" s="1"/>
      <c r="IUA229" s="1"/>
      <c r="IUB229" s="1"/>
      <c r="IUC229" s="1"/>
      <c r="IUD229" s="1"/>
      <c r="IUE229" s="1"/>
      <c r="IUF229" s="1"/>
      <c r="IUG229" s="1"/>
      <c r="IUH229" s="1"/>
      <c r="IUI229" s="1"/>
      <c r="IUJ229" s="1"/>
      <c r="IUK229" s="1"/>
      <c r="IUL229" s="1"/>
      <c r="IUM229" s="1"/>
      <c r="IUN229" s="1"/>
      <c r="IUO229" s="1"/>
      <c r="IUP229" s="1"/>
      <c r="IUQ229" s="1"/>
      <c r="IUR229" s="1"/>
      <c r="IUS229" s="1"/>
      <c r="IUT229" s="1"/>
      <c r="IUU229" s="1"/>
      <c r="IUV229" s="1"/>
      <c r="IUW229" s="1"/>
      <c r="IUX229" s="1"/>
      <c r="IUY229" s="1"/>
      <c r="IUZ229" s="1"/>
      <c r="IVA229" s="1"/>
      <c r="IVB229" s="1"/>
      <c r="IVC229" s="1"/>
      <c r="IVD229" s="1"/>
      <c r="IVE229" s="1"/>
      <c r="IVF229" s="1"/>
      <c r="IVG229" s="1"/>
      <c r="IVH229" s="1"/>
      <c r="IVI229" s="1"/>
      <c r="IVJ229" s="1"/>
      <c r="IVK229" s="1"/>
      <c r="IVL229" s="1"/>
      <c r="IVM229" s="1"/>
      <c r="IVN229" s="1"/>
      <c r="IVO229" s="1"/>
      <c r="IVP229" s="1"/>
      <c r="IVQ229" s="1"/>
      <c r="IVR229" s="1"/>
      <c r="IVS229" s="1"/>
      <c r="IVT229" s="1"/>
      <c r="IVU229" s="1"/>
      <c r="IVV229" s="1"/>
      <c r="IVW229" s="1"/>
      <c r="IVX229" s="1"/>
      <c r="IVY229" s="1"/>
      <c r="IVZ229" s="1"/>
      <c r="IWA229" s="1"/>
      <c r="IWB229" s="1"/>
      <c r="IWC229" s="1"/>
      <c r="IWD229" s="1"/>
      <c r="IWE229" s="1"/>
      <c r="IWF229" s="1"/>
      <c r="IWG229" s="1"/>
      <c r="IWH229" s="1"/>
      <c r="IWI229" s="1"/>
      <c r="IWJ229" s="1"/>
      <c r="IWK229" s="1"/>
      <c r="IWL229" s="1"/>
      <c r="IWM229" s="1"/>
      <c r="IWN229" s="1"/>
      <c r="IWO229" s="1"/>
      <c r="IWP229" s="1"/>
      <c r="IWQ229" s="1"/>
      <c r="IWR229" s="1"/>
      <c r="IWS229" s="1"/>
      <c r="IWT229" s="1"/>
      <c r="IWU229" s="1"/>
      <c r="IWV229" s="1"/>
      <c r="IWW229" s="1"/>
      <c r="IWX229" s="1"/>
      <c r="IWY229" s="1"/>
      <c r="IWZ229" s="1"/>
      <c r="IXA229" s="1"/>
      <c r="IXB229" s="1"/>
      <c r="IXC229" s="1"/>
      <c r="IXD229" s="1"/>
      <c r="IXE229" s="1"/>
      <c r="IXF229" s="1"/>
      <c r="IXG229" s="1"/>
      <c r="IXH229" s="1"/>
      <c r="IXI229" s="1"/>
      <c r="IXJ229" s="1"/>
      <c r="IXK229" s="1"/>
      <c r="IXL229" s="1"/>
      <c r="IXM229" s="1"/>
      <c r="IXN229" s="1"/>
      <c r="IXO229" s="1"/>
      <c r="IXP229" s="1"/>
      <c r="IXQ229" s="1"/>
      <c r="IXR229" s="1"/>
      <c r="IXS229" s="1"/>
      <c r="IXT229" s="1"/>
      <c r="IXU229" s="1"/>
      <c r="IXV229" s="1"/>
      <c r="IXW229" s="1"/>
      <c r="IXX229" s="1"/>
      <c r="IXY229" s="1"/>
      <c r="IXZ229" s="1"/>
      <c r="IYA229" s="1"/>
      <c r="IYB229" s="1"/>
      <c r="IYC229" s="1"/>
      <c r="IYD229" s="1"/>
      <c r="IYE229" s="1"/>
      <c r="IYF229" s="1"/>
      <c r="IYG229" s="1"/>
      <c r="IYH229" s="1"/>
      <c r="IYI229" s="1"/>
      <c r="IYJ229" s="1"/>
      <c r="IYK229" s="1"/>
      <c r="IYL229" s="1"/>
      <c r="IYM229" s="1"/>
      <c r="IYN229" s="1"/>
      <c r="IYO229" s="1"/>
      <c r="IYP229" s="1"/>
      <c r="IYQ229" s="1"/>
      <c r="IYR229" s="1"/>
      <c r="IYS229" s="1"/>
      <c r="IYT229" s="1"/>
      <c r="IYU229" s="1"/>
      <c r="IYV229" s="1"/>
      <c r="IYW229" s="1"/>
      <c r="IYX229" s="1"/>
      <c r="IYY229" s="1"/>
      <c r="IYZ229" s="1"/>
      <c r="IZA229" s="1"/>
      <c r="IZB229" s="1"/>
      <c r="IZC229" s="1"/>
      <c r="IZD229" s="1"/>
      <c r="IZE229" s="1"/>
      <c r="IZF229" s="1"/>
      <c r="IZG229" s="1"/>
      <c r="IZH229" s="1"/>
      <c r="IZI229" s="1"/>
      <c r="IZJ229" s="1"/>
      <c r="IZK229" s="1"/>
      <c r="IZL229" s="1"/>
      <c r="IZM229" s="1"/>
      <c r="IZN229" s="1"/>
      <c r="IZO229" s="1"/>
      <c r="IZP229" s="1"/>
      <c r="IZQ229" s="1"/>
      <c r="IZR229" s="1"/>
      <c r="IZS229" s="1"/>
      <c r="IZT229" s="1"/>
      <c r="IZU229" s="1"/>
      <c r="IZV229" s="1"/>
      <c r="IZW229" s="1"/>
      <c r="IZX229" s="1"/>
      <c r="IZY229" s="1"/>
      <c r="IZZ229" s="1"/>
      <c r="JAA229" s="1"/>
      <c r="JAB229" s="1"/>
      <c r="JAC229" s="1"/>
      <c r="JAD229" s="1"/>
      <c r="JAE229" s="1"/>
      <c r="JAF229" s="1"/>
      <c r="JAG229" s="1"/>
      <c r="JAH229" s="1"/>
      <c r="JAI229" s="1"/>
      <c r="JAJ229" s="1"/>
      <c r="JAK229" s="1"/>
      <c r="JAL229" s="1"/>
      <c r="JAM229" s="1"/>
      <c r="JAN229" s="1"/>
      <c r="JAO229" s="1"/>
      <c r="JAP229" s="1"/>
      <c r="JAQ229" s="1"/>
      <c r="JAR229" s="1"/>
      <c r="JAS229" s="1"/>
      <c r="JAT229" s="1"/>
      <c r="JAU229" s="1"/>
      <c r="JAV229" s="1"/>
      <c r="JAW229" s="1"/>
      <c r="JAX229" s="1"/>
      <c r="JAY229" s="1"/>
      <c r="JAZ229" s="1"/>
      <c r="JBA229" s="1"/>
      <c r="JBB229" s="1"/>
      <c r="JBC229" s="1"/>
      <c r="JBD229" s="1"/>
      <c r="JBE229" s="1"/>
      <c r="JBF229" s="1"/>
      <c r="JBG229" s="1"/>
      <c r="JBH229" s="1"/>
      <c r="JBI229" s="1"/>
      <c r="JBJ229" s="1"/>
      <c r="JBK229" s="1"/>
      <c r="JBL229" s="1"/>
      <c r="JBM229" s="1"/>
      <c r="JBN229" s="1"/>
      <c r="JBO229" s="1"/>
      <c r="JBP229" s="1"/>
      <c r="JBQ229" s="1"/>
      <c r="JBR229" s="1"/>
      <c r="JBS229" s="1"/>
      <c r="JBT229" s="1"/>
      <c r="JBU229" s="1"/>
      <c r="JBV229" s="1"/>
      <c r="JBW229" s="1"/>
      <c r="JBX229" s="1"/>
      <c r="JBY229" s="1"/>
      <c r="JBZ229" s="1"/>
      <c r="JCA229" s="1"/>
      <c r="JCB229" s="1"/>
      <c r="JCC229" s="1"/>
      <c r="JCD229" s="1"/>
      <c r="JCE229" s="1"/>
      <c r="JCF229" s="1"/>
      <c r="JCG229" s="1"/>
      <c r="JCH229" s="1"/>
      <c r="JCI229" s="1"/>
      <c r="JCJ229" s="1"/>
      <c r="JCK229" s="1"/>
      <c r="JCL229" s="1"/>
      <c r="JCM229" s="1"/>
      <c r="JCN229" s="1"/>
      <c r="JCO229" s="1"/>
      <c r="JCP229" s="1"/>
      <c r="JCQ229" s="1"/>
      <c r="JCR229" s="1"/>
      <c r="JCS229" s="1"/>
      <c r="JCT229" s="1"/>
      <c r="JCU229" s="1"/>
      <c r="JCV229" s="1"/>
      <c r="JCW229" s="1"/>
      <c r="JCX229" s="1"/>
      <c r="JCY229" s="1"/>
      <c r="JCZ229" s="1"/>
      <c r="JDA229" s="1"/>
      <c r="JDB229" s="1"/>
      <c r="JDC229" s="1"/>
      <c r="JDD229" s="1"/>
      <c r="JDE229" s="1"/>
      <c r="JDF229" s="1"/>
      <c r="JDG229" s="1"/>
      <c r="JDH229" s="1"/>
      <c r="JDI229" s="1"/>
      <c r="JDJ229" s="1"/>
      <c r="JDK229" s="1"/>
      <c r="JDL229" s="1"/>
      <c r="JDM229" s="1"/>
      <c r="JDN229" s="1"/>
      <c r="JDO229" s="1"/>
      <c r="JDP229" s="1"/>
      <c r="JDQ229" s="1"/>
      <c r="JDR229" s="1"/>
      <c r="JDS229" s="1"/>
      <c r="JDT229" s="1"/>
      <c r="JDU229" s="1"/>
      <c r="JDV229" s="1"/>
      <c r="JDW229" s="1"/>
      <c r="JDX229" s="1"/>
      <c r="JDY229" s="1"/>
      <c r="JDZ229" s="1"/>
      <c r="JEA229" s="1"/>
      <c r="JEB229" s="1"/>
      <c r="JEC229" s="1"/>
      <c r="JED229" s="1"/>
      <c r="JEE229" s="1"/>
      <c r="JEF229" s="1"/>
      <c r="JEG229" s="1"/>
      <c r="JEH229" s="1"/>
      <c r="JEI229" s="1"/>
      <c r="JEJ229" s="1"/>
      <c r="JEK229" s="1"/>
      <c r="JEL229" s="1"/>
      <c r="JEM229" s="1"/>
      <c r="JEN229" s="1"/>
      <c r="JEO229" s="1"/>
      <c r="JEP229" s="1"/>
      <c r="JEQ229" s="1"/>
      <c r="JER229" s="1"/>
      <c r="JES229" s="1"/>
      <c r="JET229" s="1"/>
      <c r="JEU229" s="1"/>
      <c r="JEV229" s="1"/>
      <c r="JEW229" s="1"/>
      <c r="JEX229" s="1"/>
      <c r="JEY229" s="1"/>
      <c r="JEZ229" s="1"/>
      <c r="JFA229" s="1"/>
      <c r="JFB229" s="1"/>
      <c r="JFC229" s="1"/>
      <c r="JFD229" s="1"/>
      <c r="JFE229" s="1"/>
      <c r="JFF229" s="1"/>
      <c r="JFG229" s="1"/>
      <c r="JFH229" s="1"/>
      <c r="JFI229" s="1"/>
      <c r="JFJ229" s="1"/>
      <c r="JFK229" s="1"/>
      <c r="JFL229" s="1"/>
      <c r="JFM229" s="1"/>
      <c r="JFN229" s="1"/>
      <c r="JFO229" s="1"/>
      <c r="JFP229" s="1"/>
      <c r="JFQ229" s="1"/>
      <c r="JFR229" s="1"/>
      <c r="JFS229" s="1"/>
      <c r="JFT229" s="1"/>
      <c r="JFU229" s="1"/>
      <c r="JFV229" s="1"/>
      <c r="JFW229" s="1"/>
      <c r="JFX229" s="1"/>
      <c r="JFY229" s="1"/>
      <c r="JFZ229" s="1"/>
      <c r="JGA229" s="1"/>
      <c r="JGB229" s="1"/>
      <c r="JGC229" s="1"/>
      <c r="JGD229" s="1"/>
      <c r="JGE229" s="1"/>
      <c r="JGF229" s="1"/>
      <c r="JGG229" s="1"/>
      <c r="JGH229" s="1"/>
      <c r="JGI229" s="1"/>
      <c r="JGJ229" s="1"/>
      <c r="JGK229" s="1"/>
      <c r="JGL229" s="1"/>
      <c r="JGM229" s="1"/>
      <c r="JGN229" s="1"/>
      <c r="JGO229" s="1"/>
      <c r="JGP229" s="1"/>
      <c r="JGQ229" s="1"/>
      <c r="JGR229" s="1"/>
      <c r="JGS229" s="1"/>
      <c r="JGT229" s="1"/>
      <c r="JGU229" s="1"/>
      <c r="JGV229" s="1"/>
      <c r="JGW229" s="1"/>
      <c r="JGX229" s="1"/>
      <c r="JGY229" s="1"/>
      <c r="JGZ229" s="1"/>
      <c r="JHA229" s="1"/>
      <c r="JHB229" s="1"/>
      <c r="JHC229" s="1"/>
      <c r="JHD229" s="1"/>
      <c r="JHE229" s="1"/>
      <c r="JHF229" s="1"/>
      <c r="JHG229" s="1"/>
      <c r="JHH229" s="1"/>
      <c r="JHI229" s="1"/>
      <c r="JHJ229" s="1"/>
      <c r="JHK229" s="1"/>
      <c r="JHL229" s="1"/>
      <c r="JHM229" s="1"/>
      <c r="JHN229" s="1"/>
      <c r="JHO229" s="1"/>
      <c r="JHP229" s="1"/>
      <c r="JHQ229" s="1"/>
      <c r="JHR229" s="1"/>
      <c r="JHS229" s="1"/>
      <c r="JHT229" s="1"/>
      <c r="JHU229" s="1"/>
      <c r="JHV229" s="1"/>
      <c r="JHW229" s="1"/>
      <c r="JHX229" s="1"/>
      <c r="JHY229" s="1"/>
      <c r="JHZ229" s="1"/>
      <c r="JIA229" s="1"/>
      <c r="JIB229" s="1"/>
      <c r="JIC229" s="1"/>
      <c r="JID229" s="1"/>
      <c r="JIE229" s="1"/>
      <c r="JIF229" s="1"/>
      <c r="JIG229" s="1"/>
      <c r="JIH229" s="1"/>
      <c r="JII229" s="1"/>
      <c r="JIJ229" s="1"/>
      <c r="JIK229" s="1"/>
      <c r="JIL229" s="1"/>
      <c r="JIM229" s="1"/>
      <c r="JIN229" s="1"/>
      <c r="JIO229" s="1"/>
      <c r="JIP229" s="1"/>
      <c r="JIQ229" s="1"/>
      <c r="JIR229" s="1"/>
      <c r="JIS229" s="1"/>
      <c r="JIT229" s="1"/>
      <c r="JIU229" s="1"/>
      <c r="JIV229" s="1"/>
      <c r="JIW229" s="1"/>
      <c r="JIX229" s="1"/>
      <c r="JIY229" s="1"/>
      <c r="JIZ229" s="1"/>
      <c r="JJA229" s="1"/>
      <c r="JJB229" s="1"/>
      <c r="JJC229" s="1"/>
      <c r="JJD229" s="1"/>
      <c r="JJE229" s="1"/>
      <c r="JJF229" s="1"/>
      <c r="JJG229" s="1"/>
      <c r="JJH229" s="1"/>
      <c r="JJI229" s="1"/>
      <c r="JJJ229" s="1"/>
      <c r="JJK229" s="1"/>
      <c r="JJL229" s="1"/>
      <c r="JJM229" s="1"/>
      <c r="JJN229" s="1"/>
      <c r="JJO229" s="1"/>
      <c r="JJP229" s="1"/>
      <c r="JJQ229" s="1"/>
      <c r="JJR229" s="1"/>
      <c r="JJS229" s="1"/>
      <c r="JJT229" s="1"/>
      <c r="JJU229" s="1"/>
      <c r="JJV229" s="1"/>
      <c r="JJW229" s="1"/>
      <c r="JJX229" s="1"/>
      <c r="JJY229" s="1"/>
      <c r="JJZ229" s="1"/>
      <c r="JKA229" s="1"/>
      <c r="JKB229" s="1"/>
      <c r="JKC229" s="1"/>
      <c r="JKD229" s="1"/>
      <c r="JKE229" s="1"/>
      <c r="JKF229" s="1"/>
      <c r="JKG229" s="1"/>
      <c r="JKH229" s="1"/>
      <c r="JKI229" s="1"/>
      <c r="JKJ229" s="1"/>
      <c r="JKK229" s="1"/>
      <c r="JKL229" s="1"/>
      <c r="JKM229" s="1"/>
      <c r="JKN229" s="1"/>
      <c r="JKO229" s="1"/>
      <c r="JKP229" s="1"/>
      <c r="JKQ229" s="1"/>
      <c r="JKR229" s="1"/>
      <c r="JKS229" s="1"/>
      <c r="JKT229" s="1"/>
      <c r="JKU229" s="1"/>
      <c r="JKV229" s="1"/>
      <c r="JKW229" s="1"/>
      <c r="JKX229" s="1"/>
      <c r="JKY229" s="1"/>
      <c r="JKZ229" s="1"/>
      <c r="JLA229" s="1"/>
      <c r="JLB229" s="1"/>
      <c r="JLC229" s="1"/>
      <c r="JLD229" s="1"/>
      <c r="JLE229" s="1"/>
      <c r="JLF229" s="1"/>
      <c r="JLG229" s="1"/>
      <c r="JLH229" s="1"/>
      <c r="JLI229" s="1"/>
      <c r="JLJ229" s="1"/>
      <c r="JLK229" s="1"/>
      <c r="JLL229" s="1"/>
      <c r="JLM229" s="1"/>
      <c r="JLN229" s="1"/>
      <c r="JLO229" s="1"/>
      <c r="JLP229" s="1"/>
      <c r="JLQ229" s="1"/>
      <c r="JLR229" s="1"/>
      <c r="JLS229" s="1"/>
      <c r="JLT229" s="1"/>
      <c r="JLU229" s="1"/>
      <c r="JLV229" s="1"/>
      <c r="JLW229" s="1"/>
      <c r="JLX229" s="1"/>
      <c r="JLY229" s="1"/>
      <c r="JLZ229" s="1"/>
      <c r="JMA229" s="1"/>
      <c r="JMB229" s="1"/>
      <c r="JMC229" s="1"/>
      <c r="JMD229" s="1"/>
      <c r="JME229" s="1"/>
      <c r="JMF229" s="1"/>
      <c r="JMG229" s="1"/>
      <c r="JMH229" s="1"/>
      <c r="JMI229" s="1"/>
      <c r="JMJ229" s="1"/>
      <c r="JMK229" s="1"/>
      <c r="JML229" s="1"/>
      <c r="JMM229" s="1"/>
      <c r="JMN229" s="1"/>
      <c r="JMO229" s="1"/>
      <c r="JMP229" s="1"/>
      <c r="JMQ229" s="1"/>
      <c r="JMR229" s="1"/>
      <c r="JMS229" s="1"/>
      <c r="JMT229" s="1"/>
      <c r="JMU229" s="1"/>
      <c r="JMV229" s="1"/>
      <c r="JMW229" s="1"/>
      <c r="JMX229" s="1"/>
      <c r="JMY229" s="1"/>
      <c r="JMZ229" s="1"/>
      <c r="JNA229" s="1"/>
      <c r="JNB229" s="1"/>
      <c r="JNC229" s="1"/>
      <c r="JND229" s="1"/>
      <c r="JNE229" s="1"/>
      <c r="JNF229" s="1"/>
      <c r="JNG229" s="1"/>
      <c r="JNH229" s="1"/>
      <c r="JNI229" s="1"/>
      <c r="JNJ229" s="1"/>
      <c r="JNK229" s="1"/>
      <c r="JNL229" s="1"/>
      <c r="JNM229" s="1"/>
      <c r="JNN229" s="1"/>
      <c r="JNO229" s="1"/>
      <c r="JNP229" s="1"/>
      <c r="JNQ229" s="1"/>
      <c r="JNR229" s="1"/>
      <c r="JNS229" s="1"/>
      <c r="JNT229" s="1"/>
      <c r="JNU229" s="1"/>
      <c r="JNV229" s="1"/>
      <c r="JNW229" s="1"/>
      <c r="JNX229" s="1"/>
      <c r="JNY229" s="1"/>
      <c r="JNZ229" s="1"/>
      <c r="JOA229" s="1"/>
      <c r="JOB229" s="1"/>
      <c r="JOC229" s="1"/>
      <c r="JOD229" s="1"/>
      <c r="JOE229" s="1"/>
      <c r="JOF229" s="1"/>
      <c r="JOG229" s="1"/>
      <c r="JOH229" s="1"/>
      <c r="JOI229" s="1"/>
      <c r="JOJ229" s="1"/>
      <c r="JOK229" s="1"/>
      <c r="JOL229" s="1"/>
      <c r="JOM229" s="1"/>
      <c r="JON229" s="1"/>
      <c r="JOO229" s="1"/>
      <c r="JOP229" s="1"/>
      <c r="JOQ229" s="1"/>
      <c r="JOR229" s="1"/>
      <c r="JOS229" s="1"/>
      <c r="JOT229" s="1"/>
      <c r="JOU229" s="1"/>
      <c r="JOV229" s="1"/>
      <c r="JOW229" s="1"/>
      <c r="JOX229" s="1"/>
      <c r="JOY229" s="1"/>
      <c r="JOZ229" s="1"/>
      <c r="JPA229" s="1"/>
      <c r="JPB229" s="1"/>
      <c r="JPC229" s="1"/>
      <c r="JPD229" s="1"/>
      <c r="JPE229" s="1"/>
      <c r="JPF229" s="1"/>
      <c r="JPG229" s="1"/>
      <c r="JPH229" s="1"/>
      <c r="JPI229" s="1"/>
      <c r="JPJ229" s="1"/>
      <c r="JPK229" s="1"/>
      <c r="JPL229" s="1"/>
      <c r="JPM229" s="1"/>
      <c r="JPN229" s="1"/>
      <c r="JPO229" s="1"/>
      <c r="JPP229" s="1"/>
      <c r="JPQ229" s="1"/>
      <c r="JPR229" s="1"/>
      <c r="JPS229" s="1"/>
      <c r="JPT229" s="1"/>
      <c r="JPU229" s="1"/>
      <c r="JPV229" s="1"/>
      <c r="JPW229" s="1"/>
      <c r="JPX229" s="1"/>
      <c r="JPY229" s="1"/>
      <c r="JPZ229" s="1"/>
      <c r="JQA229" s="1"/>
      <c r="JQB229" s="1"/>
      <c r="JQC229" s="1"/>
      <c r="JQD229" s="1"/>
      <c r="JQE229" s="1"/>
      <c r="JQF229" s="1"/>
      <c r="JQG229" s="1"/>
      <c r="JQH229" s="1"/>
      <c r="JQI229" s="1"/>
      <c r="JQJ229" s="1"/>
      <c r="JQK229" s="1"/>
      <c r="JQL229" s="1"/>
      <c r="JQM229" s="1"/>
      <c r="JQN229" s="1"/>
      <c r="JQO229" s="1"/>
      <c r="JQP229" s="1"/>
      <c r="JQQ229" s="1"/>
      <c r="JQR229" s="1"/>
      <c r="JQS229" s="1"/>
      <c r="JQT229" s="1"/>
      <c r="JQU229" s="1"/>
      <c r="JQV229" s="1"/>
      <c r="JQW229" s="1"/>
      <c r="JQX229" s="1"/>
      <c r="JQY229" s="1"/>
      <c r="JQZ229" s="1"/>
      <c r="JRA229" s="1"/>
      <c r="JRB229" s="1"/>
      <c r="JRC229" s="1"/>
      <c r="JRD229" s="1"/>
      <c r="JRE229" s="1"/>
      <c r="JRF229" s="1"/>
      <c r="JRG229" s="1"/>
      <c r="JRH229" s="1"/>
      <c r="JRI229" s="1"/>
      <c r="JRJ229" s="1"/>
      <c r="JRK229" s="1"/>
      <c r="JRL229" s="1"/>
      <c r="JRM229" s="1"/>
      <c r="JRN229" s="1"/>
      <c r="JRO229" s="1"/>
      <c r="JRP229" s="1"/>
      <c r="JRQ229" s="1"/>
      <c r="JRR229" s="1"/>
      <c r="JRS229" s="1"/>
      <c r="JRT229" s="1"/>
      <c r="JRU229" s="1"/>
      <c r="JRV229" s="1"/>
      <c r="JRW229" s="1"/>
      <c r="JRX229" s="1"/>
      <c r="JRY229" s="1"/>
      <c r="JRZ229" s="1"/>
      <c r="JSA229" s="1"/>
      <c r="JSB229" s="1"/>
      <c r="JSC229" s="1"/>
      <c r="JSD229" s="1"/>
      <c r="JSE229" s="1"/>
      <c r="JSF229" s="1"/>
      <c r="JSG229" s="1"/>
      <c r="JSH229" s="1"/>
      <c r="JSI229" s="1"/>
      <c r="JSJ229" s="1"/>
      <c r="JSK229" s="1"/>
      <c r="JSL229" s="1"/>
      <c r="JSM229" s="1"/>
      <c r="JSN229" s="1"/>
      <c r="JSO229" s="1"/>
      <c r="JSP229" s="1"/>
      <c r="JSQ229" s="1"/>
      <c r="JSR229" s="1"/>
      <c r="JSS229" s="1"/>
      <c r="JST229" s="1"/>
      <c r="JSU229" s="1"/>
      <c r="JSV229" s="1"/>
      <c r="JSW229" s="1"/>
      <c r="JSX229" s="1"/>
      <c r="JSY229" s="1"/>
      <c r="JSZ229" s="1"/>
      <c r="JTA229" s="1"/>
      <c r="JTB229" s="1"/>
      <c r="JTC229" s="1"/>
      <c r="JTD229" s="1"/>
      <c r="JTE229" s="1"/>
      <c r="JTF229" s="1"/>
      <c r="JTG229" s="1"/>
      <c r="JTH229" s="1"/>
      <c r="JTI229" s="1"/>
      <c r="JTJ229" s="1"/>
      <c r="JTK229" s="1"/>
      <c r="JTL229" s="1"/>
      <c r="JTM229" s="1"/>
      <c r="JTN229" s="1"/>
      <c r="JTO229" s="1"/>
      <c r="JTP229" s="1"/>
      <c r="JTQ229" s="1"/>
      <c r="JTR229" s="1"/>
      <c r="JTS229" s="1"/>
      <c r="JTT229" s="1"/>
      <c r="JTU229" s="1"/>
      <c r="JTV229" s="1"/>
      <c r="JTW229" s="1"/>
      <c r="JTX229" s="1"/>
      <c r="JTY229" s="1"/>
      <c r="JTZ229" s="1"/>
      <c r="JUA229" s="1"/>
      <c r="JUB229" s="1"/>
      <c r="JUC229" s="1"/>
      <c r="JUD229" s="1"/>
      <c r="JUE229" s="1"/>
      <c r="JUF229" s="1"/>
      <c r="JUG229" s="1"/>
      <c r="JUH229" s="1"/>
      <c r="JUI229" s="1"/>
      <c r="JUJ229" s="1"/>
      <c r="JUK229" s="1"/>
      <c r="JUL229" s="1"/>
      <c r="JUM229" s="1"/>
      <c r="JUN229" s="1"/>
      <c r="JUO229" s="1"/>
      <c r="JUP229" s="1"/>
      <c r="JUQ229" s="1"/>
      <c r="JUR229" s="1"/>
      <c r="JUS229" s="1"/>
      <c r="JUT229" s="1"/>
      <c r="JUU229" s="1"/>
      <c r="JUV229" s="1"/>
      <c r="JUW229" s="1"/>
      <c r="JUX229" s="1"/>
      <c r="JUY229" s="1"/>
      <c r="JUZ229" s="1"/>
      <c r="JVA229" s="1"/>
      <c r="JVB229" s="1"/>
      <c r="JVC229" s="1"/>
      <c r="JVD229" s="1"/>
      <c r="JVE229" s="1"/>
      <c r="JVF229" s="1"/>
      <c r="JVG229" s="1"/>
      <c r="JVH229" s="1"/>
      <c r="JVI229" s="1"/>
      <c r="JVJ229" s="1"/>
      <c r="JVK229" s="1"/>
      <c r="JVL229" s="1"/>
      <c r="JVM229" s="1"/>
      <c r="JVN229" s="1"/>
      <c r="JVO229" s="1"/>
      <c r="JVP229" s="1"/>
      <c r="JVQ229" s="1"/>
      <c r="JVR229" s="1"/>
      <c r="JVS229" s="1"/>
      <c r="JVT229" s="1"/>
      <c r="JVU229" s="1"/>
      <c r="JVV229" s="1"/>
      <c r="JVW229" s="1"/>
      <c r="JVX229" s="1"/>
      <c r="JVY229" s="1"/>
      <c r="JVZ229" s="1"/>
      <c r="JWA229" s="1"/>
      <c r="JWB229" s="1"/>
      <c r="JWC229" s="1"/>
      <c r="JWD229" s="1"/>
      <c r="JWE229" s="1"/>
      <c r="JWF229" s="1"/>
      <c r="JWG229" s="1"/>
      <c r="JWH229" s="1"/>
      <c r="JWI229" s="1"/>
      <c r="JWJ229" s="1"/>
      <c r="JWK229" s="1"/>
      <c r="JWL229" s="1"/>
      <c r="JWM229" s="1"/>
      <c r="JWN229" s="1"/>
      <c r="JWO229" s="1"/>
      <c r="JWP229" s="1"/>
      <c r="JWQ229" s="1"/>
      <c r="JWR229" s="1"/>
      <c r="JWS229" s="1"/>
      <c r="JWT229" s="1"/>
      <c r="JWU229" s="1"/>
      <c r="JWV229" s="1"/>
      <c r="JWW229" s="1"/>
      <c r="JWX229" s="1"/>
      <c r="JWY229" s="1"/>
      <c r="JWZ229" s="1"/>
      <c r="JXA229" s="1"/>
      <c r="JXB229" s="1"/>
      <c r="JXC229" s="1"/>
      <c r="JXD229" s="1"/>
      <c r="JXE229" s="1"/>
      <c r="JXF229" s="1"/>
      <c r="JXG229" s="1"/>
      <c r="JXH229" s="1"/>
      <c r="JXI229" s="1"/>
      <c r="JXJ229" s="1"/>
      <c r="JXK229" s="1"/>
      <c r="JXL229" s="1"/>
      <c r="JXM229" s="1"/>
      <c r="JXN229" s="1"/>
      <c r="JXO229" s="1"/>
      <c r="JXP229" s="1"/>
      <c r="JXQ229" s="1"/>
      <c r="JXR229" s="1"/>
      <c r="JXS229" s="1"/>
      <c r="JXT229" s="1"/>
      <c r="JXU229" s="1"/>
      <c r="JXV229" s="1"/>
      <c r="JXW229" s="1"/>
      <c r="JXX229" s="1"/>
      <c r="JXY229" s="1"/>
      <c r="JXZ229" s="1"/>
      <c r="JYA229" s="1"/>
      <c r="JYB229" s="1"/>
      <c r="JYC229" s="1"/>
      <c r="JYD229" s="1"/>
      <c r="JYE229" s="1"/>
      <c r="JYF229" s="1"/>
      <c r="JYG229" s="1"/>
      <c r="JYH229" s="1"/>
      <c r="JYI229" s="1"/>
      <c r="JYJ229" s="1"/>
      <c r="JYK229" s="1"/>
      <c r="JYL229" s="1"/>
      <c r="JYM229" s="1"/>
      <c r="JYN229" s="1"/>
      <c r="JYO229" s="1"/>
      <c r="JYP229" s="1"/>
      <c r="JYQ229" s="1"/>
      <c r="JYR229" s="1"/>
      <c r="JYS229" s="1"/>
      <c r="JYT229" s="1"/>
      <c r="JYU229" s="1"/>
      <c r="JYV229" s="1"/>
      <c r="JYW229" s="1"/>
      <c r="JYX229" s="1"/>
      <c r="JYY229" s="1"/>
      <c r="JYZ229" s="1"/>
      <c r="JZA229" s="1"/>
      <c r="JZB229" s="1"/>
      <c r="JZC229" s="1"/>
      <c r="JZD229" s="1"/>
      <c r="JZE229" s="1"/>
      <c r="JZF229" s="1"/>
      <c r="JZG229" s="1"/>
      <c r="JZH229" s="1"/>
      <c r="JZI229" s="1"/>
      <c r="JZJ229" s="1"/>
      <c r="JZK229" s="1"/>
      <c r="JZL229" s="1"/>
      <c r="JZM229" s="1"/>
      <c r="JZN229" s="1"/>
      <c r="JZO229" s="1"/>
      <c r="JZP229" s="1"/>
      <c r="JZQ229" s="1"/>
      <c r="JZR229" s="1"/>
      <c r="JZS229" s="1"/>
      <c r="JZT229" s="1"/>
      <c r="JZU229" s="1"/>
      <c r="JZV229" s="1"/>
      <c r="JZW229" s="1"/>
      <c r="JZX229" s="1"/>
      <c r="JZY229" s="1"/>
      <c r="JZZ229" s="1"/>
      <c r="KAA229" s="1"/>
      <c r="KAB229" s="1"/>
      <c r="KAC229" s="1"/>
      <c r="KAD229" s="1"/>
      <c r="KAE229" s="1"/>
      <c r="KAF229" s="1"/>
      <c r="KAG229" s="1"/>
      <c r="KAH229" s="1"/>
      <c r="KAI229" s="1"/>
      <c r="KAJ229" s="1"/>
      <c r="KAK229" s="1"/>
      <c r="KAL229" s="1"/>
      <c r="KAM229" s="1"/>
      <c r="KAN229" s="1"/>
      <c r="KAO229" s="1"/>
      <c r="KAP229" s="1"/>
      <c r="KAQ229" s="1"/>
      <c r="KAR229" s="1"/>
      <c r="KAS229" s="1"/>
      <c r="KAT229" s="1"/>
      <c r="KAU229" s="1"/>
      <c r="KAV229" s="1"/>
      <c r="KAW229" s="1"/>
      <c r="KAX229" s="1"/>
      <c r="KAY229" s="1"/>
      <c r="KAZ229" s="1"/>
      <c r="KBA229" s="1"/>
      <c r="KBB229" s="1"/>
      <c r="KBC229" s="1"/>
      <c r="KBD229" s="1"/>
      <c r="KBE229" s="1"/>
      <c r="KBF229" s="1"/>
      <c r="KBG229" s="1"/>
      <c r="KBH229" s="1"/>
      <c r="KBI229" s="1"/>
      <c r="KBJ229" s="1"/>
      <c r="KBK229" s="1"/>
      <c r="KBL229" s="1"/>
      <c r="KBM229" s="1"/>
      <c r="KBN229" s="1"/>
      <c r="KBO229" s="1"/>
      <c r="KBP229" s="1"/>
      <c r="KBQ229" s="1"/>
      <c r="KBR229" s="1"/>
      <c r="KBS229" s="1"/>
      <c r="KBT229" s="1"/>
      <c r="KBU229" s="1"/>
      <c r="KBV229" s="1"/>
      <c r="KBW229" s="1"/>
      <c r="KBX229" s="1"/>
      <c r="KBY229" s="1"/>
      <c r="KBZ229" s="1"/>
      <c r="KCA229" s="1"/>
      <c r="KCB229" s="1"/>
      <c r="KCC229" s="1"/>
      <c r="KCD229" s="1"/>
      <c r="KCE229" s="1"/>
      <c r="KCF229" s="1"/>
      <c r="KCG229" s="1"/>
      <c r="KCH229" s="1"/>
      <c r="KCI229" s="1"/>
      <c r="KCJ229" s="1"/>
      <c r="KCK229" s="1"/>
      <c r="KCL229" s="1"/>
      <c r="KCM229" s="1"/>
      <c r="KCN229" s="1"/>
      <c r="KCO229" s="1"/>
      <c r="KCP229" s="1"/>
      <c r="KCQ229" s="1"/>
      <c r="KCR229" s="1"/>
      <c r="KCS229" s="1"/>
      <c r="KCT229" s="1"/>
      <c r="KCU229" s="1"/>
      <c r="KCV229" s="1"/>
      <c r="KCW229" s="1"/>
      <c r="KCX229" s="1"/>
      <c r="KCY229" s="1"/>
      <c r="KCZ229" s="1"/>
      <c r="KDA229" s="1"/>
      <c r="KDB229" s="1"/>
      <c r="KDC229" s="1"/>
      <c r="KDD229" s="1"/>
      <c r="KDE229" s="1"/>
      <c r="KDF229" s="1"/>
      <c r="KDG229" s="1"/>
      <c r="KDH229" s="1"/>
      <c r="KDI229" s="1"/>
      <c r="KDJ229" s="1"/>
      <c r="KDK229" s="1"/>
      <c r="KDL229" s="1"/>
      <c r="KDM229" s="1"/>
      <c r="KDN229" s="1"/>
      <c r="KDO229" s="1"/>
      <c r="KDP229" s="1"/>
      <c r="KDQ229" s="1"/>
      <c r="KDR229" s="1"/>
      <c r="KDS229" s="1"/>
      <c r="KDT229" s="1"/>
      <c r="KDU229" s="1"/>
      <c r="KDV229" s="1"/>
      <c r="KDW229" s="1"/>
      <c r="KDX229" s="1"/>
      <c r="KDY229" s="1"/>
      <c r="KDZ229" s="1"/>
      <c r="KEA229" s="1"/>
      <c r="KEB229" s="1"/>
      <c r="KEC229" s="1"/>
      <c r="KED229" s="1"/>
      <c r="KEE229" s="1"/>
      <c r="KEF229" s="1"/>
      <c r="KEG229" s="1"/>
      <c r="KEH229" s="1"/>
      <c r="KEI229" s="1"/>
      <c r="KEJ229" s="1"/>
      <c r="KEK229" s="1"/>
      <c r="KEL229" s="1"/>
      <c r="KEM229" s="1"/>
      <c r="KEN229" s="1"/>
      <c r="KEO229" s="1"/>
      <c r="KEP229" s="1"/>
      <c r="KEQ229" s="1"/>
      <c r="KER229" s="1"/>
      <c r="KES229" s="1"/>
      <c r="KET229" s="1"/>
      <c r="KEU229" s="1"/>
      <c r="KEV229" s="1"/>
      <c r="KEW229" s="1"/>
      <c r="KEX229" s="1"/>
      <c r="KEY229" s="1"/>
      <c r="KEZ229" s="1"/>
      <c r="KFA229" s="1"/>
      <c r="KFB229" s="1"/>
      <c r="KFC229" s="1"/>
      <c r="KFD229" s="1"/>
      <c r="KFE229" s="1"/>
      <c r="KFF229" s="1"/>
      <c r="KFG229" s="1"/>
      <c r="KFH229" s="1"/>
      <c r="KFI229" s="1"/>
      <c r="KFJ229" s="1"/>
      <c r="KFK229" s="1"/>
      <c r="KFL229" s="1"/>
      <c r="KFM229" s="1"/>
      <c r="KFN229" s="1"/>
      <c r="KFO229" s="1"/>
      <c r="KFP229" s="1"/>
      <c r="KFQ229" s="1"/>
      <c r="KFR229" s="1"/>
      <c r="KFS229" s="1"/>
      <c r="KFT229" s="1"/>
      <c r="KFU229" s="1"/>
      <c r="KFV229" s="1"/>
      <c r="KFW229" s="1"/>
      <c r="KFX229" s="1"/>
      <c r="KFY229" s="1"/>
      <c r="KFZ229" s="1"/>
      <c r="KGA229" s="1"/>
      <c r="KGB229" s="1"/>
      <c r="KGC229" s="1"/>
      <c r="KGD229" s="1"/>
      <c r="KGE229" s="1"/>
      <c r="KGF229" s="1"/>
      <c r="KGG229" s="1"/>
      <c r="KGH229" s="1"/>
      <c r="KGI229" s="1"/>
      <c r="KGJ229" s="1"/>
      <c r="KGK229" s="1"/>
      <c r="KGL229" s="1"/>
      <c r="KGM229" s="1"/>
      <c r="KGN229" s="1"/>
      <c r="KGO229" s="1"/>
      <c r="KGP229" s="1"/>
      <c r="KGQ229" s="1"/>
      <c r="KGR229" s="1"/>
      <c r="KGS229" s="1"/>
      <c r="KGT229" s="1"/>
      <c r="KGU229" s="1"/>
      <c r="KGV229" s="1"/>
      <c r="KGW229" s="1"/>
      <c r="KGX229" s="1"/>
      <c r="KGY229" s="1"/>
      <c r="KGZ229" s="1"/>
      <c r="KHA229" s="1"/>
      <c r="KHB229" s="1"/>
      <c r="KHC229" s="1"/>
      <c r="KHD229" s="1"/>
      <c r="KHE229" s="1"/>
      <c r="KHF229" s="1"/>
      <c r="KHG229" s="1"/>
      <c r="KHH229" s="1"/>
      <c r="KHI229" s="1"/>
      <c r="KHJ229" s="1"/>
      <c r="KHK229" s="1"/>
      <c r="KHL229" s="1"/>
      <c r="KHM229" s="1"/>
      <c r="KHN229" s="1"/>
      <c r="KHO229" s="1"/>
      <c r="KHP229" s="1"/>
      <c r="KHQ229" s="1"/>
      <c r="KHR229" s="1"/>
      <c r="KHS229" s="1"/>
      <c r="KHT229" s="1"/>
      <c r="KHU229" s="1"/>
      <c r="KHV229" s="1"/>
      <c r="KHW229" s="1"/>
      <c r="KHX229" s="1"/>
      <c r="KHY229" s="1"/>
      <c r="KHZ229" s="1"/>
      <c r="KIA229" s="1"/>
      <c r="KIB229" s="1"/>
      <c r="KIC229" s="1"/>
      <c r="KID229" s="1"/>
      <c r="KIE229" s="1"/>
      <c r="KIF229" s="1"/>
      <c r="KIG229" s="1"/>
      <c r="KIH229" s="1"/>
      <c r="KII229" s="1"/>
      <c r="KIJ229" s="1"/>
      <c r="KIK229" s="1"/>
      <c r="KIL229" s="1"/>
      <c r="KIM229" s="1"/>
      <c r="KIN229" s="1"/>
      <c r="KIO229" s="1"/>
      <c r="KIP229" s="1"/>
      <c r="KIQ229" s="1"/>
      <c r="KIR229" s="1"/>
      <c r="KIS229" s="1"/>
      <c r="KIT229" s="1"/>
      <c r="KIU229" s="1"/>
      <c r="KIV229" s="1"/>
      <c r="KIW229" s="1"/>
      <c r="KIX229" s="1"/>
      <c r="KIY229" s="1"/>
      <c r="KIZ229" s="1"/>
      <c r="KJA229" s="1"/>
      <c r="KJB229" s="1"/>
      <c r="KJC229" s="1"/>
      <c r="KJD229" s="1"/>
      <c r="KJE229" s="1"/>
      <c r="KJF229" s="1"/>
      <c r="KJG229" s="1"/>
      <c r="KJH229" s="1"/>
      <c r="KJI229" s="1"/>
      <c r="KJJ229" s="1"/>
      <c r="KJK229" s="1"/>
      <c r="KJL229" s="1"/>
      <c r="KJM229" s="1"/>
      <c r="KJN229" s="1"/>
      <c r="KJO229" s="1"/>
      <c r="KJP229" s="1"/>
      <c r="KJQ229" s="1"/>
      <c r="KJR229" s="1"/>
      <c r="KJS229" s="1"/>
      <c r="KJT229" s="1"/>
      <c r="KJU229" s="1"/>
      <c r="KJV229" s="1"/>
      <c r="KJW229" s="1"/>
      <c r="KJX229" s="1"/>
      <c r="KJY229" s="1"/>
      <c r="KJZ229" s="1"/>
      <c r="KKA229" s="1"/>
      <c r="KKB229" s="1"/>
      <c r="KKC229" s="1"/>
      <c r="KKD229" s="1"/>
      <c r="KKE229" s="1"/>
      <c r="KKF229" s="1"/>
      <c r="KKG229" s="1"/>
      <c r="KKH229" s="1"/>
      <c r="KKI229" s="1"/>
      <c r="KKJ229" s="1"/>
      <c r="KKK229" s="1"/>
      <c r="KKL229" s="1"/>
      <c r="KKM229" s="1"/>
      <c r="KKN229" s="1"/>
      <c r="KKO229" s="1"/>
      <c r="KKP229" s="1"/>
      <c r="KKQ229" s="1"/>
      <c r="KKR229" s="1"/>
      <c r="KKS229" s="1"/>
      <c r="KKT229" s="1"/>
      <c r="KKU229" s="1"/>
      <c r="KKV229" s="1"/>
      <c r="KKW229" s="1"/>
      <c r="KKX229" s="1"/>
      <c r="KKY229" s="1"/>
      <c r="KKZ229" s="1"/>
      <c r="KLA229" s="1"/>
      <c r="KLB229" s="1"/>
      <c r="KLC229" s="1"/>
      <c r="KLD229" s="1"/>
      <c r="KLE229" s="1"/>
      <c r="KLF229" s="1"/>
      <c r="KLG229" s="1"/>
      <c r="KLH229" s="1"/>
      <c r="KLI229" s="1"/>
      <c r="KLJ229" s="1"/>
      <c r="KLK229" s="1"/>
      <c r="KLL229" s="1"/>
      <c r="KLM229" s="1"/>
      <c r="KLN229" s="1"/>
      <c r="KLO229" s="1"/>
      <c r="KLP229" s="1"/>
      <c r="KLQ229" s="1"/>
      <c r="KLR229" s="1"/>
      <c r="KLS229" s="1"/>
      <c r="KLT229" s="1"/>
      <c r="KLU229" s="1"/>
      <c r="KLV229" s="1"/>
      <c r="KLW229" s="1"/>
      <c r="KLX229" s="1"/>
      <c r="KLY229" s="1"/>
      <c r="KLZ229" s="1"/>
      <c r="KMA229" s="1"/>
      <c r="KMB229" s="1"/>
      <c r="KMC229" s="1"/>
      <c r="KMD229" s="1"/>
      <c r="KME229" s="1"/>
      <c r="KMF229" s="1"/>
      <c r="KMG229" s="1"/>
      <c r="KMH229" s="1"/>
      <c r="KMI229" s="1"/>
      <c r="KMJ229" s="1"/>
      <c r="KMK229" s="1"/>
      <c r="KML229" s="1"/>
      <c r="KMM229" s="1"/>
      <c r="KMN229" s="1"/>
      <c r="KMO229" s="1"/>
      <c r="KMP229" s="1"/>
      <c r="KMQ229" s="1"/>
      <c r="KMR229" s="1"/>
      <c r="KMS229" s="1"/>
      <c r="KMT229" s="1"/>
      <c r="KMU229" s="1"/>
      <c r="KMV229" s="1"/>
      <c r="KMW229" s="1"/>
      <c r="KMX229" s="1"/>
      <c r="KMY229" s="1"/>
      <c r="KMZ229" s="1"/>
      <c r="KNA229" s="1"/>
      <c r="KNB229" s="1"/>
      <c r="KNC229" s="1"/>
      <c r="KND229" s="1"/>
      <c r="KNE229" s="1"/>
      <c r="KNF229" s="1"/>
      <c r="KNG229" s="1"/>
      <c r="KNH229" s="1"/>
      <c r="KNI229" s="1"/>
      <c r="KNJ229" s="1"/>
      <c r="KNK229" s="1"/>
      <c r="KNL229" s="1"/>
      <c r="KNM229" s="1"/>
      <c r="KNN229" s="1"/>
      <c r="KNO229" s="1"/>
      <c r="KNP229" s="1"/>
      <c r="KNQ229" s="1"/>
      <c r="KNR229" s="1"/>
      <c r="KNS229" s="1"/>
      <c r="KNT229" s="1"/>
      <c r="KNU229" s="1"/>
      <c r="KNV229" s="1"/>
      <c r="KNW229" s="1"/>
      <c r="KNX229" s="1"/>
      <c r="KNY229" s="1"/>
      <c r="KNZ229" s="1"/>
      <c r="KOA229" s="1"/>
      <c r="KOB229" s="1"/>
      <c r="KOC229" s="1"/>
      <c r="KOD229" s="1"/>
      <c r="KOE229" s="1"/>
      <c r="KOF229" s="1"/>
      <c r="KOG229" s="1"/>
      <c r="KOH229" s="1"/>
      <c r="KOI229" s="1"/>
      <c r="KOJ229" s="1"/>
      <c r="KOK229" s="1"/>
      <c r="KOL229" s="1"/>
      <c r="KOM229" s="1"/>
      <c r="KON229" s="1"/>
      <c r="KOO229" s="1"/>
      <c r="KOP229" s="1"/>
      <c r="KOQ229" s="1"/>
      <c r="KOR229" s="1"/>
      <c r="KOS229" s="1"/>
      <c r="KOT229" s="1"/>
      <c r="KOU229" s="1"/>
      <c r="KOV229" s="1"/>
      <c r="KOW229" s="1"/>
      <c r="KOX229" s="1"/>
      <c r="KOY229" s="1"/>
      <c r="KOZ229" s="1"/>
      <c r="KPA229" s="1"/>
      <c r="KPB229" s="1"/>
      <c r="KPC229" s="1"/>
      <c r="KPD229" s="1"/>
      <c r="KPE229" s="1"/>
      <c r="KPF229" s="1"/>
      <c r="KPG229" s="1"/>
      <c r="KPH229" s="1"/>
      <c r="KPI229" s="1"/>
      <c r="KPJ229" s="1"/>
      <c r="KPK229" s="1"/>
      <c r="KPL229" s="1"/>
      <c r="KPM229" s="1"/>
      <c r="KPN229" s="1"/>
      <c r="KPO229" s="1"/>
      <c r="KPP229" s="1"/>
      <c r="KPQ229" s="1"/>
      <c r="KPR229" s="1"/>
      <c r="KPS229" s="1"/>
      <c r="KPT229" s="1"/>
      <c r="KPU229" s="1"/>
      <c r="KPV229" s="1"/>
      <c r="KPW229" s="1"/>
      <c r="KPX229" s="1"/>
      <c r="KPY229" s="1"/>
      <c r="KPZ229" s="1"/>
      <c r="KQA229" s="1"/>
      <c r="KQB229" s="1"/>
      <c r="KQC229" s="1"/>
      <c r="KQD229" s="1"/>
      <c r="KQE229" s="1"/>
      <c r="KQF229" s="1"/>
      <c r="KQG229" s="1"/>
      <c r="KQH229" s="1"/>
      <c r="KQI229" s="1"/>
      <c r="KQJ229" s="1"/>
      <c r="KQK229" s="1"/>
      <c r="KQL229" s="1"/>
      <c r="KQM229" s="1"/>
      <c r="KQN229" s="1"/>
      <c r="KQO229" s="1"/>
      <c r="KQP229" s="1"/>
      <c r="KQQ229" s="1"/>
      <c r="KQR229" s="1"/>
      <c r="KQS229" s="1"/>
      <c r="KQT229" s="1"/>
      <c r="KQU229" s="1"/>
      <c r="KQV229" s="1"/>
      <c r="KQW229" s="1"/>
      <c r="KQX229" s="1"/>
      <c r="KQY229" s="1"/>
      <c r="KQZ229" s="1"/>
      <c r="KRA229" s="1"/>
      <c r="KRB229" s="1"/>
      <c r="KRC229" s="1"/>
      <c r="KRD229" s="1"/>
      <c r="KRE229" s="1"/>
      <c r="KRF229" s="1"/>
      <c r="KRG229" s="1"/>
      <c r="KRH229" s="1"/>
      <c r="KRI229" s="1"/>
      <c r="KRJ229" s="1"/>
      <c r="KRK229" s="1"/>
      <c r="KRL229" s="1"/>
      <c r="KRM229" s="1"/>
      <c r="KRN229" s="1"/>
      <c r="KRO229" s="1"/>
      <c r="KRP229" s="1"/>
      <c r="KRQ229" s="1"/>
      <c r="KRR229" s="1"/>
      <c r="KRS229" s="1"/>
      <c r="KRT229" s="1"/>
      <c r="KRU229" s="1"/>
      <c r="KRV229" s="1"/>
      <c r="KRW229" s="1"/>
      <c r="KRX229" s="1"/>
      <c r="KRY229" s="1"/>
      <c r="KRZ229" s="1"/>
      <c r="KSA229" s="1"/>
      <c r="KSB229" s="1"/>
      <c r="KSC229" s="1"/>
      <c r="KSD229" s="1"/>
      <c r="KSE229" s="1"/>
      <c r="KSF229" s="1"/>
      <c r="KSG229" s="1"/>
      <c r="KSH229" s="1"/>
      <c r="KSI229" s="1"/>
      <c r="KSJ229" s="1"/>
      <c r="KSK229" s="1"/>
      <c r="KSL229" s="1"/>
      <c r="KSM229" s="1"/>
      <c r="KSN229" s="1"/>
      <c r="KSO229" s="1"/>
      <c r="KSP229" s="1"/>
      <c r="KSQ229" s="1"/>
      <c r="KSR229" s="1"/>
      <c r="KSS229" s="1"/>
      <c r="KST229" s="1"/>
      <c r="KSU229" s="1"/>
      <c r="KSV229" s="1"/>
      <c r="KSW229" s="1"/>
      <c r="KSX229" s="1"/>
      <c r="KSY229" s="1"/>
      <c r="KSZ229" s="1"/>
      <c r="KTA229" s="1"/>
      <c r="KTB229" s="1"/>
      <c r="KTC229" s="1"/>
      <c r="KTD229" s="1"/>
      <c r="KTE229" s="1"/>
      <c r="KTF229" s="1"/>
      <c r="KTG229" s="1"/>
      <c r="KTH229" s="1"/>
      <c r="KTI229" s="1"/>
      <c r="KTJ229" s="1"/>
      <c r="KTK229" s="1"/>
      <c r="KTL229" s="1"/>
      <c r="KTM229" s="1"/>
      <c r="KTN229" s="1"/>
      <c r="KTO229" s="1"/>
      <c r="KTP229" s="1"/>
      <c r="KTQ229" s="1"/>
      <c r="KTR229" s="1"/>
      <c r="KTS229" s="1"/>
      <c r="KTT229" s="1"/>
      <c r="KTU229" s="1"/>
      <c r="KTV229" s="1"/>
      <c r="KTW229" s="1"/>
      <c r="KTX229" s="1"/>
      <c r="KTY229" s="1"/>
      <c r="KTZ229" s="1"/>
      <c r="KUA229" s="1"/>
      <c r="KUB229" s="1"/>
      <c r="KUC229" s="1"/>
      <c r="KUD229" s="1"/>
      <c r="KUE229" s="1"/>
      <c r="KUF229" s="1"/>
      <c r="KUG229" s="1"/>
      <c r="KUH229" s="1"/>
      <c r="KUI229" s="1"/>
      <c r="KUJ229" s="1"/>
      <c r="KUK229" s="1"/>
      <c r="KUL229" s="1"/>
      <c r="KUM229" s="1"/>
      <c r="KUN229" s="1"/>
      <c r="KUO229" s="1"/>
      <c r="KUP229" s="1"/>
      <c r="KUQ229" s="1"/>
      <c r="KUR229" s="1"/>
      <c r="KUS229" s="1"/>
      <c r="KUT229" s="1"/>
      <c r="KUU229" s="1"/>
      <c r="KUV229" s="1"/>
      <c r="KUW229" s="1"/>
      <c r="KUX229" s="1"/>
      <c r="KUY229" s="1"/>
      <c r="KUZ229" s="1"/>
      <c r="KVA229" s="1"/>
      <c r="KVB229" s="1"/>
      <c r="KVC229" s="1"/>
      <c r="KVD229" s="1"/>
      <c r="KVE229" s="1"/>
      <c r="KVF229" s="1"/>
      <c r="KVG229" s="1"/>
      <c r="KVH229" s="1"/>
      <c r="KVI229" s="1"/>
      <c r="KVJ229" s="1"/>
      <c r="KVK229" s="1"/>
      <c r="KVL229" s="1"/>
      <c r="KVM229" s="1"/>
      <c r="KVN229" s="1"/>
      <c r="KVO229" s="1"/>
      <c r="KVP229" s="1"/>
      <c r="KVQ229" s="1"/>
      <c r="KVR229" s="1"/>
      <c r="KVS229" s="1"/>
      <c r="KVT229" s="1"/>
      <c r="KVU229" s="1"/>
      <c r="KVV229" s="1"/>
      <c r="KVW229" s="1"/>
      <c r="KVX229" s="1"/>
      <c r="KVY229" s="1"/>
      <c r="KVZ229" s="1"/>
      <c r="KWA229" s="1"/>
      <c r="KWB229" s="1"/>
      <c r="KWC229" s="1"/>
      <c r="KWD229" s="1"/>
      <c r="KWE229" s="1"/>
      <c r="KWF229" s="1"/>
      <c r="KWG229" s="1"/>
      <c r="KWH229" s="1"/>
      <c r="KWI229" s="1"/>
      <c r="KWJ229" s="1"/>
      <c r="KWK229" s="1"/>
      <c r="KWL229" s="1"/>
      <c r="KWM229" s="1"/>
      <c r="KWN229" s="1"/>
      <c r="KWO229" s="1"/>
      <c r="KWP229" s="1"/>
      <c r="KWQ229" s="1"/>
      <c r="KWR229" s="1"/>
      <c r="KWS229" s="1"/>
      <c r="KWT229" s="1"/>
      <c r="KWU229" s="1"/>
      <c r="KWV229" s="1"/>
      <c r="KWW229" s="1"/>
      <c r="KWX229" s="1"/>
      <c r="KWY229" s="1"/>
      <c r="KWZ229" s="1"/>
      <c r="KXA229" s="1"/>
      <c r="KXB229" s="1"/>
      <c r="KXC229" s="1"/>
      <c r="KXD229" s="1"/>
      <c r="KXE229" s="1"/>
      <c r="KXF229" s="1"/>
      <c r="KXG229" s="1"/>
      <c r="KXH229" s="1"/>
      <c r="KXI229" s="1"/>
      <c r="KXJ229" s="1"/>
      <c r="KXK229" s="1"/>
      <c r="KXL229" s="1"/>
      <c r="KXM229" s="1"/>
      <c r="KXN229" s="1"/>
      <c r="KXO229" s="1"/>
      <c r="KXP229" s="1"/>
      <c r="KXQ229" s="1"/>
      <c r="KXR229" s="1"/>
      <c r="KXS229" s="1"/>
      <c r="KXT229" s="1"/>
      <c r="KXU229" s="1"/>
      <c r="KXV229" s="1"/>
      <c r="KXW229" s="1"/>
      <c r="KXX229" s="1"/>
      <c r="KXY229" s="1"/>
      <c r="KXZ229" s="1"/>
      <c r="KYA229" s="1"/>
      <c r="KYB229" s="1"/>
      <c r="KYC229" s="1"/>
      <c r="KYD229" s="1"/>
      <c r="KYE229" s="1"/>
      <c r="KYF229" s="1"/>
      <c r="KYG229" s="1"/>
      <c r="KYH229" s="1"/>
      <c r="KYI229" s="1"/>
      <c r="KYJ229" s="1"/>
      <c r="KYK229" s="1"/>
      <c r="KYL229" s="1"/>
      <c r="KYM229" s="1"/>
      <c r="KYN229" s="1"/>
      <c r="KYO229" s="1"/>
      <c r="KYP229" s="1"/>
      <c r="KYQ229" s="1"/>
      <c r="KYR229" s="1"/>
      <c r="KYS229" s="1"/>
      <c r="KYT229" s="1"/>
      <c r="KYU229" s="1"/>
      <c r="KYV229" s="1"/>
      <c r="KYW229" s="1"/>
      <c r="KYX229" s="1"/>
      <c r="KYY229" s="1"/>
      <c r="KYZ229" s="1"/>
      <c r="KZA229" s="1"/>
      <c r="KZB229" s="1"/>
      <c r="KZC229" s="1"/>
      <c r="KZD229" s="1"/>
      <c r="KZE229" s="1"/>
      <c r="KZF229" s="1"/>
      <c r="KZG229" s="1"/>
      <c r="KZH229" s="1"/>
      <c r="KZI229" s="1"/>
      <c r="KZJ229" s="1"/>
      <c r="KZK229" s="1"/>
      <c r="KZL229" s="1"/>
      <c r="KZM229" s="1"/>
      <c r="KZN229" s="1"/>
      <c r="KZO229" s="1"/>
      <c r="KZP229" s="1"/>
      <c r="KZQ229" s="1"/>
      <c r="KZR229" s="1"/>
      <c r="KZS229" s="1"/>
      <c r="KZT229" s="1"/>
      <c r="KZU229" s="1"/>
      <c r="KZV229" s="1"/>
      <c r="KZW229" s="1"/>
      <c r="KZX229" s="1"/>
      <c r="KZY229" s="1"/>
      <c r="KZZ229" s="1"/>
      <c r="LAA229" s="1"/>
      <c r="LAB229" s="1"/>
      <c r="LAC229" s="1"/>
      <c r="LAD229" s="1"/>
      <c r="LAE229" s="1"/>
      <c r="LAF229" s="1"/>
      <c r="LAG229" s="1"/>
      <c r="LAH229" s="1"/>
      <c r="LAI229" s="1"/>
      <c r="LAJ229" s="1"/>
      <c r="LAK229" s="1"/>
      <c r="LAL229" s="1"/>
      <c r="LAM229" s="1"/>
      <c r="LAN229" s="1"/>
      <c r="LAO229" s="1"/>
      <c r="LAP229" s="1"/>
      <c r="LAQ229" s="1"/>
      <c r="LAR229" s="1"/>
      <c r="LAS229" s="1"/>
      <c r="LAT229" s="1"/>
      <c r="LAU229" s="1"/>
      <c r="LAV229" s="1"/>
      <c r="LAW229" s="1"/>
      <c r="LAX229" s="1"/>
      <c r="LAY229" s="1"/>
      <c r="LAZ229" s="1"/>
      <c r="LBA229" s="1"/>
      <c r="LBB229" s="1"/>
      <c r="LBC229" s="1"/>
      <c r="LBD229" s="1"/>
      <c r="LBE229" s="1"/>
      <c r="LBF229" s="1"/>
      <c r="LBG229" s="1"/>
      <c r="LBH229" s="1"/>
      <c r="LBI229" s="1"/>
      <c r="LBJ229" s="1"/>
      <c r="LBK229" s="1"/>
      <c r="LBL229" s="1"/>
      <c r="LBM229" s="1"/>
      <c r="LBN229" s="1"/>
      <c r="LBO229" s="1"/>
      <c r="LBP229" s="1"/>
      <c r="LBQ229" s="1"/>
      <c r="LBR229" s="1"/>
      <c r="LBS229" s="1"/>
      <c r="LBT229" s="1"/>
      <c r="LBU229" s="1"/>
      <c r="LBV229" s="1"/>
      <c r="LBW229" s="1"/>
      <c r="LBX229" s="1"/>
      <c r="LBY229" s="1"/>
      <c r="LBZ229" s="1"/>
      <c r="LCA229" s="1"/>
      <c r="LCB229" s="1"/>
      <c r="LCC229" s="1"/>
      <c r="LCD229" s="1"/>
      <c r="LCE229" s="1"/>
      <c r="LCF229" s="1"/>
      <c r="LCG229" s="1"/>
      <c r="LCH229" s="1"/>
      <c r="LCI229" s="1"/>
      <c r="LCJ229" s="1"/>
      <c r="LCK229" s="1"/>
      <c r="LCL229" s="1"/>
      <c r="LCM229" s="1"/>
      <c r="LCN229" s="1"/>
      <c r="LCO229" s="1"/>
      <c r="LCP229" s="1"/>
      <c r="LCQ229" s="1"/>
      <c r="LCR229" s="1"/>
      <c r="LCS229" s="1"/>
      <c r="LCT229" s="1"/>
      <c r="LCU229" s="1"/>
      <c r="LCV229" s="1"/>
      <c r="LCW229" s="1"/>
      <c r="LCX229" s="1"/>
      <c r="LCY229" s="1"/>
      <c r="LCZ229" s="1"/>
      <c r="LDA229" s="1"/>
      <c r="LDB229" s="1"/>
      <c r="LDC229" s="1"/>
      <c r="LDD229" s="1"/>
      <c r="LDE229" s="1"/>
      <c r="LDF229" s="1"/>
      <c r="LDG229" s="1"/>
      <c r="LDH229" s="1"/>
      <c r="LDI229" s="1"/>
      <c r="LDJ229" s="1"/>
      <c r="LDK229" s="1"/>
      <c r="LDL229" s="1"/>
      <c r="LDM229" s="1"/>
      <c r="LDN229" s="1"/>
      <c r="LDO229" s="1"/>
      <c r="LDP229" s="1"/>
      <c r="LDQ229" s="1"/>
      <c r="LDR229" s="1"/>
      <c r="LDS229" s="1"/>
      <c r="LDT229" s="1"/>
      <c r="LDU229" s="1"/>
      <c r="LDV229" s="1"/>
      <c r="LDW229" s="1"/>
      <c r="LDX229" s="1"/>
      <c r="LDY229" s="1"/>
      <c r="LDZ229" s="1"/>
      <c r="LEA229" s="1"/>
      <c r="LEB229" s="1"/>
      <c r="LEC229" s="1"/>
      <c r="LED229" s="1"/>
      <c r="LEE229" s="1"/>
      <c r="LEF229" s="1"/>
      <c r="LEG229" s="1"/>
      <c r="LEH229" s="1"/>
      <c r="LEI229" s="1"/>
      <c r="LEJ229" s="1"/>
      <c r="LEK229" s="1"/>
      <c r="LEL229" s="1"/>
      <c r="LEM229" s="1"/>
      <c r="LEN229" s="1"/>
      <c r="LEO229" s="1"/>
      <c r="LEP229" s="1"/>
      <c r="LEQ229" s="1"/>
      <c r="LER229" s="1"/>
      <c r="LES229" s="1"/>
      <c r="LET229" s="1"/>
      <c r="LEU229" s="1"/>
      <c r="LEV229" s="1"/>
      <c r="LEW229" s="1"/>
      <c r="LEX229" s="1"/>
      <c r="LEY229" s="1"/>
      <c r="LEZ229" s="1"/>
      <c r="LFA229" s="1"/>
      <c r="LFB229" s="1"/>
      <c r="LFC229" s="1"/>
      <c r="LFD229" s="1"/>
      <c r="LFE229" s="1"/>
      <c r="LFF229" s="1"/>
      <c r="LFG229" s="1"/>
      <c r="LFH229" s="1"/>
      <c r="LFI229" s="1"/>
      <c r="LFJ229" s="1"/>
      <c r="LFK229" s="1"/>
      <c r="LFL229" s="1"/>
      <c r="LFM229" s="1"/>
      <c r="LFN229" s="1"/>
      <c r="LFO229" s="1"/>
      <c r="LFP229" s="1"/>
      <c r="LFQ229" s="1"/>
      <c r="LFR229" s="1"/>
      <c r="LFS229" s="1"/>
      <c r="LFT229" s="1"/>
      <c r="LFU229" s="1"/>
      <c r="LFV229" s="1"/>
      <c r="LFW229" s="1"/>
      <c r="LFX229" s="1"/>
      <c r="LFY229" s="1"/>
      <c r="LFZ229" s="1"/>
      <c r="LGA229" s="1"/>
      <c r="LGB229" s="1"/>
      <c r="LGC229" s="1"/>
      <c r="LGD229" s="1"/>
      <c r="LGE229" s="1"/>
      <c r="LGF229" s="1"/>
      <c r="LGG229" s="1"/>
      <c r="LGH229" s="1"/>
      <c r="LGI229" s="1"/>
      <c r="LGJ229" s="1"/>
      <c r="LGK229" s="1"/>
      <c r="LGL229" s="1"/>
      <c r="LGM229" s="1"/>
      <c r="LGN229" s="1"/>
      <c r="LGO229" s="1"/>
      <c r="LGP229" s="1"/>
      <c r="LGQ229" s="1"/>
      <c r="LGR229" s="1"/>
      <c r="LGS229" s="1"/>
      <c r="LGT229" s="1"/>
      <c r="LGU229" s="1"/>
      <c r="LGV229" s="1"/>
      <c r="LGW229" s="1"/>
      <c r="LGX229" s="1"/>
      <c r="LGY229" s="1"/>
      <c r="LGZ229" s="1"/>
      <c r="LHA229" s="1"/>
      <c r="LHB229" s="1"/>
      <c r="LHC229" s="1"/>
      <c r="LHD229" s="1"/>
      <c r="LHE229" s="1"/>
      <c r="LHF229" s="1"/>
      <c r="LHG229" s="1"/>
      <c r="LHH229" s="1"/>
      <c r="LHI229" s="1"/>
      <c r="LHJ229" s="1"/>
      <c r="LHK229" s="1"/>
      <c r="LHL229" s="1"/>
      <c r="LHM229" s="1"/>
      <c r="LHN229" s="1"/>
      <c r="LHO229" s="1"/>
      <c r="LHP229" s="1"/>
      <c r="LHQ229" s="1"/>
      <c r="LHR229" s="1"/>
      <c r="LHS229" s="1"/>
      <c r="LHT229" s="1"/>
      <c r="LHU229" s="1"/>
      <c r="LHV229" s="1"/>
      <c r="LHW229" s="1"/>
      <c r="LHX229" s="1"/>
      <c r="LHY229" s="1"/>
      <c r="LHZ229" s="1"/>
      <c r="LIA229" s="1"/>
      <c r="LIB229" s="1"/>
      <c r="LIC229" s="1"/>
      <c r="LID229" s="1"/>
      <c r="LIE229" s="1"/>
      <c r="LIF229" s="1"/>
      <c r="LIG229" s="1"/>
      <c r="LIH229" s="1"/>
      <c r="LII229" s="1"/>
      <c r="LIJ229" s="1"/>
      <c r="LIK229" s="1"/>
      <c r="LIL229" s="1"/>
      <c r="LIM229" s="1"/>
      <c r="LIN229" s="1"/>
      <c r="LIO229" s="1"/>
      <c r="LIP229" s="1"/>
      <c r="LIQ229" s="1"/>
      <c r="LIR229" s="1"/>
      <c r="LIS229" s="1"/>
      <c r="LIT229" s="1"/>
      <c r="LIU229" s="1"/>
      <c r="LIV229" s="1"/>
      <c r="LIW229" s="1"/>
      <c r="LIX229" s="1"/>
      <c r="LIY229" s="1"/>
      <c r="LIZ229" s="1"/>
      <c r="LJA229" s="1"/>
      <c r="LJB229" s="1"/>
      <c r="LJC229" s="1"/>
      <c r="LJD229" s="1"/>
      <c r="LJE229" s="1"/>
      <c r="LJF229" s="1"/>
      <c r="LJG229" s="1"/>
      <c r="LJH229" s="1"/>
      <c r="LJI229" s="1"/>
      <c r="LJJ229" s="1"/>
      <c r="LJK229" s="1"/>
      <c r="LJL229" s="1"/>
      <c r="LJM229" s="1"/>
      <c r="LJN229" s="1"/>
      <c r="LJO229" s="1"/>
      <c r="LJP229" s="1"/>
      <c r="LJQ229" s="1"/>
      <c r="LJR229" s="1"/>
      <c r="LJS229" s="1"/>
      <c r="LJT229" s="1"/>
      <c r="LJU229" s="1"/>
      <c r="LJV229" s="1"/>
      <c r="LJW229" s="1"/>
      <c r="LJX229" s="1"/>
      <c r="LJY229" s="1"/>
      <c r="LJZ229" s="1"/>
      <c r="LKA229" s="1"/>
      <c r="LKB229" s="1"/>
      <c r="LKC229" s="1"/>
      <c r="LKD229" s="1"/>
      <c r="LKE229" s="1"/>
      <c r="LKF229" s="1"/>
      <c r="LKG229" s="1"/>
      <c r="LKH229" s="1"/>
      <c r="LKI229" s="1"/>
      <c r="LKJ229" s="1"/>
      <c r="LKK229" s="1"/>
      <c r="LKL229" s="1"/>
      <c r="LKM229" s="1"/>
      <c r="LKN229" s="1"/>
      <c r="LKO229" s="1"/>
      <c r="LKP229" s="1"/>
      <c r="LKQ229" s="1"/>
      <c r="LKR229" s="1"/>
      <c r="LKS229" s="1"/>
      <c r="LKT229" s="1"/>
      <c r="LKU229" s="1"/>
      <c r="LKV229" s="1"/>
      <c r="LKW229" s="1"/>
      <c r="LKX229" s="1"/>
      <c r="LKY229" s="1"/>
      <c r="LKZ229" s="1"/>
      <c r="LLA229" s="1"/>
      <c r="LLB229" s="1"/>
      <c r="LLC229" s="1"/>
      <c r="LLD229" s="1"/>
      <c r="LLE229" s="1"/>
      <c r="LLF229" s="1"/>
      <c r="LLG229" s="1"/>
      <c r="LLH229" s="1"/>
      <c r="LLI229" s="1"/>
      <c r="LLJ229" s="1"/>
      <c r="LLK229" s="1"/>
      <c r="LLL229" s="1"/>
      <c r="LLM229" s="1"/>
      <c r="LLN229" s="1"/>
      <c r="LLO229" s="1"/>
      <c r="LLP229" s="1"/>
      <c r="LLQ229" s="1"/>
      <c r="LLR229" s="1"/>
      <c r="LLS229" s="1"/>
      <c r="LLT229" s="1"/>
      <c r="LLU229" s="1"/>
      <c r="LLV229" s="1"/>
      <c r="LLW229" s="1"/>
      <c r="LLX229" s="1"/>
      <c r="LLY229" s="1"/>
      <c r="LLZ229" s="1"/>
      <c r="LMA229" s="1"/>
      <c r="LMB229" s="1"/>
      <c r="LMC229" s="1"/>
      <c r="LMD229" s="1"/>
      <c r="LME229" s="1"/>
      <c r="LMF229" s="1"/>
      <c r="LMG229" s="1"/>
      <c r="LMH229" s="1"/>
      <c r="LMI229" s="1"/>
      <c r="LMJ229" s="1"/>
      <c r="LMK229" s="1"/>
      <c r="LML229" s="1"/>
      <c r="LMM229" s="1"/>
      <c r="LMN229" s="1"/>
      <c r="LMO229" s="1"/>
      <c r="LMP229" s="1"/>
      <c r="LMQ229" s="1"/>
      <c r="LMR229" s="1"/>
      <c r="LMS229" s="1"/>
      <c r="LMT229" s="1"/>
      <c r="LMU229" s="1"/>
      <c r="LMV229" s="1"/>
      <c r="LMW229" s="1"/>
      <c r="LMX229" s="1"/>
      <c r="LMY229" s="1"/>
      <c r="LMZ229" s="1"/>
      <c r="LNA229" s="1"/>
      <c r="LNB229" s="1"/>
      <c r="LNC229" s="1"/>
      <c r="LND229" s="1"/>
      <c r="LNE229" s="1"/>
      <c r="LNF229" s="1"/>
      <c r="LNG229" s="1"/>
      <c r="LNH229" s="1"/>
      <c r="LNI229" s="1"/>
      <c r="LNJ229" s="1"/>
      <c r="LNK229" s="1"/>
      <c r="LNL229" s="1"/>
      <c r="LNM229" s="1"/>
      <c r="LNN229" s="1"/>
      <c r="LNO229" s="1"/>
      <c r="LNP229" s="1"/>
      <c r="LNQ229" s="1"/>
      <c r="LNR229" s="1"/>
      <c r="LNS229" s="1"/>
      <c r="LNT229" s="1"/>
      <c r="LNU229" s="1"/>
      <c r="LNV229" s="1"/>
      <c r="LNW229" s="1"/>
      <c r="LNX229" s="1"/>
      <c r="LNY229" s="1"/>
      <c r="LNZ229" s="1"/>
      <c r="LOA229" s="1"/>
      <c r="LOB229" s="1"/>
      <c r="LOC229" s="1"/>
      <c r="LOD229" s="1"/>
      <c r="LOE229" s="1"/>
      <c r="LOF229" s="1"/>
      <c r="LOG229" s="1"/>
      <c r="LOH229" s="1"/>
      <c r="LOI229" s="1"/>
      <c r="LOJ229" s="1"/>
      <c r="LOK229" s="1"/>
      <c r="LOL229" s="1"/>
      <c r="LOM229" s="1"/>
      <c r="LON229" s="1"/>
      <c r="LOO229" s="1"/>
      <c r="LOP229" s="1"/>
      <c r="LOQ229" s="1"/>
      <c r="LOR229" s="1"/>
      <c r="LOS229" s="1"/>
      <c r="LOT229" s="1"/>
      <c r="LOU229" s="1"/>
      <c r="LOV229" s="1"/>
      <c r="LOW229" s="1"/>
      <c r="LOX229" s="1"/>
      <c r="LOY229" s="1"/>
      <c r="LOZ229" s="1"/>
      <c r="LPA229" s="1"/>
      <c r="LPB229" s="1"/>
      <c r="LPC229" s="1"/>
      <c r="LPD229" s="1"/>
      <c r="LPE229" s="1"/>
      <c r="LPF229" s="1"/>
      <c r="LPG229" s="1"/>
      <c r="LPH229" s="1"/>
      <c r="LPI229" s="1"/>
      <c r="LPJ229" s="1"/>
      <c r="LPK229" s="1"/>
      <c r="LPL229" s="1"/>
      <c r="LPM229" s="1"/>
      <c r="LPN229" s="1"/>
      <c r="LPO229" s="1"/>
      <c r="LPP229" s="1"/>
      <c r="LPQ229" s="1"/>
      <c r="LPR229" s="1"/>
      <c r="LPS229" s="1"/>
      <c r="LPT229" s="1"/>
      <c r="LPU229" s="1"/>
      <c r="LPV229" s="1"/>
      <c r="LPW229" s="1"/>
      <c r="LPX229" s="1"/>
      <c r="LPY229" s="1"/>
      <c r="LPZ229" s="1"/>
      <c r="LQA229" s="1"/>
      <c r="LQB229" s="1"/>
      <c r="LQC229" s="1"/>
      <c r="LQD229" s="1"/>
      <c r="LQE229" s="1"/>
      <c r="LQF229" s="1"/>
      <c r="LQG229" s="1"/>
      <c r="LQH229" s="1"/>
      <c r="LQI229" s="1"/>
      <c r="LQJ229" s="1"/>
      <c r="LQK229" s="1"/>
      <c r="LQL229" s="1"/>
      <c r="LQM229" s="1"/>
      <c r="LQN229" s="1"/>
      <c r="LQO229" s="1"/>
      <c r="LQP229" s="1"/>
      <c r="LQQ229" s="1"/>
      <c r="LQR229" s="1"/>
      <c r="LQS229" s="1"/>
      <c r="LQT229" s="1"/>
      <c r="LQU229" s="1"/>
      <c r="LQV229" s="1"/>
      <c r="LQW229" s="1"/>
      <c r="LQX229" s="1"/>
      <c r="LQY229" s="1"/>
      <c r="LQZ229" s="1"/>
      <c r="LRA229" s="1"/>
      <c r="LRB229" s="1"/>
      <c r="LRC229" s="1"/>
      <c r="LRD229" s="1"/>
      <c r="LRE229" s="1"/>
      <c r="LRF229" s="1"/>
      <c r="LRG229" s="1"/>
      <c r="LRH229" s="1"/>
      <c r="LRI229" s="1"/>
      <c r="LRJ229" s="1"/>
      <c r="LRK229" s="1"/>
      <c r="LRL229" s="1"/>
      <c r="LRM229" s="1"/>
      <c r="LRN229" s="1"/>
      <c r="LRO229" s="1"/>
      <c r="LRP229" s="1"/>
      <c r="LRQ229" s="1"/>
      <c r="LRR229" s="1"/>
      <c r="LRS229" s="1"/>
      <c r="LRT229" s="1"/>
      <c r="LRU229" s="1"/>
      <c r="LRV229" s="1"/>
      <c r="LRW229" s="1"/>
      <c r="LRX229" s="1"/>
      <c r="LRY229" s="1"/>
      <c r="LRZ229" s="1"/>
      <c r="LSA229" s="1"/>
      <c r="LSB229" s="1"/>
      <c r="LSC229" s="1"/>
      <c r="LSD229" s="1"/>
      <c r="LSE229" s="1"/>
      <c r="LSF229" s="1"/>
      <c r="LSG229" s="1"/>
      <c r="LSH229" s="1"/>
      <c r="LSI229" s="1"/>
      <c r="LSJ229" s="1"/>
      <c r="LSK229" s="1"/>
      <c r="LSL229" s="1"/>
      <c r="LSM229" s="1"/>
      <c r="LSN229" s="1"/>
      <c r="LSO229" s="1"/>
      <c r="LSP229" s="1"/>
      <c r="LSQ229" s="1"/>
      <c r="LSR229" s="1"/>
      <c r="LSS229" s="1"/>
      <c r="LST229" s="1"/>
      <c r="LSU229" s="1"/>
      <c r="LSV229" s="1"/>
      <c r="LSW229" s="1"/>
      <c r="LSX229" s="1"/>
      <c r="LSY229" s="1"/>
      <c r="LSZ229" s="1"/>
      <c r="LTA229" s="1"/>
      <c r="LTB229" s="1"/>
      <c r="LTC229" s="1"/>
      <c r="LTD229" s="1"/>
      <c r="LTE229" s="1"/>
      <c r="LTF229" s="1"/>
      <c r="LTG229" s="1"/>
      <c r="LTH229" s="1"/>
      <c r="LTI229" s="1"/>
      <c r="LTJ229" s="1"/>
      <c r="LTK229" s="1"/>
      <c r="LTL229" s="1"/>
      <c r="LTM229" s="1"/>
      <c r="LTN229" s="1"/>
      <c r="LTO229" s="1"/>
      <c r="LTP229" s="1"/>
      <c r="LTQ229" s="1"/>
      <c r="LTR229" s="1"/>
      <c r="LTS229" s="1"/>
      <c r="LTT229" s="1"/>
      <c r="LTU229" s="1"/>
      <c r="LTV229" s="1"/>
      <c r="LTW229" s="1"/>
      <c r="LTX229" s="1"/>
      <c r="LTY229" s="1"/>
      <c r="LTZ229" s="1"/>
      <c r="LUA229" s="1"/>
      <c r="LUB229" s="1"/>
      <c r="LUC229" s="1"/>
      <c r="LUD229" s="1"/>
      <c r="LUE229" s="1"/>
      <c r="LUF229" s="1"/>
      <c r="LUG229" s="1"/>
      <c r="LUH229" s="1"/>
      <c r="LUI229" s="1"/>
      <c r="LUJ229" s="1"/>
      <c r="LUK229" s="1"/>
      <c r="LUL229" s="1"/>
      <c r="LUM229" s="1"/>
      <c r="LUN229" s="1"/>
      <c r="LUO229" s="1"/>
      <c r="LUP229" s="1"/>
      <c r="LUQ229" s="1"/>
      <c r="LUR229" s="1"/>
      <c r="LUS229" s="1"/>
      <c r="LUT229" s="1"/>
      <c r="LUU229" s="1"/>
      <c r="LUV229" s="1"/>
      <c r="LUW229" s="1"/>
      <c r="LUX229" s="1"/>
      <c r="LUY229" s="1"/>
      <c r="LUZ229" s="1"/>
      <c r="LVA229" s="1"/>
      <c r="LVB229" s="1"/>
      <c r="LVC229" s="1"/>
      <c r="LVD229" s="1"/>
      <c r="LVE229" s="1"/>
      <c r="LVF229" s="1"/>
      <c r="LVG229" s="1"/>
      <c r="LVH229" s="1"/>
      <c r="LVI229" s="1"/>
      <c r="LVJ229" s="1"/>
      <c r="LVK229" s="1"/>
      <c r="LVL229" s="1"/>
      <c r="LVM229" s="1"/>
      <c r="LVN229" s="1"/>
      <c r="LVO229" s="1"/>
      <c r="LVP229" s="1"/>
      <c r="LVQ229" s="1"/>
      <c r="LVR229" s="1"/>
      <c r="LVS229" s="1"/>
      <c r="LVT229" s="1"/>
      <c r="LVU229" s="1"/>
      <c r="LVV229" s="1"/>
      <c r="LVW229" s="1"/>
      <c r="LVX229" s="1"/>
      <c r="LVY229" s="1"/>
      <c r="LVZ229" s="1"/>
      <c r="LWA229" s="1"/>
      <c r="LWB229" s="1"/>
      <c r="LWC229" s="1"/>
      <c r="LWD229" s="1"/>
      <c r="LWE229" s="1"/>
      <c r="LWF229" s="1"/>
      <c r="LWG229" s="1"/>
      <c r="LWH229" s="1"/>
      <c r="LWI229" s="1"/>
      <c r="LWJ229" s="1"/>
      <c r="LWK229" s="1"/>
      <c r="LWL229" s="1"/>
      <c r="LWM229" s="1"/>
      <c r="LWN229" s="1"/>
      <c r="LWO229" s="1"/>
      <c r="LWP229" s="1"/>
      <c r="LWQ229" s="1"/>
      <c r="LWR229" s="1"/>
      <c r="LWS229" s="1"/>
      <c r="LWT229" s="1"/>
      <c r="LWU229" s="1"/>
      <c r="LWV229" s="1"/>
      <c r="LWW229" s="1"/>
      <c r="LWX229" s="1"/>
      <c r="LWY229" s="1"/>
      <c r="LWZ229" s="1"/>
      <c r="LXA229" s="1"/>
      <c r="LXB229" s="1"/>
      <c r="LXC229" s="1"/>
      <c r="LXD229" s="1"/>
      <c r="LXE229" s="1"/>
      <c r="LXF229" s="1"/>
      <c r="LXG229" s="1"/>
      <c r="LXH229" s="1"/>
      <c r="LXI229" s="1"/>
      <c r="LXJ229" s="1"/>
      <c r="LXK229" s="1"/>
      <c r="LXL229" s="1"/>
      <c r="LXM229" s="1"/>
      <c r="LXN229" s="1"/>
      <c r="LXO229" s="1"/>
      <c r="LXP229" s="1"/>
      <c r="LXQ229" s="1"/>
      <c r="LXR229" s="1"/>
      <c r="LXS229" s="1"/>
      <c r="LXT229" s="1"/>
      <c r="LXU229" s="1"/>
      <c r="LXV229" s="1"/>
      <c r="LXW229" s="1"/>
      <c r="LXX229" s="1"/>
      <c r="LXY229" s="1"/>
      <c r="LXZ229" s="1"/>
      <c r="LYA229" s="1"/>
      <c r="LYB229" s="1"/>
      <c r="LYC229" s="1"/>
      <c r="LYD229" s="1"/>
      <c r="LYE229" s="1"/>
      <c r="LYF229" s="1"/>
      <c r="LYG229" s="1"/>
      <c r="LYH229" s="1"/>
      <c r="LYI229" s="1"/>
      <c r="LYJ229" s="1"/>
      <c r="LYK229" s="1"/>
      <c r="LYL229" s="1"/>
      <c r="LYM229" s="1"/>
      <c r="LYN229" s="1"/>
      <c r="LYO229" s="1"/>
      <c r="LYP229" s="1"/>
      <c r="LYQ229" s="1"/>
      <c r="LYR229" s="1"/>
      <c r="LYS229" s="1"/>
      <c r="LYT229" s="1"/>
      <c r="LYU229" s="1"/>
      <c r="LYV229" s="1"/>
      <c r="LYW229" s="1"/>
      <c r="LYX229" s="1"/>
      <c r="LYY229" s="1"/>
      <c r="LYZ229" s="1"/>
      <c r="LZA229" s="1"/>
      <c r="LZB229" s="1"/>
      <c r="LZC229" s="1"/>
      <c r="LZD229" s="1"/>
      <c r="LZE229" s="1"/>
      <c r="LZF229" s="1"/>
      <c r="LZG229" s="1"/>
      <c r="LZH229" s="1"/>
      <c r="LZI229" s="1"/>
      <c r="LZJ229" s="1"/>
      <c r="LZK229" s="1"/>
      <c r="LZL229" s="1"/>
      <c r="LZM229" s="1"/>
      <c r="LZN229" s="1"/>
      <c r="LZO229" s="1"/>
      <c r="LZP229" s="1"/>
      <c r="LZQ229" s="1"/>
      <c r="LZR229" s="1"/>
      <c r="LZS229" s="1"/>
      <c r="LZT229" s="1"/>
      <c r="LZU229" s="1"/>
      <c r="LZV229" s="1"/>
      <c r="LZW229" s="1"/>
      <c r="LZX229" s="1"/>
      <c r="LZY229" s="1"/>
      <c r="LZZ229" s="1"/>
      <c r="MAA229" s="1"/>
      <c r="MAB229" s="1"/>
      <c r="MAC229" s="1"/>
      <c r="MAD229" s="1"/>
      <c r="MAE229" s="1"/>
      <c r="MAF229" s="1"/>
      <c r="MAG229" s="1"/>
      <c r="MAH229" s="1"/>
      <c r="MAI229" s="1"/>
      <c r="MAJ229" s="1"/>
      <c r="MAK229" s="1"/>
      <c r="MAL229" s="1"/>
      <c r="MAM229" s="1"/>
      <c r="MAN229" s="1"/>
      <c r="MAO229" s="1"/>
      <c r="MAP229" s="1"/>
      <c r="MAQ229" s="1"/>
      <c r="MAR229" s="1"/>
      <c r="MAS229" s="1"/>
      <c r="MAT229" s="1"/>
      <c r="MAU229" s="1"/>
      <c r="MAV229" s="1"/>
      <c r="MAW229" s="1"/>
      <c r="MAX229" s="1"/>
      <c r="MAY229" s="1"/>
      <c r="MAZ229" s="1"/>
      <c r="MBA229" s="1"/>
      <c r="MBB229" s="1"/>
      <c r="MBC229" s="1"/>
      <c r="MBD229" s="1"/>
      <c r="MBE229" s="1"/>
      <c r="MBF229" s="1"/>
      <c r="MBG229" s="1"/>
      <c r="MBH229" s="1"/>
      <c r="MBI229" s="1"/>
      <c r="MBJ229" s="1"/>
      <c r="MBK229" s="1"/>
      <c r="MBL229" s="1"/>
      <c r="MBM229" s="1"/>
      <c r="MBN229" s="1"/>
      <c r="MBO229" s="1"/>
      <c r="MBP229" s="1"/>
      <c r="MBQ229" s="1"/>
      <c r="MBR229" s="1"/>
      <c r="MBS229" s="1"/>
      <c r="MBT229" s="1"/>
      <c r="MBU229" s="1"/>
      <c r="MBV229" s="1"/>
      <c r="MBW229" s="1"/>
      <c r="MBX229" s="1"/>
      <c r="MBY229" s="1"/>
      <c r="MBZ229" s="1"/>
      <c r="MCA229" s="1"/>
      <c r="MCB229" s="1"/>
      <c r="MCC229" s="1"/>
      <c r="MCD229" s="1"/>
      <c r="MCE229" s="1"/>
      <c r="MCF229" s="1"/>
      <c r="MCG229" s="1"/>
      <c r="MCH229" s="1"/>
      <c r="MCI229" s="1"/>
      <c r="MCJ229" s="1"/>
      <c r="MCK229" s="1"/>
      <c r="MCL229" s="1"/>
      <c r="MCM229" s="1"/>
      <c r="MCN229" s="1"/>
      <c r="MCO229" s="1"/>
      <c r="MCP229" s="1"/>
      <c r="MCQ229" s="1"/>
      <c r="MCR229" s="1"/>
      <c r="MCS229" s="1"/>
      <c r="MCT229" s="1"/>
      <c r="MCU229" s="1"/>
      <c r="MCV229" s="1"/>
      <c r="MCW229" s="1"/>
      <c r="MCX229" s="1"/>
      <c r="MCY229" s="1"/>
      <c r="MCZ229" s="1"/>
      <c r="MDA229" s="1"/>
      <c r="MDB229" s="1"/>
      <c r="MDC229" s="1"/>
      <c r="MDD229" s="1"/>
      <c r="MDE229" s="1"/>
      <c r="MDF229" s="1"/>
      <c r="MDG229" s="1"/>
      <c r="MDH229" s="1"/>
      <c r="MDI229" s="1"/>
      <c r="MDJ229" s="1"/>
      <c r="MDK229" s="1"/>
      <c r="MDL229" s="1"/>
      <c r="MDM229" s="1"/>
      <c r="MDN229" s="1"/>
      <c r="MDO229" s="1"/>
      <c r="MDP229" s="1"/>
      <c r="MDQ229" s="1"/>
      <c r="MDR229" s="1"/>
      <c r="MDS229" s="1"/>
      <c r="MDT229" s="1"/>
      <c r="MDU229" s="1"/>
      <c r="MDV229" s="1"/>
      <c r="MDW229" s="1"/>
      <c r="MDX229" s="1"/>
      <c r="MDY229" s="1"/>
      <c r="MDZ229" s="1"/>
      <c r="MEA229" s="1"/>
      <c r="MEB229" s="1"/>
      <c r="MEC229" s="1"/>
      <c r="MED229" s="1"/>
      <c r="MEE229" s="1"/>
      <c r="MEF229" s="1"/>
      <c r="MEG229" s="1"/>
      <c r="MEH229" s="1"/>
      <c r="MEI229" s="1"/>
      <c r="MEJ229" s="1"/>
      <c r="MEK229" s="1"/>
      <c r="MEL229" s="1"/>
      <c r="MEM229" s="1"/>
      <c r="MEN229" s="1"/>
      <c r="MEO229" s="1"/>
      <c r="MEP229" s="1"/>
      <c r="MEQ229" s="1"/>
      <c r="MER229" s="1"/>
      <c r="MES229" s="1"/>
      <c r="MET229" s="1"/>
      <c r="MEU229" s="1"/>
      <c r="MEV229" s="1"/>
      <c r="MEW229" s="1"/>
      <c r="MEX229" s="1"/>
      <c r="MEY229" s="1"/>
      <c r="MEZ229" s="1"/>
      <c r="MFA229" s="1"/>
      <c r="MFB229" s="1"/>
      <c r="MFC229" s="1"/>
      <c r="MFD229" s="1"/>
      <c r="MFE229" s="1"/>
      <c r="MFF229" s="1"/>
      <c r="MFG229" s="1"/>
      <c r="MFH229" s="1"/>
      <c r="MFI229" s="1"/>
      <c r="MFJ229" s="1"/>
      <c r="MFK229" s="1"/>
      <c r="MFL229" s="1"/>
      <c r="MFM229" s="1"/>
      <c r="MFN229" s="1"/>
      <c r="MFO229" s="1"/>
      <c r="MFP229" s="1"/>
      <c r="MFQ229" s="1"/>
      <c r="MFR229" s="1"/>
      <c r="MFS229" s="1"/>
      <c r="MFT229" s="1"/>
      <c r="MFU229" s="1"/>
      <c r="MFV229" s="1"/>
      <c r="MFW229" s="1"/>
      <c r="MFX229" s="1"/>
      <c r="MFY229" s="1"/>
      <c r="MFZ229" s="1"/>
      <c r="MGA229" s="1"/>
      <c r="MGB229" s="1"/>
      <c r="MGC229" s="1"/>
      <c r="MGD229" s="1"/>
      <c r="MGE229" s="1"/>
      <c r="MGF229" s="1"/>
      <c r="MGG229" s="1"/>
      <c r="MGH229" s="1"/>
      <c r="MGI229" s="1"/>
      <c r="MGJ229" s="1"/>
      <c r="MGK229" s="1"/>
      <c r="MGL229" s="1"/>
      <c r="MGM229" s="1"/>
      <c r="MGN229" s="1"/>
      <c r="MGO229" s="1"/>
      <c r="MGP229" s="1"/>
      <c r="MGQ229" s="1"/>
      <c r="MGR229" s="1"/>
      <c r="MGS229" s="1"/>
      <c r="MGT229" s="1"/>
      <c r="MGU229" s="1"/>
      <c r="MGV229" s="1"/>
      <c r="MGW229" s="1"/>
      <c r="MGX229" s="1"/>
      <c r="MGY229" s="1"/>
      <c r="MGZ229" s="1"/>
      <c r="MHA229" s="1"/>
      <c r="MHB229" s="1"/>
      <c r="MHC229" s="1"/>
      <c r="MHD229" s="1"/>
      <c r="MHE229" s="1"/>
      <c r="MHF229" s="1"/>
      <c r="MHG229" s="1"/>
      <c r="MHH229" s="1"/>
      <c r="MHI229" s="1"/>
      <c r="MHJ229" s="1"/>
      <c r="MHK229" s="1"/>
      <c r="MHL229" s="1"/>
      <c r="MHM229" s="1"/>
      <c r="MHN229" s="1"/>
      <c r="MHO229" s="1"/>
      <c r="MHP229" s="1"/>
      <c r="MHQ229" s="1"/>
      <c r="MHR229" s="1"/>
      <c r="MHS229" s="1"/>
      <c r="MHT229" s="1"/>
      <c r="MHU229" s="1"/>
      <c r="MHV229" s="1"/>
      <c r="MHW229" s="1"/>
      <c r="MHX229" s="1"/>
      <c r="MHY229" s="1"/>
      <c r="MHZ229" s="1"/>
      <c r="MIA229" s="1"/>
      <c r="MIB229" s="1"/>
      <c r="MIC229" s="1"/>
      <c r="MID229" s="1"/>
      <c r="MIE229" s="1"/>
      <c r="MIF229" s="1"/>
      <c r="MIG229" s="1"/>
      <c r="MIH229" s="1"/>
      <c r="MII229" s="1"/>
      <c r="MIJ229" s="1"/>
      <c r="MIK229" s="1"/>
      <c r="MIL229" s="1"/>
      <c r="MIM229" s="1"/>
      <c r="MIN229" s="1"/>
      <c r="MIO229" s="1"/>
      <c r="MIP229" s="1"/>
      <c r="MIQ229" s="1"/>
      <c r="MIR229" s="1"/>
      <c r="MIS229" s="1"/>
      <c r="MIT229" s="1"/>
      <c r="MIU229" s="1"/>
      <c r="MIV229" s="1"/>
      <c r="MIW229" s="1"/>
      <c r="MIX229" s="1"/>
      <c r="MIY229" s="1"/>
      <c r="MIZ229" s="1"/>
      <c r="MJA229" s="1"/>
      <c r="MJB229" s="1"/>
      <c r="MJC229" s="1"/>
      <c r="MJD229" s="1"/>
      <c r="MJE229" s="1"/>
      <c r="MJF229" s="1"/>
      <c r="MJG229" s="1"/>
      <c r="MJH229" s="1"/>
      <c r="MJI229" s="1"/>
      <c r="MJJ229" s="1"/>
      <c r="MJK229" s="1"/>
      <c r="MJL229" s="1"/>
      <c r="MJM229" s="1"/>
      <c r="MJN229" s="1"/>
      <c r="MJO229" s="1"/>
      <c r="MJP229" s="1"/>
      <c r="MJQ229" s="1"/>
      <c r="MJR229" s="1"/>
      <c r="MJS229" s="1"/>
      <c r="MJT229" s="1"/>
      <c r="MJU229" s="1"/>
      <c r="MJV229" s="1"/>
      <c r="MJW229" s="1"/>
      <c r="MJX229" s="1"/>
      <c r="MJY229" s="1"/>
      <c r="MJZ229" s="1"/>
      <c r="MKA229" s="1"/>
      <c r="MKB229" s="1"/>
      <c r="MKC229" s="1"/>
      <c r="MKD229" s="1"/>
      <c r="MKE229" s="1"/>
      <c r="MKF229" s="1"/>
      <c r="MKG229" s="1"/>
      <c r="MKH229" s="1"/>
      <c r="MKI229" s="1"/>
      <c r="MKJ229" s="1"/>
      <c r="MKK229" s="1"/>
      <c r="MKL229" s="1"/>
      <c r="MKM229" s="1"/>
      <c r="MKN229" s="1"/>
      <c r="MKO229" s="1"/>
      <c r="MKP229" s="1"/>
      <c r="MKQ229" s="1"/>
      <c r="MKR229" s="1"/>
      <c r="MKS229" s="1"/>
      <c r="MKT229" s="1"/>
      <c r="MKU229" s="1"/>
      <c r="MKV229" s="1"/>
      <c r="MKW229" s="1"/>
      <c r="MKX229" s="1"/>
      <c r="MKY229" s="1"/>
      <c r="MKZ229" s="1"/>
      <c r="MLA229" s="1"/>
      <c r="MLB229" s="1"/>
      <c r="MLC229" s="1"/>
      <c r="MLD229" s="1"/>
      <c r="MLE229" s="1"/>
      <c r="MLF229" s="1"/>
      <c r="MLG229" s="1"/>
      <c r="MLH229" s="1"/>
      <c r="MLI229" s="1"/>
      <c r="MLJ229" s="1"/>
      <c r="MLK229" s="1"/>
      <c r="MLL229" s="1"/>
      <c r="MLM229" s="1"/>
      <c r="MLN229" s="1"/>
      <c r="MLO229" s="1"/>
      <c r="MLP229" s="1"/>
      <c r="MLQ229" s="1"/>
      <c r="MLR229" s="1"/>
      <c r="MLS229" s="1"/>
      <c r="MLT229" s="1"/>
      <c r="MLU229" s="1"/>
      <c r="MLV229" s="1"/>
      <c r="MLW229" s="1"/>
      <c r="MLX229" s="1"/>
      <c r="MLY229" s="1"/>
      <c r="MLZ229" s="1"/>
      <c r="MMA229" s="1"/>
      <c r="MMB229" s="1"/>
      <c r="MMC229" s="1"/>
      <c r="MMD229" s="1"/>
      <c r="MME229" s="1"/>
      <c r="MMF229" s="1"/>
      <c r="MMG229" s="1"/>
      <c r="MMH229" s="1"/>
      <c r="MMI229" s="1"/>
      <c r="MMJ229" s="1"/>
      <c r="MMK229" s="1"/>
      <c r="MML229" s="1"/>
      <c r="MMM229" s="1"/>
      <c r="MMN229" s="1"/>
      <c r="MMO229" s="1"/>
      <c r="MMP229" s="1"/>
      <c r="MMQ229" s="1"/>
      <c r="MMR229" s="1"/>
      <c r="MMS229" s="1"/>
      <c r="MMT229" s="1"/>
      <c r="MMU229" s="1"/>
      <c r="MMV229" s="1"/>
      <c r="MMW229" s="1"/>
      <c r="MMX229" s="1"/>
      <c r="MMY229" s="1"/>
      <c r="MMZ229" s="1"/>
      <c r="MNA229" s="1"/>
      <c r="MNB229" s="1"/>
      <c r="MNC229" s="1"/>
      <c r="MND229" s="1"/>
      <c r="MNE229" s="1"/>
      <c r="MNF229" s="1"/>
      <c r="MNG229" s="1"/>
      <c r="MNH229" s="1"/>
      <c r="MNI229" s="1"/>
      <c r="MNJ229" s="1"/>
      <c r="MNK229" s="1"/>
      <c r="MNL229" s="1"/>
      <c r="MNM229" s="1"/>
      <c r="MNN229" s="1"/>
      <c r="MNO229" s="1"/>
      <c r="MNP229" s="1"/>
      <c r="MNQ229" s="1"/>
      <c r="MNR229" s="1"/>
      <c r="MNS229" s="1"/>
      <c r="MNT229" s="1"/>
      <c r="MNU229" s="1"/>
      <c r="MNV229" s="1"/>
      <c r="MNW229" s="1"/>
      <c r="MNX229" s="1"/>
      <c r="MNY229" s="1"/>
      <c r="MNZ229" s="1"/>
      <c r="MOA229" s="1"/>
      <c r="MOB229" s="1"/>
      <c r="MOC229" s="1"/>
      <c r="MOD229" s="1"/>
      <c r="MOE229" s="1"/>
      <c r="MOF229" s="1"/>
      <c r="MOG229" s="1"/>
      <c r="MOH229" s="1"/>
      <c r="MOI229" s="1"/>
      <c r="MOJ229" s="1"/>
      <c r="MOK229" s="1"/>
      <c r="MOL229" s="1"/>
      <c r="MOM229" s="1"/>
      <c r="MON229" s="1"/>
      <c r="MOO229" s="1"/>
      <c r="MOP229" s="1"/>
      <c r="MOQ229" s="1"/>
      <c r="MOR229" s="1"/>
      <c r="MOS229" s="1"/>
      <c r="MOT229" s="1"/>
      <c r="MOU229" s="1"/>
      <c r="MOV229" s="1"/>
      <c r="MOW229" s="1"/>
      <c r="MOX229" s="1"/>
      <c r="MOY229" s="1"/>
      <c r="MOZ229" s="1"/>
      <c r="MPA229" s="1"/>
      <c r="MPB229" s="1"/>
      <c r="MPC229" s="1"/>
      <c r="MPD229" s="1"/>
      <c r="MPE229" s="1"/>
      <c r="MPF229" s="1"/>
      <c r="MPG229" s="1"/>
      <c r="MPH229" s="1"/>
      <c r="MPI229" s="1"/>
      <c r="MPJ229" s="1"/>
      <c r="MPK229" s="1"/>
      <c r="MPL229" s="1"/>
      <c r="MPM229" s="1"/>
      <c r="MPN229" s="1"/>
      <c r="MPO229" s="1"/>
      <c r="MPP229" s="1"/>
      <c r="MPQ229" s="1"/>
      <c r="MPR229" s="1"/>
      <c r="MPS229" s="1"/>
      <c r="MPT229" s="1"/>
      <c r="MPU229" s="1"/>
      <c r="MPV229" s="1"/>
      <c r="MPW229" s="1"/>
      <c r="MPX229" s="1"/>
      <c r="MPY229" s="1"/>
      <c r="MPZ229" s="1"/>
      <c r="MQA229" s="1"/>
      <c r="MQB229" s="1"/>
      <c r="MQC229" s="1"/>
      <c r="MQD229" s="1"/>
      <c r="MQE229" s="1"/>
      <c r="MQF229" s="1"/>
      <c r="MQG229" s="1"/>
      <c r="MQH229" s="1"/>
      <c r="MQI229" s="1"/>
      <c r="MQJ229" s="1"/>
      <c r="MQK229" s="1"/>
      <c r="MQL229" s="1"/>
      <c r="MQM229" s="1"/>
      <c r="MQN229" s="1"/>
      <c r="MQO229" s="1"/>
      <c r="MQP229" s="1"/>
      <c r="MQQ229" s="1"/>
      <c r="MQR229" s="1"/>
      <c r="MQS229" s="1"/>
      <c r="MQT229" s="1"/>
      <c r="MQU229" s="1"/>
      <c r="MQV229" s="1"/>
      <c r="MQW229" s="1"/>
      <c r="MQX229" s="1"/>
      <c r="MQY229" s="1"/>
      <c r="MQZ229" s="1"/>
      <c r="MRA229" s="1"/>
      <c r="MRB229" s="1"/>
      <c r="MRC229" s="1"/>
      <c r="MRD229" s="1"/>
      <c r="MRE229" s="1"/>
      <c r="MRF229" s="1"/>
      <c r="MRG229" s="1"/>
      <c r="MRH229" s="1"/>
      <c r="MRI229" s="1"/>
      <c r="MRJ229" s="1"/>
      <c r="MRK229" s="1"/>
      <c r="MRL229" s="1"/>
      <c r="MRM229" s="1"/>
      <c r="MRN229" s="1"/>
      <c r="MRO229" s="1"/>
      <c r="MRP229" s="1"/>
      <c r="MRQ229" s="1"/>
      <c r="MRR229" s="1"/>
      <c r="MRS229" s="1"/>
      <c r="MRT229" s="1"/>
      <c r="MRU229" s="1"/>
      <c r="MRV229" s="1"/>
      <c r="MRW229" s="1"/>
      <c r="MRX229" s="1"/>
      <c r="MRY229" s="1"/>
      <c r="MRZ229" s="1"/>
      <c r="MSA229" s="1"/>
      <c r="MSB229" s="1"/>
      <c r="MSC229" s="1"/>
      <c r="MSD229" s="1"/>
      <c r="MSE229" s="1"/>
      <c r="MSF229" s="1"/>
      <c r="MSG229" s="1"/>
      <c r="MSH229" s="1"/>
      <c r="MSI229" s="1"/>
      <c r="MSJ229" s="1"/>
      <c r="MSK229" s="1"/>
      <c r="MSL229" s="1"/>
      <c r="MSM229" s="1"/>
      <c r="MSN229" s="1"/>
      <c r="MSO229" s="1"/>
      <c r="MSP229" s="1"/>
      <c r="MSQ229" s="1"/>
      <c r="MSR229" s="1"/>
      <c r="MSS229" s="1"/>
      <c r="MST229" s="1"/>
      <c r="MSU229" s="1"/>
      <c r="MSV229" s="1"/>
      <c r="MSW229" s="1"/>
      <c r="MSX229" s="1"/>
      <c r="MSY229" s="1"/>
      <c r="MSZ229" s="1"/>
      <c r="MTA229" s="1"/>
      <c r="MTB229" s="1"/>
      <c r="MTC229" s="1"/>
      <c r="MTD229" s="1"/>
      <c r="MTE229" s="1"/>
      <c r="MTF229" s="1"/>
      <c r="MTG229" s="1"/>
      <c r="MTH229" s="1"/>
      <c r="MTI229" s="1"/>
      <c r="MTJ229" s="1"/>
      <c r="MTK229" s="1"/>
      <c r="MTL229" s="1"/>
      <c r="MTM229" s="1"/>
      <c r="MTN229" s="1"/>
      <c r="MTO229" s="1"/>
      <c r="MTP229" s="1"/>
      <c r="MTQ229" s="1"/>
      <c r="MTR229" s="1"/>
      <c r="MTS229" s="1"/>
      <c r="MTT229" s="1"/>
      <c r="MTU229" s="1"/>
      <c r="MTV229" s="1"/>
      <c r="MTW229" s="1"/>
      <c r="MTX229" s="1"/>
      <c r="MTY229" s="1"/>
      <c r="MTZ229" s="1"/>
      <c r="MUA229" s="1"/>
      <c r="MUB229" s="1"/>
      <c r="MUC229" s="1"/>
      <c r="MUD229" s="1"/>
      <c r="MUE229" s="1"/>
      <c r="MUF229" s="1"/>
      <c r="MUG229" s="1"/>
      <c r="MUH229" s="1"/>
      <c r="MUI229" s="1"/>
      <c r="MUJ229" s="1"/>
      <c r="MUK229" s="1"/>
      <c r="MUL229" s="1"/>
      <c r="MUM229" s="1"/>
      <c r="MUN229" s="1"/>
      <c r="MUO229" s="1"/>
      <c r="MUP229" s="1"/>
      <c r="MUQ229" s="1"/>
      <c r="MUR229" s="1"/>
      <c r="MUS229" s="1"/>
      <c r="MUT229" s="1"/>
      <c r="MUU229" s="1"/>
      <c r="MUV229" s="1"/>
      <c r="MUW229" s="1"/>
      <c r="MUX229" s="1"/>
      <c r="MUY229" s="1"/>
      <c r="MUZ229" s="1"/>
      <c r="MVA229" s="1"/>
      <c r="MVB229" s="1"/>
      <c r="MVC229" s="1"/>
      <c r="MVD229" s="1"/>
      <c r="MVE229" s="1"/>
      <c r="MVF229" s="1"/>
      <c r="MVG229" s="1"/>
      <c r="MVH229" s="1"/>
      <c r="MVI229" s="1"/>
      <c r="MVJ229" s="1"/>
      <c r="MVK229" s="1"/>
      <c r="MVL229" s="1"/>
      <c r="MVM229" s="1"/>
      <c r="MVN229" s="1"/>
      <c r="MVO229" s="1"/>
      <c r="MVP229" s="1"/>
      <c r="MVQ229" s="1"/>
      <c r="MVR229" s="1"/>
      <c r="MVS229" s="1"/>
      <c r="MVT229" s="1"/>
      <c r="MVU229" s="1"/>
      <c r="MVV229" s="1"/>
      <c r="MVW229" s="1"/>
      <c r="MVX229" s="1"/>
      <c r="MVY229" s="1"/>
      <c r="MVZ229" s="1"/>
      <c r="MWA229" s="1"/>
      <c r="MWB229" s="1"/>
      <c r="MWC229" s="1"/>
      <c r="MWD229" s="1"/>
      <c r="MWE229" s="1"/>
      <c r="MWF229" s="1"/>
      <c r="MWG229" s="1"/>
      <c r="MWH229" s="1"/>
      <c r="MWI229" s="1"/>
      <c r="MWJ229" s="1"/>
      <c r="MWK229" s="1"/>
      <c r="MWL229" s="1"/>
      <c r="MWM229" s="1"/>
      <c r="MWN229" s="1"/>
      <c r="MWO229" s="1"/>
      <c r="MWP229" s="1"/>
      <c r="MWQ229" s="1"/>
      <c r="MWR229" s="1"/>
      <c r="MWS229" s="1"/>
      <c r="MWT229" s="1"/>
      <c r="MWU229" s="1"/>
      <c r="MWV229" s="1"/>
      <c r="MWW229" s="1"/>
      <c r="MWX229" s="1"/>
      <c r="MWY229" s="1"/>
      <c r="MWZ229" s="1"/>
      <c r="MXA229" s="1"/>
      <c r="MXB229" s="1"/>
      <c r="MXC229" s="1"/>
      <c r="MXD229" s="1"/>
      <c r="MXE229" s="1"/>
      <c r="MXF229" s="1"/>
      <c r="MXG229" s="1"/>
      <c r="MXH229" s="1"/>
      <c r="MXI229" s="1"/>
      <c r="MXJ229" s="1"/>
      <c r="MXK229" s="1"/>
      <c r="MXL229" s="1"/>
      <c r="MXM229" s="1"/>
      <c r="MXN229" s="1"/>
      <c r="MXO229" s="1"/>
      <c r="MXP229" s="1"/>
      <c r="MXQ229" s="1"/>
      <c r="MXR229" s="1"/>
      <c r="MXS229" s="1"/>
      <c r="MXT229" s="1"/>
      <c r="MXU229" s="1"/>
      <c r="MXV229" s="1"/>
      <c r="MXW229" s="1"/>
      <c r="MXX229" s="1"/>
      <c r="MXY229" s="1"/>
      <c r="MXZ229" s="1"/>
      <c r="MYA229" s="1"/>
      <c r="MYB229" s="1"/>
      <c r="MYC229" s="1"/>
      <c r="MYD229" s="1"/>
      <c r="MYE229" s="1"/>
      <c r="MYF229" s="1"/>
      <c r="MYG229" s="1"/>
      <c r="MYH229" s="1"/>
      <c r="MYI229" s="1"/>
      <c r="MYJ229" s="1"/>
      <c r="MYK229" s="1"/>
      <c r="MYL229" s="1"/>
      <c r="MYM229" s="1"/>
      <c r="MYN229" s="1"/>
      <c r="MYO229" s="1"/>
      <c r="MYP229" s="1"/>
      <c r="MYQ229" s="1"/>
      <c r="MYR229" s="1"/>
      <c r="MYS229" s="1"/>
      <c r="MYT229" s="1"/>
      <c r="MYU229" s="1"/>
      <c r="MYV229" s="1"/>
      <c r="MYW229" s="1"/>
      <c r="MYX229" s="1"/>
      <c r="MYY229" s="1"/>
      <c r="MYZ229" s="1"/>
      <c r="MZA229" s="1"/>
      <c r="MZB229" s="1"/>
      <c r="MZC229" s="1"/>
      <c r="MZD229" s="1"/>
      <c r="MZE229" s="1"/>
      <c r="MZF229" s="1"/>
      <c r="MZG229" s="1"/>
      <c r="MZH229" s="1"/>
      <c r="MZI229" s="1"/>
      <c r="MZJ229" s="1"/>
      <c r="MZK229" s="1"/>
      <c r="MZL229" s="1"/>
      <c r="MZM229" s="1"/>
      <c r="MZN229" s="1"/>
      <c r="MZO229" s="1"/>
      <c r="MZP229" s="1"/>
      <c r="MZQ229" s="1"/>
      <c r="MZR229" s="1"/>
      <c r="MZS229" s="1"/>
      <c r="MZT229" s="1"/>
      <c r="MZU229" s="1"/>
      <c r="MZV229" s="1"/>
      <c r="MZW229" s="1"/>
      <c r="MZX229" s="1"/>
      <c r="MZY229" s="1"/>
      <c r="MZZ229" s="1"/>
      <c r="NAA229" s="1"/>
      <c r="NAB229" s="1"/>
      <c r="NAC229" s="1"/>
      <c r="NAD229" s="1"/>
      <c r="NAE229" s="1"/>
      <c r="NAF229" s="1"/>
      <c r="NAG229" s="1"/>
      <c r="NAH229" s="1"/>
      <c r="NAI229" s="1"/>
      <c r="NAJ229" s="1"/>
      <c r="NAK229" s="1"/>
      <c r="NAL229" s="1"/>
      <c r="NAM229" s="1"/>
      <c r="NAN229" s="1"/>
      <c r="NAO229" s="1"/>
      <c r="NAP229" s="1"/>
      <c r="NAQ229" s="1"/>
      <c r="NAR229" s="1"/>
      <c r="NAS229" s="1"/>
      <c r="NAT229" s="1"/>
      <c r="NAU229" s="1"/>
      <c r="NAV229" s="1"/>
      <c r="NAW229" s="1"/>
      <c r="NAX229" s="1"/>
      <c r="NAY229" s="1"/>
      <c r="NAZ229" s="1"/>
      <c r="NBA229" s="1"/>
      <c r="NBB229" s="1"/>
      <c r="NBC229" s="1"/>
      <c r="NBD229" s="1"/>
      <c r="NBE229" s="1"/>
      <c r="NBF229" s="1"/>
      <c r="NBG229" s="1"/>
      <c r="NBH229" s="1"/>
      <c r="NBI229" s="1"/>
      <c r="NBJ229" s="1"/>
      <c r="NBK229" s="1"/>
      <c r="NBL229" s="1"/>
      <c r="NBM229" s="1"/>
      <c r="NBN229" s="1"/>
      <c r="NBO229" s="1"/>
      <c r="NBP229" s="1"/>
      <c r="NBQ229" s="1"/>
      <c r="NBR229" s="1"/>
      <c r="NBS229" s="1"/>
      <c r="NBT229" s="1"/>
      <c r="NBU229" s="1"/>
      <c r="NBV229" s="1"/>
      <c r="NBW229" s="1"/>
      <c r="NBX229" s="1"/>
      <c r="NBY229" s="1"/>
      <c r="NBZ229" s="1"/>
      <c r="NCA229" s="1"/>
      <c r="NCB229" s="1"/>
      <c r="NCC229" s="1"/>
      <c r="NCD229" s="1"/>
      <c r="NCE229" s="1"/>
      <c r="NCF229" s="1"/>
      <c r="NCG229" s="1"/>
      <c r="NCH229" s="1"/>
      <c r="NCI229" s="1"/>
      <c r="NCJ229" s="1"/>
      <c r="NCK229" s="1"/>
      <c r="NCL229" s="1"/>
      <c r="NCM229" s="1"/>
      <c r="NCN229" s="1"/>
      <c r="NCO229" s="1"/>
      <c r="NCP229" s="1"/>
      <c r="NCQ229" s="1"/>
      <c r="NCR229" s="1"/>
      <c r="NCS229" s="1"/>
      <c r="NCT229" s="1"/>
      <c r="NCU229" s="1"/>
      <c r="NCV229" s="1"/>
      <c r="NCW229" s="1"/>
      <c r="NCX229" s="1"/>
      <c r="NCY229" s="1"/>
      <c r="NCZ229" s="1"/>
      <c r="NDA229" s="1"/>
      <c r="NDB229" s="1"/>
      <c r="NDC229" s="1"/>
      <c r="NDD229" s="1"/>
      <c r="NDE229" s="1"/>
      <c r="NDF229" s="1"/>
      <c r="NDG229" s="1"/>
      <c r="NDH229" s="1"/>
      <c r="NDI229" s="1"/>
      <c r="NDJ229" s="1"/>
      <c r="NDK229" s="1"/>
      <c r="NDL229" s="1"/>
      <c r="NDM229" s="1"/>
      <c r="NDN229" s="1"/>
      <c r="NDO229" s="1"/>
      <c r="NDP229" s="1"/>
      <c r="NDQ229" s="1"/>
      <c r="NDR229" s="1"/>
      <c r="NDS229" s="1"/>
      <c r="NDT229" s="1"/>
      <c r="NDU229" s="1"/>
      <c r="NDV229" s="1"/>
      <c r="NDW229" s="1"/>
      <c r="NDX229" s="1"/>
      <c r="NDY229" s="1"/>
      <c r="NDZ229" s="1"/>
      <c r="NEA229" s="1"/>
      <c r="NEB229" s="1"/>
      <c r="NEC229" s="1"/>
      <c r="NED229" s="1"/>
      <c r="NEE229" s="1"/>
      <c r="NEF229" s="1"/>
      <c r="NEG229" s="1"/>
      <c r="NEH229" s="1"/>
      <c r="NEI229" s="1"/>
      <c r="NEJ229" s="1"/>
      <c r="NEK229" s="1"/>
      <c r="NEL229" s="1"/>
      <c r="NEM229" s="1"/>
      <c r="NEN229" s="1"/>
      <c r="NEO229" s="1"/>
      <c r="NEP229" s="1"/>
      <c r="NEQ229" s="1"/>
      <c r="NER229" s="1"/>
      <c r="NES229" s="1"/>
      <c r="NET229" s="1"/>
      <c r="NEU229" s="1"/>
      <c r="NEV229" s="1"/>
      <c r="NEW229" s="1"/>
      <c r="NEX229" s="1"/>
      <c r="NEY229" s="1"/>
      <c r="NEZ229" s="1"/>
      <c r="NFA229" s="1"/>
      <c r="NFB229" s="1"/>
      <c r="NFC229" s="1"/>
      <c r="NFD229" s="1"/>
      <c r="NFE229" s="1"/>
      <c r="NFF229" s="1"/>
      <c r="NFG229" s="1"/>
      <c r="NFH229" s="1"/>
      <c r="NFI229" s="1"/>
      <c r="NFJ229" s="1"/>
      <c r="NFK229" s="1"/>
      <c r="NFL229" s="1"/>
      <c r="NFM229" s="1"/>
      <c r="NFN229" s="1"/>
      <c r="NFO229" s="1"/>
      <c r="NFP229" s="1"/>
      <c r="NFQ229" s="1"/>
      <c r="NFR229" s="1"/>
      <c r="NFS229" s="1"/>
      <c r="NFT229" s="1"/>
      <c r="NFU229" s="1"/>
      <c r="NFV229" s="1"/>
      <c r="NFW229" s="1"/>
      <c r="NFX229" s="1"/>
      <c r="NFY229" s="1"/>
      <c r="NFZ229" s="1"/>
      <c r="NGA229" s="1"/>
      <c r="NGB229" s="1"/>
      <c r="NGC229" s="1"/>
      <c r="NGD229" s="1"/>
      <c r="NGE229" s="1"/>
      <c r="NGF229" s="1"/>
      <c r="NGG229" s="1"/>
      <c r="NGH229" s="1"/>
      <c r="NGI229" s="1"/>
      <c r="NGJ229" s="1"/>
      <c r="NGK229" s="1"/>
      <c r="NGL229" s="1"/>
      <c r="NGM229" s="1"/>
      <c r="NGN229" s="1"/>
      <c r="NGO229" s="1"/>
      <c r="NGP229" s="1"/>
      <c r="NGQ229" s="1"/>
      <c r="NGR229" s="1"/>
      <c r="NGS229" s="1"/>
      <c r="NGT229" s="1"/>
      <c r="NGU229" s="1"/>
      <c r="NGV229" s="1"/>
      <c r="NGW229" s="1"/>
      <c r="NGX229" s="1"/>
      <c r="NGY229" s="1"/>
      <c r="NGZ229" s="1"/>
      <c r="NHA229" s="1"/>
      <c r="NHB229" s="1"/>
      <c r="NHC229" s="1"/>
      <c r="NHD229" s="1"/>
      <c r="NHE229" s="1"/>
      <c r="NHF229" s="1"/>
      <c r="NHG229" s="1"/>
      <c r="NHH229" s="1"/>
      <c r="NHI229" s="1"/>
      <c r="NHJ229" s="1"/>
      <c r="NHK229" s="1"/>
      <c r="NHL229" s="1"/>
      <c r="NHM229" s="1"/>
      <c r="NHN229" s="1"/>
      <c r="NHO229" s="1"/>
      <c r="NHP229" s="1"/>
      <c r="NHQ229" s="1"/>
      <c r="NHR229" s="1"/>
      <c r="NHS229" s="1"/>
      <c r="NHT229" s="1"/>
      <c r="NHU229" s="1"/>
      <c r="NHV229" s="1"/>
      <c r="NHW229" s="1"/>
      <c r="NHX229" s="1"/>
      <c r="NHY229" s="1"/>
      <c r="NHZ229" s="1"/>
      <c r="NIA229" s="1"/>
      <c r="NIB229" s="1"/>
      <c r="NIC229" s="1"/>
      <c r="NID229" s="1"/>
      <c r="NIE229" s="1"/>
      <c r="NIF229" s="1"/>
      <c r="NIG229" s="1"/>
      <c r="NIH229" s="1"/>
      <c r="NII229" s="1"/>
      <c r="NIJ229" s="1"/>
      <c r="NIK229" s="1"/>
      <c r="NIL229" s="1"/>
      <c r="NIM229" s="1"/>
      <c r="NIN229" s="1"/>
      <c r="NIO229" s="1"/>
      <c r="NIP229" s="1"/>
      <c r="NIQ229" s="1"/>
      <c r="NIR229" s="1"/>
      <c r="NIS229" s="1"/>
      <c r="NIT229" s="1"/>
      <c r="NIU229" s="1"/>
      <c r="NIV229" s="1"/>
      <c r="NIW229" s="1"/>
      <c r="NIX229" s="1"/>
      <c r="NIY229" s="1"/>
      <c r="NIZ229" s="1"/>
      <c r="NJA229" s="1"/>
      <c r="NJB229" s="1"/>
      <c r="NJC229" s="1"/>
      <c r="NJD229" s="1"/>
      <c r="NJE229" s="1"/>
      <c r="NJF229" s="1"/>
      <c r="NJG229" s="1"/>
      <c r="NJH229" s="1"/>
      <c r="NJI229" s="1"/>
      <c r="NJJ229" s="1"/>
      <c r="NJK229" s="1"/>
      <c r="NJL229" s="1"/>
      <c r="NJM229" s="1"/>
      <c r="NJN229" s="1"/>
      <c r="NJO229" s="1"/>
      <c r="NJP229" s="1"/>
      <c r="NJQ229" s="1"/>
      <c r="NJR229" s="1"/>
      <c r="NJS229" s="1"/>
      <c r="NJT229" s="1"/>
      <c r="NJU229" s="1"/>
      <c r="NJV229" s="1"/>
      <c r="NJW229" s="1"/>
      <c r="NJX229" s="1"/>
      <c r="NJY229" s="1"/>
      <c r="NJZ229" s="1"/>
      <c r="NKA229" s="1"/>
      <c r="NKB229" s="1"/>
      <c r="NKC229" s="1"/>
      <c r="NKD229" s="1"/>
      <c r="NKE229" s="1"/>
      <c r="NKF229" s="1"/>
      <c r="NKG229" s="1"/>
      <c r="NKH229" s="1"/>
      <c r="NKI229" s="1"/>
      <c r="NKJ229" s="1"/>
      <c r="NKK229" s="1"/>
      <c r="NKL229" s="1"/>
      <c r="NKM229" s="1"/>
      <c r="NKN229" s="1"/>
      <c r="NKO229" s="1"/>
      <c r="NKP229" s="1"/>
      <c r="NKQ229" s="1"/>
      <c r="NKR229" s="1"/>
      <c r="NKS229" s="1"/>
      <c r="NKT229" s="1"/>
      <c r="NKU229" s="1"/>
      <c r="NKV229" s="1"/>
      <c r="NKW229" s="1"/>
      <c r="NKX229" s="1"/>
      <c r="NKY229" s="1"/>
      <c r="NKZ229" s="1"/>
      <c r="NLA229" s="1"/>
      <c r="NLB229" s="1"/>
      <c r="NLC229" s="1"/>
      <c r="NLD229" s="1"/>
      <c r="NLE229" s="1"/>
      <c r="NLF229" s="1"/>
      <c r="NLG229" s="1"/>
      <c r="NLH229" s="1"/>
      <c r="NLI229" s="1"/>
      <c r="NLJ229" s="1"/>
      <c r="NLK229" s="1"/>
      <c r="NLL229" s="1"/>
      <c r="NLM229" s="1"/>
      <c r="NLN229" s="1"/>
      <c r="NLO229" s="1"/>
      <c r="NLP229" s="1"/>
      <c r="NLQ229" s="1"/>
      <c r="NLR229" s="1"/>
      <c r="NLS229" s="1"/>
      <c r="NLT229" s="1"/>
      <c r="NLU229" s="1"/>
      <c r="NLV229" s="1"/>
      <c r="NLW229" s="1"/>
      <c r="NLX229" s="1"/>
      <c r="NLY229" s="1"/>
      <c r="NLZ229" s="1"/>
      <c r="NMA229" s="1"/>
      <c r="NMB229" s="1"/>
      <c r="NMC229" s="1"/>
      <c r="NMD229" s="1"/>
      <c r="NME229" s="1"/>
      <c r="NMF229" s="1"/>
      <c r="NMG229" s="1"/>
      <c r="NMH229" s="1"/>
      <c r="NMI229" s="1"/>
      <c r="NMJ229" s="1"/>
      <c r="NMK229" s="1"/>
      <c r="NML229" s="1"/>
      <c r="NMM229" s="1"/>
      <c r="NMN229" s="1"/>
      <c r="NMO229" s="1"/>
      <c r="NMP229" s="1"/>
      <c r="NMQ229" s="1"/>
      <c r="NMR229" s="1"/>
      <c r="NMS229" s="1"/>
      <c r="NMT229" s="1"/>
      <c r="NMU229" s="1"/>
      <c r="NMV229" s="1"/>
      <c r="NMW229" s="1"/>
      <c r="NMX229" s="1"/>
      <c r="NMY229" s="1"/>
      <c r="NMZ229" s="1"/>
      <c r="NNA229" s="1"/>
      <c r="NNB229" s="1"/>
      <c r="NNC229" s="1"/>
      <c r="NND229" s="1"/>
      <c r="NNE229" s="1"/>
      <c r="NNF229" s="1"/>
      <c r="NNG229" s="1"/>
      <c r="NNH229" s="1"/>
      <c r="NNI229" s="1"/>
      <c r="NNJ229" s="1"/>
      <c r="NNK229" s="1"/>
      <c r="NNL229" s="1"/>
      <c r="NNM229" s="1"/>
      <c r="NNN229" s="1"/>
      <c r="NNO229" s="1"/>
      <c r="NNP229" s="1"/>
      <c r="NNQ229" s="1"/>
      <c r="NNR229" s="1"/>
      <c r="NNS229" s="1"/>
      <c r="NNT229" s="1"/>
      <c r="NNU229" s="1"/>
      <c r="NNV229" s="1"/>
      <c r="NNW229" s="1"/>
      <c r="NNX229" s="1"/>
      <c r="NNY229" s="1"/>
      <c r="NNZ229" s="1"/>
      <c r="NOA229" s="1"/>
      <c r="NOB229" s="1"/>
      <c r="NOC229" s="1"/>
      <c r="NOD229" s="1"/>
      <c r="NOE229" s="1"/>
      <c r="NOF229" s="1"/>
      <c r="NOG229" s="1"/>
      <c r="NOH229" s="1"/>
      <c r="NOI229" s="1"/>
      <c r="NOJ229" s="1"/>
      <c r="NOK229" s="1"/>
      <c r="NOL229" s="1"/>
      <c r="NOM229" s="1"/>
      <c r="NON229" s="1"/>
      <c r="NOO229" s="1"/>
      <c r="NOP229" s="1"/>
      <c r="NOQ229" s="1"/>
      <c r="NOR229" s="1"/>
      <c r="NOS229" s="1"/>
      <c r="NOT229" s="1"/>
      <c r="NOU229" s="1"/>
      <c r="NOV229" s="1"/>
      <c r="NOW229" s="1"/>
      <c r="NOX229" s="1"/>
      <c r="NOY229" s="1"/>
      <c r="NOZ229" s="1"/>
      <c r="NPA229" s="1"/>
      <c r="NPB229" s="1"/>
      <c r="NPC229" s="1"/>
      <c r="NPD229" s="1"/>
      <c r="NPE229" s="1"/>
      <c r="NPF229" s="1"/>
      <c r="NPG229" s="1"/>
      <c r="NPH229" s="1"/>
      <c r="NPI229" s="1"/>
      <c r="NPJ229" s="1"/>
      <c r="NPK229" s="1"/>
      <c r="NPL229" s="1"/>
      <c r="NPM229" s="1"/>
      <c r="NPN229" s="1"/>
      <c r="NPO229" s="1"/>
      <c r="NPP229" s="1"/>
      <c r="NPQ229" s="1"/>
      <c r="NPR229" s="1"/>
      <c r="NPS229" s="1"/>
      <c r="NPT229" s="1"/>
      <c r="NPU229" s="1"/>
      <c r="NPV229" s="1"/>
      <c r="NPW229" s="1"/>
      <c r="NPX229" s="1"/>
      <c r="NPY229" s="1"/>
      <c r="NPZ229" s="1"/>
      <c r="NQA229" s="1"/>
      <c r="NQB229" s="1"/>
      <c r="NQC229" s="1"/>
      <c r="NQD229" s="1"/>
      <c r="NQE229" s="1"/>
      <c r="NQF229" s="1"/>
      <c r="NQG229" s="1"/>
      <c r="NQH229" s="1"/>
      <c r="NQI229" s="1"/>
      <c r="NQJ229" s="1"/>
      <c r="NQK229" s="1"/>
      <c r="NQL229" s="1"/>
      <c r="NQM229" s="1"/>
      <c r="NQN229" s="1"/>
      <c r="NQO229" s="1"/>
      <c r="NQP229" s="1"/>
      <c r="NQQ229" s="1"/>
      <c r="NQR229" s="1"/>
      <c r="NQS229" s="1"/>
      <c r="NQT229" s="1"/>
      <c r="NQU229" s="1"/>
      <c r="NQV229" s="1"/>
      <c r="NQW229" s="1"/>
      <c r="NQX229" s="1"/>
      <c r="NQY229" s="1"/>
      <c r="NQZ229" s="1"/>
      <c r="NRA229" s="1"/>
      <c r="NRB229" s="1"/>
      <c r="NRC229" s="1"/>
      <c r="NRD229" s="1"/>
      <c r="NRE229" s="1"/>
      <c r="NRF229" s="1"/>
      <c r="NRG229" s="1"/>
      <c r="NRH229" s="1"/>
      <c r="NRI229" s="1"/>
      <c r="NRJ229" s="1"/>
      <c r="NRK229" s="1"/>
      <c r="NRL229" s="1"/>
      <c r="NRM229" s="1"/>
      <c r="NRN229" s="1"/>
      <c r="NRO229" s="1"/>
      <c r="NRP229" s="1"/>
      <c r="NRQ229" s="1"/>
      <c r="NRR229" s="1"/>
      <c r="NRS229" s="1"/>
      <c r="NRT229" s="1"/>
      <c r="NRU229" s="1"/>
      <c r="NRV229" s="1"/>
      <c r="NRW229" s="1"/>
      <c r="NRX229" s="1"/>
      <c r="NRY229" s="1"/>
      <c r="NRZ229" s="1"/>
      <c r="NSA229" s="1"/>
      <c r="NSB229" s="1"/>
      <c r="NSC229" s="1"/>
      <c r="NSD229" s="1"/>
      <c r="NSE229" s="1"/>
      <c r="NSF229" s="1"/>
      <c r="NSG229" s="1"/>
      <c r="NSH229" s="1"/>
      <c r="NSI229" s="1"/>
      <c r="NSJ229" s="1"/>
      <c r="NSK229" s="1"/>
      <c r="NSL229" s="1"/>
      <c r="NSM229" s="1"/>
      <c r="NSN229" s="1"/>
      <c r="NSO229" s="1"/>
      <c r="NSP229" s="1"/>
      <c r="NSQ229" s="1"/>
      <c r="NSR229" s="1"/>
      <c r="NSS229" s="1"/>
      <c r="NST229" s="1"/>
      <c r="NSU229" s="1"/>
      <c r="NSV229" s="1"/>
      <c r="NSW229" s="1"/>
      <c r="NSX229" s="1"/>
      <c r="NSY229" s="1"/>
      <c r="NSZ229" s="1"/>
      <c r="NTA229" s="1"/>
      <c r="NTB229" s="1"/>
      <c r="NTC229" s="1"/>
      <c r="NTD229" s="1"/>
      <c r="NTE229" s="1"/>
      <c r="NTF229" s="1"/>
      <c r="NTG229" s="1"/>
      <c r="NTH229" s="1"/>
      <c r="NTI229" s="1"/>
      <c r="NTJ229" s="1"/>
      <c r="NTK229" s="1"/>
      <c r="NTL229" s="1"/>
      <c r="NTM229" s="1"/>
      <c r="NTN229" s="1"/>
      <c r="NTO229" s="1"/>
      <c r="NTP229" s="1"/>
      <c r="NTQ229" s="1"/>
      <c r="NTR229" s="1"/>
      <c r="NTS229" s="1"/>
      <c r="NTT229" s="1"/>
      <c r="NTU229" s="1"/>
      <c r="NTV229" s="1"/>
      <c r="NTW229" s="1"/>
      <c r="NTX229" s="1"/>
      <c r="NTY229" s="1"/>
      <c r="NTZ229" s="1"/>
      <c r="NUA229" s="1"/>
      <c r="NUB229" s="1"/>
      <c r="NUC229" s="1"/>
      <c r="NUD229" s="1"/>
      <c r="NUE229" s="1"/>
      <c r="NUF229" s="1"/>
      <c r="NUG229" s="1"/>
      <c r="NUH229" s="1"/>
      <c r="NUI229" s="1"/>
      <c r="NUJ229" s="1"/>
      <c r="NUK229" s="1"/>
      <c r="NUL229" s="1"/>
      <c r="NUM229" s="1"/>
      <c r="NUN229" s="1"/>
      <c r="NUO229" s="1"/>
      <c r="NUP229" s="1"/>
      <c r="NUQ229" s="1"/>
      <c r="NUR229" s="1"/>
      <c r="NUS229" s="1"/>
      <c r="NUT229" s="1"/>
      <c r="NUU229" s="1"/>
      <c r="NUV229" s="1"/>
      <c r="NUW229" s="1"/>
      <c r="NUX229" s="1"/>
      <c r="NUY229" s="1"/>
      <c r="NUZ229" s="1"/>
      <c r="NVA229" s="1"/>
      <c r="NVB229" s="1"/>
      <c r="NVC229" s="1"/>
      <c r="NVD229" s="1"/>
      <c r="NVE229" s="1"/>
      <c r="NVF229" s="1"/>
      <c r="NVG229" s="1"/>
      <c r="NVH229" s="1"/>
      <c r="NVI229" s="1"/>
      <c r="NVJ229" s="1"/>
      <c r="NVK229" s="1"/>
      <c r="NVL229" s="1"/>
      <c r="NVM229" s="1"/>
      <c r="NVN229" s="1"/>
      <c r="NVO229" s="1"/>
      <c r="NVP229" s="1"/>
      <c r="NVQ229" s="1"/>
      <c r="NVR229" s="1"/>
      <c r="NVS229" s="1"/>
      <c r="NVT229" s="1"/>
      <c r="NVU229" s="1"/>
      <c r="NVV229" s="1"/>
      <c r="NVW229" s="1"/>
      <c r="NVX229" s="1"/>
      <c r="NVY229" s="1"/>
      <c r="NVZ229" s="1"/>
      <c r="NWA229" s="1"/>
      <c r="NWB229" s="1"/>
      <c r="NWC229" s="1"/>
      <c r="NWD229" s="1"/>
      <c r="NWE229" s="1"/>
      <c r="NWF229" s="1"/>
      <c r="NWG229" s="1"/>
      <c r="NWH229" s="1"/>
      <c r="NWI229" s="1"/>
      <c r="NWJ229" s="1"/>
      <c r="NWK229" s="1"/>
      <c r="NWL229" s="1"/>
      <c r="NWM229" s="1"/>
      <c r="NWN229" s="1"/>
      <c r="NWO229" s="1"/>
      <c r="NWP229" s="1"/>
      <c r="NWQ229" s="1"/>
      <c r="NWR229" s="1"/>
      <c r="NWS229" s="1"/>
      <c r="NWT229" s="1"/>
      <c r="NWU229" s="1"/>
      <c r="NWV229" s="1"/>
      <c r="NWW229" s="1"/>
      <c r="NWX229" s="1"/>
      <c r="NWY229" s="1"/>
      <c r="NWZ229" s="1"/>
      <c r="NXA229" s="1"/>
      <c r="NXB229" s="1"/>
      <c r="NXC229" s="1"/>
      <c r="NXD229" s="1"/>
      <c r="NXE229" s="1"/>
      <c r="NXF229" s="1"/>
      <c r="NXG229" s="1"/>
      <c r="NXH229" s="1"/>
      <c r="NXI229" s="1"/>
      <c r="NXJ229" s="1"/>
      <c r="NXK229" s="1"/>
      <c r="NXL229" s="1"/>
      <c r="NXM229" s="1"/>
      <c r="NXN229" s="1"/>
      <c r="NXO229" s="1"/>
      <c r="NXP229" s="1"/>
      <c r="NXQ229" s="1"/>
      <c r="NXR229" s="1"/>
      <c r="NXS229" s="1"/>
      <c r="NXT229" s="1"/>
      <c r="NXU229" s="1"/>
      <c r="NXV229" s="1"/>
      <c r="NXW229" s="1"/>
      <c r="NXX229" s="1"/>
      <c r="NXY229" s="1"/>
      <c r="NXZ229" s="1"/>
      <c r="NYA229" s="1"/>
      <c r="NYB229" s="1"/>
      <c r="NYC229" s="1"/>
      <c r="NYD229" s="1"/>
      <c r="NYE229" s="1"/>
      <c r="NYF229" s="1"/>
      <c r="NYG229" s="1"/>
      <c r="NYH229" s="1"/>
      <c r="NYI229" s="1"/>
      <c r="NYJ229" s="1"/>
      <c r="NYK229" s="1"/>
      <c r="NYL229" s="1"/>
      <c r="NYM229" s="1"/>
      <c r="NYN229" s="1"/>
      <c r="NYO229" s="1"/>
      <c r="NYP229" s="1"/>
      <c r="NYQ229" s="1"/>
      <c r="NYR229" s="1"/>
      <c r="NYS229" s="1"/>
      <c r="NYT229" s="1"/>
      <c r="NYU229" s="1"/>
      <c r="NYV229" s="1"/>
      <c r="NYW229" s="1"/>
      <c r="NYX229" s="1"/>
      <c r="NYY229" s="1"/>
      <c r="NYZ229" s="1"/>
      <c r="NZA229" s="1"/>
      <c r="NZB229" s="1"/>
      <c r="NZC229" s="1"/>
      <c r="NZD229" s="1"/>
      <c r="NZE229" s="1"/>
      <c r="NZF229" s="1"/>
      <c r="NZG229" s="1"/>
      <c r="NZH229" s="1"/>
      <c r="NZI229" s="1"/>
      <c r="NZJ229" s="1"/>
      <c r="NZK229" s="1"/>
      <c r="NZL229" s="1"/>
      <c r="NZM229" s="1"/>
      <c r="NZN229" s="1"/>
      <c r="NZO229" s="1"/>
      <c r="NZP229" s="1"/>
      <c r="NZQ229" s="1"/>
      <c r="NZR229" s="1"/>
      <c r="NZS229" s="1"/>
      <c r="NZT229" s="1"/>
      <c r="NZU229" s="1"/>
      <c r="NZV229" s="1"/>
      <c r="NZW229" s="1"/>
      <c r="NZX229" s="1"/>
      <c r="NZY229" s="1"/>
      <c r="NZZ229" s="1"/>
      <c r="OAA229" s="1"/>
      <c r="OAB229" s="1"/>
      <c r="OAC229" s="1"/>
      <c r="OAD229" s="1"/>
      <c r="OAE229" s="1"/>
      <c r="OAF229" s="1"/>
      <c r="OAG229" s="1"/>
      <c r="OAH229" s="1"/>
      <c r="OAI229" s="1"/>
      <c r="OAJ229" s="1"/>
      <c r="OAK229" s="1"/>
      <c r="OAL229" s="1"/>
      <c r="OAM229" s="1"/>
      <c r="OAN229" s="1"/>
      <c r="OAO229" s="1"/>
      <c r="OAP229" s="1"/>
      <c r="OAQ229" s="1"/>
      <c r="OAR229" s="1"/>
      <c r="OAS229" s="1"/>
      <c r="OAT229" s="1"/>
      <c r="OAU229" s="1"/>
      <c r="OAV229" s="1"/>
      <c r="OAW229" s="1"/>
      <c r="OAX229" s="1"/>
      <c r="OAY229" s="1"/>
      <c r="OAZ229" s="1"/>
      <c r="OBA229" s="1"/>
      <c r="OBB229" s="1"/>
      <c r="OBC229" s="1"/>
      <c r="OBD229" s="1"/>
      <c r="OBE229" s="1"/>
      <c r="OBF229" s="1"/>
      <c r="OBG229" s="1"/>
      <c r="OBH229" s="1"/>
      <c r="OBI229" s="1"/>
      <c r="OBJ229" s="1"/>
      <c r="OBK229" s="1"/>
      <c r="OBL229" s="1"/>
      <c r="OBM229" s="1"/>
      <c r="OBN229" s="1"/>
      <c r="OBO229" s="1"/>
      <c r="OBP229" s="1"/>
      <c r="OBQ229" s="1"/>
      <c r="OBR229" s="1"/>
      <c r="OBS229" s="1"/>
      <c r="OBT229" s="1"/>
      <c r="OBU229" s="1"/>
      <c r="OBV229" s="1"/>
      <c r="OBW229" s="1"/>
      <c r="OBX229" s="1"/>
      <c r="OBY229" s="1"/>
      <c r="OBZ229" s="1"/>
      <c r="OCA229" s="1"/>
      <c r="OCB229" s="1"/>
      <c r="OCC229" s="1"/>
      <c r="OCD229" s="1"/>
      <c r="OCE229" s="1"/>
      <c r="OCF229" s="1"/>
      <c r="OCG229" s="1"/>
      <c r="OCH229" s="1"/>
      <c r="OCI229" s="1"/>
      <c r="OCJ229" s="1"/>
      <c r="OCK229" s="1"/>
      <c r="OCL229" s="1"/>
      <c r="OCM229" s="1"/>
      <c r="OCN229" s="1"/>
      <c r="OCO229" s="1"/>
      <c r="OCP229" s="1"/>
      <c r="OCQ229" s="1"/>
      <c r="OCR229" s="1"/>
      <c r="OCS229" s="1"/>
      <c r="OCT229" s="1"/>
      <c r="OCU229" s="1"/>
      <c r="OCV229" s="1"/>
      <c r="OCW229" s="1"/>
      <c r="OCX229" s="1"/>
      <c r="OCY229" s="1"/>
      <c r="OCZ229" s="1"/>
      <c r="ODA229" s="1"/>
      <c r="ODB229" s="1"/>
      <c r="ODC229" s="1"/>
      <c r="ODD229" s="1"/>
      <c r="ODE229" s="1"/>
      <c r="ODF229" s="1"/>
      <c r="ODG229" s="1"/>
      <c r="ODH229" s="1"/>
      <c r="ODI229" s="1"/>
      <c r="ODJ229" s="1"/>
      <c r="ODK229" s="1"/>
      <c r="ODL229" s="1"/>
      <c r="ODM229" s="1"/>
      <c r="ODN229" s="1"/>
      <c r="ODO229" s="1"/>
      <c r="ODP229" s="1"/>
      <c r="ODQ229" s="1"/>
      <c r="ODR229" s="1"/>
      <c r="ODS229" s="1"/>
      <c r="ODT229" s="1"/>
      <c r="ODU229" s="1"/>
      <c r="ODV229" s="1"/>
      <c r="ODW229" s="1"/>
      <c r="ODX229" s="1"/>
      <c r="ODY229" s="1"/>
      <c r="ODZ229" s="1"/>
      <c r="OEA229" s="1"/>
      <c r="OEB229" s="1"/>
      <c r="OEC229" s="1"/>
      <c r="OED229" s="1"/>
      <c r="OEE229" s="1"/>
      <c r="OEF229" s="1"/>
      <c r="OEG229" s="1"/>
      <c r="OEH229" s="1"/>
      <c r="OEI229" s="1"/>
      <c r="OEJ229" s="1"/>
      <c r="OEK229" s="1"/>
      <c r="OEL229" s="1"/>
      <c r="OEM229" s="1"/>
      <c r="OEN229" s="1"/>
      <c r="OEO229" s="1"/>
      <c r="OEP229" s="1"/>
      <c r="OEQ229" s="1"/>
      <c r="OER229" s="1"/>
      <c r="OES229" s="1"/>
      <c r="OET229" s="1"/>
      <c r="OEU229" s="1"/>
      <c r="OEV229" s="1"/>
      <c r="OEW229" s="1"/>
      <c r="OEX229" s="1"/>
      <c r="OEY229" s="1"/>
      <c r="OEZ229" s="1"/>
      <c r="OFA229" s="1"/>
      <c r="OFB229" s="1"/>
      <c r="OFC229" s="1"/>
      <c r="OFD229" s="1"/>
      <c r="OFE229" s="1"/>
      <c r="OFF229" s="1"/>
      <c r="OFG229" s="1"/>
      <c r="OFH229" s="1"/>
      <c r="OFI229" s="1"/>
      <c r="OFJ229" s="1"/>
      <c r="OFK229" s="1"/>
      <c r="OFL229" s="1"/>
      <c r="OFM229" s="1"/>
      <c r="OFN229" s="1"/>
      <c r="OFO229" s="1"/>
      <c r="OFP229" s="1"/>
      <c r="OFQ229" s="1"/>
      <c r="OFR229" s="1"/>
      <c r="OFS229" s="1"/>
      <c r="OFT229" s="1"/>
      <c r="OFU229" s="1"/>
      <c r="OFV229" s="1"/>
      <c r="OFW229" s="1"/>
      <c r="OFX229" s="1"/>
      <c r="OFY229" s="1"/>
      <c r="OFZ229" s="1"/>
      <c r="OGA229" s="1"/>
      <c r="OGB229" s="1"/>
      <c r="OGC229" s="1"/>
      <c r="OGD229" s="1"/>
      <c r="OGE229" s="1"/>
      <c r="OGF229" s="1"/>
      <c r="OGG229" s="1"/>
      <c r="OGH229" s="1"/>
      <c r="OGI229" s="1"/>
      <c r="OGJ229" s="1"/>
      <c r="OGK229" s="1"/>
      <c r="OGL229" s="1"/>
      <c r="OGM229" s="1"/>
      <c r="OGN229" s="1"/>
      <c r="OGO229" s="1"/>
      <c r="OGP229" s="1"/>
      <c r="OGQ229" s="1"/>
      <c r="OGR229" s="1"/>
      <c r="OGS229" s="1"/>
      <c r="OGT229" s="1"/>
      <c r="OGU229" s="1"/>
      <c r="OGV229" s="1"/>
      <c r="OGW229" s="1"/>
      <c r="OGX229" s="1"/>
      <c r="OGY229" s="1"/>
      <c r="OGZ229" s="1"/>
      <c r="OHA229" s="1"/>
      <c r="OHB229" s="1"/>
      <c r="OHC229" s="1"/>
      <c r="OHD229" s="1"/>
      <c r="OHE229" s="1"/>
      <c r="OHF229" s="1"/>
      <c r="OHG229" s="1"/>
      <c r="OHH229" s="1"/>
      <c r="OHI229" s="1"/>
      <c r="OHJ229" s="1"/>
      <c r="OHK229" s="1"/>
      <c r="OHL229" s="1"/>
      <c r="OHM229" s="1"/>
      <c r="OHN229" s="1"/>
      <c r="OHO229" s="1"/>
      <c r="OHP229" s="1"/>
      <c r="OHQ229" s="1"/>
      <c r="OHR229" s="1"/>
      <c r="OHS229" s="1"/>
      <c r="OHT229" s="1"/>
      <c r="OHU229" s="1"/>
      <c r="OHV229" s="1"/>
      <c r="OHW229" s="1"/>
      <c r="OHX229" s="1"/>
      <c r="OHY229" s="1"/>
      <c r="OHZ229" s="1"/>
      <c r="OIA229" s="1"/>
      <c r="OIB229" s="1"/>
      <c r="OIC229" s="1"/>
      <c r="OID229" s="1"/>
      <c r="OIE229" s="1"/>
      <c r="OIF229" s="1"/>
      <c r="OIG229" s="1"/>
      <c r="OIH229" s="1"/>
      <c r="OII229" s="1"/>
      <c r="OIJ229" s="1"/>
      <c r="OIK229" s="1"/>
      <c r="OIL229" s="1"/>
      <c r="OIM229" s="1"/>
      <c r="OIN229" s="1"/>
      <c r="OIO229" s="1"/>
      <c r="OIP229" s="1"/>
      <c r="OIQ229" s="1"/>
      <c r="OIR229" s="1"/>
      <c r="OIS229" s="1"/>
      <c r="OIT229" s="1"/>
      <c r="OIU229" s="1"/>
      <c r="OIV229" s="1"/>
      <c r="OIW229" s="1"/>
      <c r="OIX229" s="1"/>
      <c r="OIY229" s="1"/>
      <c r="OIZ229" s="1"/>
      <c r="OJA229" s="1"/>
      <c r="OJB229" s="1"/>
      <c r="OJC229" s="1"/>
      <c r="OJD229" s="1"/>
      <c r="OJE229" s="1"/>
      <c r="OJF229" s="1"/>
      <c r="OJG229" s="1"/>
      <c r="OJH229" s="1"/>
      <c r="OJI229" s="1"/>
      <c r="OJJ229" s="1"/>
      <c r="OJK229" s="1"/>
      <c r="OJL229" s="1"/>
      <c r="OJM229" s="1"/>
      <c r="OJN229" s="1"/>
      <c r="OJO229" s="1"/>
      <c r="OJP229" s="1"/>
      <c r="OJQ229" s="1"/>
      <c r="OJR229" s="1"/>
      <c r="OJS229" s="1"/>
      <c r="OJT229" s="1"/>
      <c r="OJU229" s="1"/>
      <c r="OJV229" s="1"/>
      <c r="OJW229" s="1"/>
      <c r="OJX229" s="1"/>
      <c r="OJY229" s="1"/>
      <c r="OJZ229" s="1"/>
      <c r="OKA229" s="1"/>
      <c r="OKB229" s="1"/>
      <c r="OKC229" s="1"/>
      <c r="OKD229" s="1"/>
      <c r="OKE229" s="1"/>
      <c r="OKF229" s="1"/>
      <c r="OKG229" s="1"/>
      <c r="OKH229" s="1"/>
      <c r="OKI229" s="1"/>
      <c r="OKJ229" s="1"/>
      <c r="OKK229" s="1"/>
      <c r="OKL229" s="1"/>
      <c r="OKM229" s="1"/>
      <c r="OKN229" s="1"/>
      <c r="OKO229" s="1"/>
      <c r="OKP229" s="1"/>
      <c r="OKQ229" s="1"/>
      <c r="OKR229" s="1"/>
      <c r="OKS229" s="1"/>
      <c r="OKT229" s="1"/>
      <c r="OKU229" s="1"/>
      <c r="OKV229" s="1"/>
      <c r="OKW229" s="1"/>
      <c r="OKX229" s="1"/>
      <c r="OKY229" s="1"/>
      <c r="OKZ229" s="1"/>
      <c r="OLA229" s="1"/>
      <c r="OLB229" s="1"/>
      <c r="OLC229" s="1"/>
      <c r="OLD229" s="1"/>
      <c r="OLE229" s="1"/>
      <c r="OLF229" s="1"/>
      <c r="OLG229" s="1"/>
      <c r="OLH229" s="1"/>
      <c r="OLI229" s="1"/>
      <c r="OLJ229" s="1"/>
      <c r="OLK229" s="1"/>
      <c r="OLL229" s="1"/>
      <c r="OLM229" s="1"/>
      <c r="OLN229" s="1"/>
      <c r="OLO229" s="1"/>
      <c r="OLP229" s="1"/>
      <c r="OLQ229" s="1"/>
      <c r="OLR229" s="1"/>
      <c r="OLS229" s="1"/>
      <c r="OLT229" s="1"/>
      <c r="OLU229" s="1"/>
      <c r="OLV229" s="1"/>
      <c r="OLW229" s="1"/>
      <c r="OLX229" s="1"/>
      <c r="OLY229" s="1"/>
      <c r="OLZ229" s="1"/>
      <c r="OMA229" s="1"/>
      <c r="OMB229" s="1"/>
      <c r="OMC229" s="1"/>
      <c r="OMD229" s="1"/>
      <c r="OME229" s="1"/>
      <c r="OMF229" s="1"/>
      <c r="OMG229" s="1"/>
      <c r="OMH229" s="1"/>
      <c r="OMI229" s="1"/>
      <c r="OMJ229" s="1"/>
      <c r="OMK229" s="1"/>
      <c r="OML229" s="1"/>
      <c r="OMM229" s="1"/>
      <c r="OMN229" s="1"/>
      <c r="OMO229" s="1"/>
      <c r="OMP229" s="1"/>
      <c r="OMQ229" s="1"/>
      <c r="OMR229" s="1"/>
      <c r="OMS229" s="1"/>
      <c r="OMT229" s="1"/>
      <c r="OMU229" s="1"/>
      <c r="OMV229" s="1"/>
      <c r="OMW229" s="1"/>
      <c r="OMX229" s="1"/>
      <c r="OMY229" s="1"/>
      <c r="OMZ229" s="1"/>
      <c r="ONA229" s="1"/>
      <c r="ONB229" s="1"/>
      <c r="ONC229" s="1"/>
      <c r="OND229" s="1"/>
      <c r="ONE229" s="1"/>
      <c r="ONF229" s="1"/>
      <c r="ONG229" s="1"/>
      <c r="ONH229" s="1"/>
      <c r="ONI229" s="1"/>
      <c r="ONJ229" s="1"/>
      <c r="ONK229" s="1"/>
      <c r="ONL229" s="1"/>
      <c r="ONM229" s="1"/>
      <c r="ONN229" s="1"/>
      <c r="ONO229" s="1"/>
      <c r="ONP229" s="1"/>
      <c r="ONQ229" s="1"/>
      <c r="ONR229" s="1"/>
      <c r="ONS229" s="1"/>
      <c r="ONT229" s="1"/>
      <c r="ONU229" s="1"/>
      <c r="ONV229" s="1"/>
      <c r="ONW229" s="1"/>
      <c r="ONX229" s="1"/>
      <c r="ONY229" s="1"/>
      <c r="ONZ229" s="1"/>
      <c r="OOA229" s="1"/>
      <c r="OOB229" s="1"/>
      <c r="OOC229" s="1"/>
      <c r="OOD229" s="1"/>
      <c r="OOE229" s="1"/>
      <c r="OOF229" s="1"/>
      <c r="OOG229" s="1"/>
      <c r="OOH229" s="1"/>
      <c r="OOI229" s="1"/>
      <c r="OOJ229" s="1"/>
      <c r="OOK229" s="1"/>
      <c r="OOL229" s="1"/>
      <c r="OOM229" s="1"/>
      <c r="OON229" s="1"/>
      <c r="OOO229" s="1"/>
      <c r="OOP229" s="1"/>
      <c r="OOQ229" s="1"/>
      <c r="OOR229" s="1"/>
      <c r="OOS229" s="1"/>
      <c r="OOT229" s="1"/>
      <c r="OOU229" s="1"/>
      <c r="OOV229" s="1"/>
      <c r="OOW229" s="1"/>
      <c r="OOX229" s="1"/>
      <c r="OOY229" s="1"/>
      <c r="OOZ229" s="1"/>
      <c r="OPA229" s="1"/>
      <c r="OPB229" s="1"/>
      <c r="OPC229" s="1"/>
      <c r="OPD229" s="1"/>
      <c r="OPE229" s="1"/>
      <c r="OPF229" s="1"/>
      <c r="OPG229" s="1"/>
      <c r="OPH229" s="1"/>
      <c r="OPI229" s="1"/>
      <c r="OPJ229" s="1"/>
      <c r="OPK229" s="1"/>
      <c r="OPL229" s="1"/>
      <c r="OPM229" s="1"/>
      <c r="OPN229" s="1"/>
      <c r="OPO229" s="1"/>
      <c r="OPP229" s="1"/>
      <c r="OPQ229" s="1"/>
      <c r="OPR229" s="1"/>
      <c r="OPS229" s="1"/>
      <c r="OPT229" s="1"/>
      <c r="OPU229" s="1"/>
      <c r="OPV229" s="1"/>
      <c r="OPW229" s="1"/>
      <c r="OPX229" s="1"/>
      <c r="OPY229" s="1"/>
      <c r="OPZ229" s="1"/>
      <c r="OQA229" s="1"/>
      <c r="OQB229" s="1"/>
      <c r="OQC229" s="1"/>
      <c r="OQD229" s="1"/>
      <c r="OQE229" s="1"/>
      <c r="OQF229" s="1"/>
      <c r="OQG229" s="1"/>
      <c r="OQH229" s="1"/>
      <c r="OQI229" s="1"/>
      <c r="OQJ229" s="1"/>
      <c r="OQK229" s="1"/>
      <c r="OQL229" s="1"/>
      <c r="OQM229" s="1"/>
      <c r="OQN229" s="1"/>
      <c r="OQO229" s="1"/>
      <c r="OQP229" s="1"/>
      <c r="OQQ229" s="1"/>
      <c r="OQR229" s="1"/>
      <c r="OQS229" s="1"/>
      <c r="OQT229" s="1"/>
      <c r="OQU229" s="1"/>
      <c r="OQV229" s="1"/>
      <c r="OQW229" s="1"/>
      <c r="OQX229" s="1"/>
      <c r="OQY229" s="1"/>
      <c r="OQZ229" s="1"/>
      <c r="ORA229" s="1"/>
      <c r="ORB229" s="1"/>
      <c r="ORC229" s="1"/>
      <c r="ORD229" s="1"/>
      <c r="ORE229" s="1"/>
      <c r="ORF229" s="1"/>
      <c r="ORG229" s="1"/>
      <c r="ORH229" s="1"/>
      <c r="ORI229" s="1"/>
      <c r="ORJ229" s="1"/>
      <c r="ORK229" s="1"/>
      <c r="ORL229" s="1"/>
      <c r="ORM229" s="1"/>
      <c r="ORN229" s="1"/>
      <c r="ORO229" s="1"/>
      <c r="ORP229" s="1"/>
      <c r="ORQ229" s="1"/>
      <c r="ORR229" s="1"/>
      <c r="ORS229" s="1"/>
      <c r="ORT229" s="1"/>
      <c r="ORU229" s="1"/>
      <c r="ORV229" s="1"/>
      <c r="ORW229" s="1"/>
      <c r="ORX229" s="1"/>
      <c r="ORY229" s="1"/>
      <c r="ORZ229" s="1"/>
      <c r="OSA229" s="1"/>
      <c r="OSB229" s="1"/>
      <c r="OSC229" s="1"/>
      <c r="OSD229" s="1"/>
      <c r="OSE229" s="1"/>
      <c r="OSF229" s="1"/>
      <c r="OSG229" s="1"/>
      <c r="OSH229" s="1"/>
      <c r="OSI229" s="1"/>
      <c r="OSJ229" s="1"/>
      <c r="OSK229" s="1"/>
      <c r="OSL229" s="1"/>
      <c r="OSM229" s="1"/>
      <c r="OSN229" s="1"/>
      <c r="OSO229" s="1"/>
      <c r="OSP229" s="1"/>
      <c r="OSQ229" s="1"/>
      <c r="OSR229" s="1"/>
      <c r="OSS229" s="1"/>
      <c r="OST229" s="1"/>
      <c r="OSU229" s="1"/>
      <c r="OSV229" s="1"/>
      <c r="OSW229" s="1"/>
      <c r="OSX229" s="1"/>
      <c r="OSY229" s="1"/>
      <c r="OSZ229" s="1"/>
      <c r="OTA229" s="1"/>
      <c r="OTB229" s="1"/>
      <c r="OTC229" s="1"/>
      <c r="OTD229" s="1"/>
      <c r="OTE229" s="1"/>
      <c r="OTF229" s="1"/>
      <c r="OTG229" s="1"/>
      <c r="OTH229" s="1"/>
      <c r="OTI229" s="1"/>
      <c r="OTJ229" s="1"/>
      <c r="OTK229" s="1"/>
      <c r="OTL229" s="1"/>
      <c r="OTM229" s="1"/>
      <c r="OTN229" s="1"/>
      <c r="OTO229" s="1"/>
      <c r="OTP229" s="1"/>
      <c r="OTQ229" s="1"/>
      <c r="OTR229" s="1"/>
      <c r="OTS229" s="1"/>
      <c r="OTT229" s="1"/>
      <c r="OTU229" s="1"/>
      <c r="OTV229" s="1"/>
      <c r="OTW229" s="1"/>
      <c r="OTX229" s="1"/>
      <c r="OTY229" s="1"/>
      <c r="OTZ229" s="1"/>
      <c r="OUA229" s="1"/>
      <c r="OUB229" s="1"/>
      <c r="OUC229" s="1"/>
      <c r="OUD229" s="1"/>
      <c r="OUE229" s="1"/>
      <c r="OUF229" s="1"/>
      <c r="OUG229" s="1"/>
      <c r="OUH229" s="1"/>
      <c r="OUI229" s="1"/>
      <c r="OUJ229" s="1"/>
      <c r="OUK229" s="1"/>
      <c r="OUL229" s="1"/>
      <c r="OUM229" s="1"/>
      <c r="OUN229" s="1"/>
      <c r="OUO229" s="1"/>
      <c r="OUP229" s="1"/>
      <c r="OUQ229" s="1"/>
      <c r="OUR229" s="1"/>
      <c r="OUS229" s="1"/>
      <c r="OUT229" s="1"/>
      <c r="OUU229" s="1"/>
      <c r="OUV229" s="1"/>
      <c r="OUW229" s="1"/>
      <c r="OUX229" s="1"/>
      <c r="OUY229" s="1"/>
      <c r="OUZ229" s="1"/>
      <c r="OVA229" s="1"/>
      <c r="OVB229" s="1"/>
      <c r="OVC229" s="1"/>
      <c r="OVD229" s="1"/>
      <c r="OVE229" s="1"/>
      <c r="OVF229" s="1"/>
      <c r="OVG229" s="1"/>
      <c r="OVH229" s="1"/>
      <c r="OVI229" s="1"/>
      <c r="OVJ229" s="1"/>
      <c r="OVK229" s="1"/>
      <c r="OVL229" s="1"/>
      <c r="OVM229" s="1"/>
      <c r="OVN229" s="1"/>
      <c r="OVO229" s="1"/>
      <c r="OVP229" s="1"/>
      <c r="OVQ229" s="1"/>
      <c r="OVR229" s="1"/>
      <c r="OVS229" s="1"/>
      <c r="OVT229" s="1"/>
      <c r="OVU229" s="1"/>
      <c r="OVV229" s="1"/>
      <c r="OVW229" s="1"/>
      <c r="OVX229" s="1"/>
      <c r="OVY229" s="1"/>
      <c r="OVZ229" s="1"/>
      <c r="OWA229" s="1"/>
      <c r="OWB229" s="1"/>
      <c r="OWC229" s="1"/>
      <c r="OWD229" s="1"/>
      <c r="OWE229" s="1"/>
      <c r="OWF229" s="1"/>
      <c r="OWG229" s="1"/>
      <c r="OWH229" s="1"/>
      <c r="OWI229" s="1"/>
      <c r="OWJ229" s="1"/>
      <c r="OWK229" s="1"/>
      <c r="OWL229" s="1"/>
      <c r="OWM229" s="1"/>
      <c r="OWN229" s="1"/>
      <c r="OWO229" s="1"/>
      <c r="OWP229" s="1"/>
      <c r="OWQ229" s="1"/>
      <c r="OWR229" s="1"/>
      <c r="OWS229" s="1"/>
      <c r="OWT229" s="1"/>
      <c r="OWU229" s="1"/>
      <c r="OWV229" s="1"/>
      <c r="OWW229" s="1"/>
      <c r="OWX229" s="1"/>
      <c r="OWY229" s="1"/>
      <c r="OWZ229" s="1"/>
      <c r="OXA229" s="1"/>
      <c r="OXB229" s="1"/>
      <c r="OXC229" s="1"/>
      <c r="OXD229" s="1"/>
      <c r="OXE229" s="1"/>
      <c r="OXF229" s="1"/>
      <c r="OXG229" s="1"/>
      <c r="OXH229" s="1"/>
      <c r="OXI229" s="1"/>
      <c r="OXJ229" s="1"/>
      <c r="OXK229" s="1"/>
      <c r="OXL229" s="1"/>
      <c r="OXM229" s="1"/>
      <c r="OXN229" s="1"/>
      <c r="OXO229" s="1"/>
      <c r="OXP229" s="1"/>
      <c r="OXQ229" s="1"/>
      <c r="OXR229" s="1"/>
      <c r="OXS229" s="1"/>
      <c r="OXT229" s="1"/>
      <c r="OXU229" s="1"/>
      <c r="OXV229" s="1"/>
      <c r="OXW229" s="1"/>
      <c r="OXX229" s="1"/>
      <c r="OXY229" s="1"/>
      <c r="OXZ229" s="1"/>
      <c r="OYA229" s="1"/>
      <c r="OYB229" s="1"/>
      <c r="OYC229" s="1"/>
      <c r="OYD229" s="1"/>
      <c r="OYE229" s="1"/>
      <c r="OYF229" s="1"/>
      <c r="OYG229" s="1"/>
      <c r="OYH229" s="1"/>
      <c r="OYI229" s="1"/>
      <c r="OYJ229" s="1"/>
      <c r="OYK229" s="1"/>
      <c r="OYL229" s="1"/>
      <c r="OYM229" s="1"/>
      <c r="OYN229" s="1"/>
      <c r="OYO229" s="1"/>
      <c r="OYP229" s="1"/>
      <c r="OYQ229" s="1"/>
      <c r="OYR229" s="1"/>
      <c r="OYS229" s="1"/>
      <c r="OYT229" s="1"/>
      <c r="OYU229" s="1"/>
      <c r="OYV229" s="1"/>
      <c r="OYW229" s="1"/>
      <c r="OYX229" s="1"/>
      <c r="OYY229" s="1"/>
      <c r="OYZ229" s="1"/>
      <c r="OZA229" s="1"/>
      <c r="OZB229" s="1"/>
      <c r="OZC229" s="1"/>
      <c r="OZD229" s="1"/>
      <c r="OZE229" s="1"/>
      <c r="OZF229" s="1"/>
      <c r="OZG229" s="1"/>
      <c r="OZH229" s="1"/>
      <c r="OZI229" s="1"/>
      <c r="OZJ229" s="1"/>
      <c r="OZK229" s="1"/>
      <c r="OZL229" s="1"/>
      <c r="OZM229" s="1"/>
      <c r="OZN229" s="1"/>
      <c r="OZO229" s="1"/>
      <c r="OZP229" s="1"/>
      <c r="OZQ229" s="1"/>
      <c r="OZR229" s="1"/>
      <c r="OZS229" s="1"/>
      <c r="OZT229" s="1"/>
      <c r="OZU229" s="1"/>
      <c r="OZV229" s="1"/>
      <c r="OZW229" s="1"/>
      <c r="OZX229" s="1"/>
      <c r="OZY229" s="1"/>
      <c r="OZZ229" s="1"/>
      <c r="PAA229" s="1"/>
      <c r="PAB229" s="1"/>
      <c r="PAC229" s="1"/>
      <c r="PAD229" s="1"/>
      <c r="PAE229" s="1"/>
      <c r="PAF229" s="1"/>
      <c r="PAG229" s="1"/>
      <c r="PAH229" s="1"/>
      <c r="PAI229" s="1"/>
      <c r="PAJ229" s="1"/>
      <c r="PAK229" s="1"/>
      <c r="PAL229" s="1"/>
      <c r="PAM229" s="1"/>
      <c r="PAN229" s="1"/>
      <c r="PAO229" s="1"/>
      <c r="PAP229" s="1"/>
      <c r="PAQ229" s="1"/>
      <c r="PAR229" s="1"/>
      <c r="PAS229" s="1"/>
      <c r="PAT229" s="1"/>
      <c r="PAU229" s="1"/>
      <c r="PAV229" s="1"/>
      <c r="PAW229" s="1"/>
      <c r="PAX229" s="1"/>
      <c r="PAY229" s="1"/>
      <c r="PAZ229" s="1"/>
      <c r="PBA229" s="1"/>
      <c r="PBB229" s="1"/>
      <c r="PBC229" s="1"/>
      <c r="PBD229" s="1"/>
      <c r="PBE229" s="1"/>
      <c r="PBF229" s="1"/>
      <c r="PBG229" s="1"/>
      <c r="PBH229" s="1"/>
      <c r="PBI229" s="1"/>
      <c r="PBJ229" s="1"/>
      <c r="PBK229" s="1"/>
      <c r="PBL229" s="1"/>
      <c r="PBM229" s="1"/>
      <c r="PBN229" s="1"/>
      <c r="PBO229" s="1"/>
      <c r="PBP229" s="1"/>
      <c r="PBQ229" s="1"/>
      <c r="PBR229" s="1"/>
      <c r="PBS229" s="1"/>
      <c r="PBT229" s="1"/>
      <c r="PBU229" s="1"/>
      <c r="PBV229" s="1"/>
      <c r="PBW229" s="1"/>
      <c r="PBX229" s="1"/>
      <c r="PBY229" s="1"/>
      <c r="PBZ229" s="1"/>
      <c r="PCA229" s="1"/>
      <c r="PCB229" s="1"/>
      <c r="PCC229" s="1"/>
      <c r="PCD229" s="1"/>
      <c r="PCE229" s="1"/>
      <c r="PCF229" s="1"/>
      <c r="PCG229" s="1"/>
      <c r="PCH229" s="1"/>
      <c r="PCI229" s="1"/>
      <c r="PCJ229" s="1"/>
      <c r="PCK229" s="1"/>
      <c r="PCL229" s="1"/>
      <c r="PCM229" s="1"/>
      <c r="PCN229" s="1"/>
      <c r="PCO229" s="1"/>
      <c r="PCP229" s="1"/>
      <c r="PCQ229" s="1"/>
      <c r="PCR229" s="1"/>
      <c r="PCS229" s="1"/>
      <c r="PCT229" s="1"/>
      <c r="PCU229" s="1"/>
      <c r="PCV229" s="1"/>
      <c r="PCW229" s="1"/>
      <c r="PCX229" s="1"/>
      <c r="PCY229" s="1"/>
      <c r="PCZ229" s="1"/>
      <c r="PDA229" s="1"/>
      <c r="PDB229" s="1"/>
      <c r="PDC229" s="1"/>
      <c r="PDD229" s="1"/>
      <c r="PDE229" s="1"/>
      <c r="PDF229" s="1"/>
      <c r="PDG229" s="1"/>
      <c r="PDH229" s="1"/>
      <c r="PDI229" s="1"/>
      <c r="PDJ229" s="1"/>
      <c r="PDK229" s="1"/>
      <c r="PDL229" s="1"/>
      <c r="PDM229" s="1"/>
      <c r="PDN229" s="1"/>
      <c r="PDO229" s="1"/>
      <c r="PDP229" s="1"/>
      <c r="PDQ229" s="1"/>
      <c r="PDR229" s="1"/>
      <c r="PDS229" s="1"/>
      <c r="PDT229" s="1"/>
      <c r="PDU229" s="1"/>
      <c r="PDV229" s="1"/>
      <c r="PDW229" s="1"/>
      <c r="PDX229" s="1"/>
      <c r="PDY229" s="1"/>
      <c r="PDZ229" s="1"/>
      <c r="PEA229" s="1"/>
      <c r="PEB229" s="1"/>
      <c r="PEC229" s="1"/>
      <c r="PED229" s="1"/>
      <c r="PEE229" s="1"/>
      <c r="PEF229" s="1"/>
      <c r="PEG229" s="1"/>
      <c r="PEH229" s="1"/>
      <c r="PEI229" s="1"/>
      <c r="PEJ229" s="1"/>
      <c r="PEK229" s="1"/>
      <c r="PEL229" s="1"/>
      <c r="PEM229" s="1"/>
      <c r="PEN229" s="1"/>
      <c r="PEO229" s="1"/>
      <c r="PEP229" s="1"/>
      <c r="PEQ229" s="1"/>
      <c r="PER229" s="1"/>
      <c r="PES229" s="1"/>
      <c r="PET229" s="1"/>
      <c r="PEU229" s="1"/>
      <c r="PEV229" s="1"/>
      <c r="PEW229" s="1"/>
      <c r="PEX229" s="1"/>
      <c r="PEY229" s="1"/>
      <c r="PEZ229" s="1"/>
      <c r="PFA229" s="1"/>
      <c r="PFB229" s="1"/>
      <c r="PFC229" s="1"/>
      <c r="PFD229" s="1"/>
      <c r="PFE229" s="1"/>
      <c r="PFF229" s="1"/>
      <c r="PFG229" s="1"/>
      <c r="PFH229" s="1"/>
      <c r="PFI229" s="1"/>
      <c r="PFJ229" s="1"/>
      <c r="PFK229" s="1"/>
      <c r="PFL229" s="1"/>
      <c r="PFM229" s="1"/>
      <c r="PFN229" s="1"/>
      <c r="PFO229" s="1"/>
      <c r="PFP229" s="1"/>
      <c r="PFQ229" s="1"/>
      <c r="PFR229" s="1"/>
      <c r="PFS229" s="1"/>
      <c r="PFT229" s="1"/>
      <c r="PFU229" s="1"/>
      <c r="PFV229" s="1"/>
      <c r="PFW229" s="1"/>
      <c r="PFX229" s="1"/>
      <c r="PFY229" s="1"/>
      <c r="PFZ229" s="1"/>
      <c r="PGA229" s="1"/>
      <c r="PGB229" s="1"/>
      <c r="PGC229" s="1"/>
      <c r="PGD229" s="1"/>
      <c r="PGE229" s="1"/>
      <c r="PGF229" s="1"/>
      <c r="PGG229" s="1"/>
      <c r="PGH229" s="1"/>
      <c r="PGI229" s="1"/>
      <c r="PGJ229" s="1"/>
      <c r="PGK229" s="1"/>
      <c r="PGL229" s="1"/>
      <c r="PGM229" s="1"/>
      <c r="PGN229" s="1"/>
      <c r="PGO229" s="1"/>
      <c r="PGP229" s="1"/>
      <c r="PGQ229" s="1"/>
      <c r="PGR229" s="1"/>
      <c r="PGS229" s="1"/>
      <c r="PGT229" s="1"/>
      <c r="PGU229" s="1"/>
      <c r="PGV229" s="1"/>
      <c r="PGW229" s="1"/>
      <c r="PGX229" s="1"/>
      <c r="PGY229" s="1"/>
      <c r="PGZ229" s="1"/>
      <c r="PHA229" s="1"/>
      <c r="PHB229" s="1"/>
      <c r="PHC229" s="1"/>
      <c r="PHD229" s="1"/>
      <c r="PHE229" s="1"/>
      <c r="PHF229" s="1"/>
      <c r="PHG229" s="1"/>
      <c r="PHH229" s="1"/>
      <c r="PHI229" s="1"/>
      <c r="PHJ229" s="1"/>
      <c r="PHK229" s="1"/>
      <c r="PHL229" s="1"/>
      <c r="PHM229" s="1"/>
      <c r="PHN229" s="1"/>
      <c r="PHO229" s="1"/>
      <c r="PHP229" s="1"/>
      <c r="PHQ229" s="1"/>
      <c r="PHR229" s="1"/>
      <c r="PHS229" s="1"/>
      <c r="PHT229" s="1"/>
      <c r="PHU229" s="1"/>
      <c r="PHV229" s="1"/>
      <c r="PHW229" s="1"/>
      <c r="PHX229" s="1"/>
      <c r="PHY229" s="1"/>
      <c r="PHZ229" s="1"/>
      <c r="PIA229" s="1"/>
      <c r="PIB229" s="1"/>
      <c r="PIC229" s="1"/>
      <c r="PID229" s="1"/>
      <c r="PIE229" s="1"/>
      <c r="PIF229" s="1"/>
      <c r="PIG229" s="1"/>
      <c r="PIH229" s="1"/>
      <c r="PII229" s="1"/>
      <c r="PIJ229" s="1"/>
      <c r="PIK229" s="1"/>
      <c r="PIL229" s="1"/>
      <c r="PIM229" s="1"/>
      <c r="PIN229" s="1"/>
      <c r="PIO229" s="1"/>
      <c r="PIP229" s="1"/>
      <c r="PIQ229" s="1"/>
      <c r="PIR229" s="1"/>
      <c r="PIS229" s="1"/>
      <c r="PIT229" s="1"/>
      <c r="PIU229" s="1"/>
      <c r="PIV229" s="1"/>
      <c r="PIW229" s="1"/>
      <c r="PIX229" s="1"/>
      <c r="PIY229" s="1"/>
      <c r="PIZ229" s="1"/>
      <c r="PJA229" s="1"/>
      <c r="PJB229" s="1"/>
      <c r="PJC229" s="1"/>
      <c r="PJD229" s="1"/>
      <c r="PJE229" s="1"/>
      <c r="PJF229" s="1"/>
      <c r="PJG229" s="1"/>
      <c r="PJH229" s="1"/>
      <c r="PJI229" s="1"/>
      <c r="PJJ229" s="1"/>
      <c r="PJK229" s="1"/>
      <c r="PJL229" s="1"/>
      <c r="PJM229" s="1"/>
      <c r="PJN229" s="1"/>
      <c r="PJO229" s="1"/>
      <c r="PJP229" s="1"/>
      <c r="PJQ229" s="1"/>
      <c r="PJR229" s="1"/>
      <c r="PJS229" s="1"/>
      <c r="PJT229" s="1"/>
      <c r="PJU229" s="1"/>
      <c r="PJV229" s="1"/>
      <c r="PJW229" s="1"/>
      <c r="PJX229" s="1"/>
      <c r="PJY229" s="1"/>
      <c r="PJZ229" s="1"/>
      <c r="PKA229" s="1"/>
      <c r="PKB229" s="1"/>
      <c r="PKC229" s="1"/>
      <c r="PKD229" s="1"/>
      <c r="PKE229" s="1"/>
      <c r="PKF229" s="1"/>
      <c r="PKG229" s="1"/>
      <c r="PKH229" s="1"/>
      <c r="PKI229" s="1"/>
      <c r="PKJ229" s="1"/>
      <c r="PKK229" s="1"/>
      <c r="PKL229" s="1"/>
      <c r="PKM229" s="1"/>
      <c r="PKN229" s="1"/>
      <c r="PKO229" s="1"/>
      <c r="PKP229" s="1"/>
      <c r="PKQ229" s="1"/>
      <c r="PKR229" s="1"/>
      <c r="PKS229" s="1"/>
      <c r="PKT229" s="1"/>
      <c r="PKU229" s="1"/>
      <c r="PKV229" s="1"/>
      <c r="PKW229" s="1"/>
      <c r="PKX229" s="1"/>
      <c r="PKY229" s="1"/>
      <c r="PKZ229" s="1"/>
      <c r="PLA229" s="1"/>
      <c r="PLB229" s="1"/>
      <c r="PLC229" s="1"/>
      <c r="PLD229" s="1"/>
      <c r="PLE229" s="1"/>
      <c r="PLF229" s="1"/>
      <c r="PLG229" s="1"/>
      <c r="PLH229" s="1"/>
      <c r="PLI229" s="1"/>
      <c r="PLJ229" s="1"/>
      <c r="PLK229" s="1"/>
      <c r="PLL229" s="1"/>
      <c r="PLM229" s="1"/>
      <c r="PLN229" s="1"/>
      <c r="PLO229" s="1"/>
      <c r="PLP229" s="1"/>
      <c r="PLQ229" s="1"/>
      <c r="PLR229" s="1"/>
      <c r="PLS229" s="1"/>
      <c r="PLT229" s="1"/>
      <c r="PLU229" s="1"/>
      <c r="PLV229" s="1"/>
      <c r="PLW229" s="1"/>
      <c r="PLX229" s="1"/>
      <c r="PLY229" s="1"/>
      <c r="PLZ229" s="1"/>
      <c r="PMA229" s="1"/>
      <c r="PMB229" s="1"/>
      <c r="PMC229" s="1"/>
      <c r="PMD229" s="1"/>
      <c r="PME229" s="1"/>
      <c r="PMF229" s="1"/>
      <c r="PMG229" s="1"/>
      <c r="PMH229" s="1"/>
      <c r="PMI229" s="1"/>
      <c r="PMJ229" s="1"/>
      <c r="PMK229" s="1"/>
      <c r="PML229" s="1"/>
      <c r="PMM229" s="1"/>
      <c r="PMN229" s="1"/>
      <c r="PMO229" s="1"/>
      <c r="PMP229" s="1"/>
      <c r="PMQ229" s="1"/>
      <c r="PMR229" s="1"/>
      <c r="PMS229" s="1"/>
      <c r="PMT229" s="1"/>
      <c r="PMU229" s="1"/>
      <c r="PMV229" s="1"/>
      <c r="PMW229" s="1"/>
      <c r="PMX229" s="1"/>
      <c r="PMY229" s="1"/>
      <c r="PMZ229" s="1"/>
      <c r="PNA229" s="1"/>
      <c r="PNB229" s="1"/>
      <c r="PNC229" s="1"/>
      <c r="PND229" s="1"/>
      <c r="PNE229" s="1"/>
      <c r="PNF229" s="1"/>
      <c r="PNG229" s="1"/>
      <c r="PNH229" s="1"/>
      <c r="PNI229" s="1"/>
      <c r="PNJ229" s="1"/>
      <c r="PNK229" s="1"/>
      <c r="PNL229" s="1"/>
      <c r="PNM229" s="1"/>
      <c r="PNN229" s="1"/>
      <c r="PNO229" s="1"/>
      <c r="PNP229" s="1"/>
      <c r="PNQ229" s="1"/>
      <c r="PNR229" s="1"/>
      <c r="PNS229" s="1"/>
      <c r="PNT229" s="1"/>
      <c r="PNU229" s="1"/>
      <c r="PNV229" s="1"/>
      <c r="PNW229" s="1"/>
      <c r="PNX229" s="1"/>
      <c r="PNY229" s="1"/>
      <c r="PNZ229" s="1"/>
      <c r="POA229" s="1"/>
      <c r="POB229" s="1"/>
      <c r="POC229" s="1"/>
      <c r="POD229" s="1"/>
      <c r="POE229" s="1"/>
      <c r="POF229" s="1"/>
      <c r="POG229" s="1"/>
      <c r="POH229" s="1"/>
      <c r="POI229" s="1"/>
      <c r="POJ229" s="1"/>
      <c r="POK229" s="1"/>
      <c r="POL229" s="1"/>
      <c r="POM229" s="1"/>
      <c r="PON229" s="1"/>
      <c r="POO229" s="1"/>
      <c r="POP229" s="1"/>
      <c r="POQ229" s="1"/>
      <c r="POR229" s="1"/>
      <c r="POS229" s="1"/>
      <c r="POT229" s="1"/>
      <c r="POU229" s="1"/>
      <c r="POV229" s="1"/>
      <c r="POW229" s="1"/>
      <c r="POX229" s="1"/>
      <c r="POY229" s="1"/>
      <c r="POZ229" s="1"/>
      <c r="PPA229" s="1"/>
      <c r="PPB229" s="1"/>
      <c r="PPC229" s="1"/>
      <c r="PPD229" s="1"/>
      <c r="PPE229" s="1"/>
      <c r="PPF229" s="1"/>
      <c r="PPG229" s="1"/>
      <c r="PPH229" s="1"/>
      <c r="PPI229" s="1"/>
      <c r="PPJ229" s="1"/>
      <c r="PPK229" s="1"/>
      <c r="PPL229" s="1"/>
      <c r="PPM229" s="1"/>
      <c r="PPN229" s="1"/>
      <c r="PPO229" s="1"/>
      <c r="PPP229" s="1"/>
      <c r="PPQ229" s="1"/>
      <c r="PPR229" s="1"/>
      <c r="PPS229" s="1"/>
      <c r="PPT229" s="1"/>
      <c r="PPU229" s="1"/>
      <c r="PPV229" s="1"/>
      <c r="PPW229" s="1"/>
      <c r="PPX229" s="1"/>
      <c r="PPY229" s="1"/>
      <c r="PPZ229" s="1"/>
      <c r="PQA229" s="1"/>
      <c r="PQB229" s="1"/>
      <c r="PQC229" s="1"/>
      <c r="PQD229" s="1"/>
      <c r="PQE229" s="1"/>
      <c r="PQF229" s="1"/>
      <c r="PQG229" s="1"/>
      <c r="PQH229" s="1"/>
      <c r="PQI229" s="1"/>
      <c r="PQJ229" s="1"/>
      <c r="PQK229" s="1"/>
      <c r="PQL229" s="1"/>
      <c r="PQM229" s="1"/>
      <c r="PQN229" s="1"/>
      <c r="PQO229" s="1"/>
      <c r="PQP229" s="1"/>
      <c r="PQQ229" s="1"/>
      <c r="PQR229" s="1"/>
      <c r="PQS229" s="1"/>
      <c r="PQT229" s="1"/>
      <c r="PQU229" s="1"/>
      <c r="PQV229" s="1"/>
      <c r="PQW229" s="1"/>
      <c r="PQX229" s="1"/>
      <c r="PQY229" s="1"/>
      <c r="PQZ229" s="1"/>
      <c r="PRA229" s="1"/>
      <c r="PRB229" s="1"/>
      <c r="PRC229" s="1"/>
      <c r="PRD229" s="1"/>
      <c r="PRE229" s="1"/>
      <c r="PRF229" s="1"/>
      <c r="PRG229" s="1"/>
      <c r="PRH229" s="1"/>
      <c r="PRI229" s="1"/>
      <c r="PRJ229" s="1"/>
      <c r="PRK229" s="1"/>
      <c r="PRL229" s="1"/>
      <c r="PRM229" s="1"/>
      <c r="PRN229" s="1"/>
      <c r="PRO229" s="1"/>
      <c r="PRP229" s="1"/>
      <c r="PRQ229" s="1"/>
      <c r="PRR229" s="1"/>
      <c r="PRS229" s="1"/>
      <c r="PRT229" s="1"/>
      <c r="PRU229" s="1"/>
      <c r="PRV229" s="1"/>
      <c r="PRW229" s="1"/>
      <c r="PRX229" s="1"/>
      <c r="PRY229" s="1"/>
      <c r="PRZ229" s="1"/>
      <c r="PSA229" s="1"/>
      <c r="PSB229" s="1"/>
      <c r="PSC229" s="1"/>
      <c r="PSD229" s="1"/>
      <c r="PSE229" s="1"/>
      <c r="PSF229" s="1"/>
      <c r="PSG229" s="1"/>
      <c r="PSH229" s="1"/>
      <c r="PSI229" s="1"/>
      <c r="PSJ229" s="1"/>
      <c r="PSK229" s="1"/>
      <c r="PSL229" s="1"/>
      <c r="PSM229" s="1"/>
      <c r="PSN229" s="1"/>
      <c r="PSO229" s="1"/>
      <c r="PSP229" s="1"/>
      <c r="PSQ229" s="1"/>
      <c r="PSR229" s="1"/>
      <c r="PSS229" s="1"/>
      <c r="PST229" s="1"/>
      <c r="PSU229" s="1"/>
      <c r="PSV229" s="1"/>
      <c r="PSW229" s="1"/>
      <c r="PSX229" s="1"/>
      <c r="PSY229" s="1"/>
      <c r="PSZ229" s="1"/>
      <c r="PTA229" s="1"/>
      <c r="PTB229" s="1"/>
      <c r="PTC229" s="1"/>
      <c r="PTD229" s="1"/>
      <c r="PTE229" s="1"/>
      <c r="PTF229" s="1"/>
      <c r="PTG229" s="1"/>
      <c r="PTH229" s="1"/>
      <c r="PTI229" s="1"/>
      <c r="PTJ229" s="1"/>
      <c r="PTK229" s="1"/>
      <c r="PTL229" s="1"/>
      <c r="PTM229" s="1"/>
      <c r="PTN229" s="1"/>
      <c r="PTO229" s="1"/>
      <c r="PTP229" s="1"/>
      <c r="PTQ229" s="1"/>
      <c r="PTR229" s="1"/>
      <c r="PTS229" s="1"/>
      <c r="PTT229" s="1"/>
      <c r="PTU229" s="1"/>
      <c r="PTV229" s="1"/>
      <c r="PTW229" s="1"/>
      <c r="PTX229" s="1"/>
      <c r="PTY229" s="1"/>
      <c r="PTZ229" s="1"/>
      <c r="PUA229" s="1"/>
      <c r="PUB229" s="1"/>
      <c r="PUC229" s="1"/>
      <c r="PUD229" s="1"/>
      <c r="PUE229" s="1"/>
      <c r="PUF229" s="1"/>
      <c r="PUG229" s="1"/>
      <c r="PUH229" s="1"/>
      <c r="PUI229" s="1"/>
      <c r="PUJ229" s="1"/>
      <c r="PUK229" s="1"/>
      <c r="PUL229" s="1"/>
      <c r="PUM229" s="1"/>
      <c r="PUN229" s="1"/>
      <c r="PUO229" s="1"/>
      <c r="PUP229" s="1"/>
      <c r="PUQ229" s="1"/>
      <c r="PUR229" s="1"/>
      <c r="PUS229" s="1"/>
      <c r="PUT229" s="1"/>
      <c r="PUU229" s="1"/>
      <c r="PUV229" s="1"/>
      <c r="PUW229" s="1"/>
      <c r="PUX229" s="1"/>
      <c r="PUY229" s="1"/>
      <c r="PUZ229" s="1"/>
      <c r="PVA229" s="1"/>
      <c r="PVB229" s="1"/>
      <c r="PVC229" s="1"/>
      <c r="PVD229" s="1"/>
      <c r="PVE229" s="1"/>
      <c r="PVF229" s="1"/>
      <c r="PVG229" s="1"/>
      <c r="PVH229" s="1"/>
      <c r="PVI229" s="1"/>
      <c r="PVJ229" s="1"/>
      <c r="PVK229" s="1"/>
      <c r="PVL229" s="1"/>
      <c r="PVM229" s="1"/>
      <c r="PVN229" s="1"/>
      <c r="PVO229" s="1"/>
      <c r="PVP229" s="1"/>
      <c r="PVQ229" s="1"/>
      <c r="PVR229" s="1"/>
      <c r="PVS229" s="1"/>
      <c r="PVT229" s="1"/>
      <c r="PVU229" s="1"/>
      <c r="PVV229" s="1"/>
      <c r="PVW229" s="1"/>
      <c r="PVX229" s="1"/>
      <c r="PVY229" s="1"/>
      <c r="PVZ229" s="1"/>
      <c r="PWA229" s="1"/>
      <c r="PWB229" s="1"/>
      <c r="PWC229" s="1"/>
      <c r="PWD229" s="1"/>
      <c r="PWE229" s="1"/>
      <c r="PWF229" s="1"/>
      <c r="PWG229" s="1"/>
      <c r="PWH229" s="1"/>
      <c r="PWI229" s="1"/>
      <c r="PWJ229" s="1"/>
      <c r="PWK229" s="1"/>
      <c r="PWL229" s="1"/>
      <c r="PWM229" s="1"/>
      <c r="PWN229" s="1"/>
      <c r="PWO229" s="1"/>
      <c r="PWP229" s="1"/>
      <c r="PWQ229" s="1"/>
      <c r="PWR229" s="1"/>
      <c r="PWS229" s="1"/>
      <c r="PWT229" s="1"/>
      <c r="PWU229" s="1"/>
      <c r="PWV229" s="1"/>
      <c r="PWW229" s="1"/>
      <c r="PWX229" s="1"/>
      <c r="PWY229" s="1"/>
      <c r="PWZ229" s="1"/>
      <c r="PXA229" s="1"/>
      <c r="PXB229" s="1"/>
      <c r="PXC229" s="1"/>
      <c r="PXD229" s="1"/>
      <c r="PXE229" s="1"/>
      <c r="PXF229" s="1"/>
      <c r="PXG229" s="1"/>
      <c r="PXH229" s="1"/>
      <c r="PXI229" s="1"/>
      <c r="PXJ229" s="1"/>
      <c r="PXK229" s="1"/>
      <c r="PXL229" s="1"/>
      <c r="PXM229" s="1"/>
      <c r="PXN229" s="1"/>
      <c r="PXO229" s="1"/>
      <c r="PXP229" s="1"/>
      <c r="PXQ229" s="1"/>
      <c r="PXR229" s="1"/>
      <c r="PXS229" s="1"/>
      <c r="PXT229" s="1"/>
      <c r="PXU229" s="1"/>
      <c r="PXV229" s="1"/>
      <c r="PXW229" s="1"/>
      <c r="PXX229" s="1"/>
      <c r="PXY229" s="1"/>
      <c r="PXZ229" s="1"/>
      <c r="PYA229" s="1"/>
      <c r="PYB229" s="1"/>
      <c r="PYC229" s="1"/>
      <c r="PYD229" s="1"/>
      <c r="PYE229" s="1"/>
      <c r="PYF229" s="1"/>
      <c r="PYG229" s="1"/>
      <c r="PYH229" s="1"/>
      <c r="PYI229" s="1"/>
      <c r="PYJ229" s="1"/>
      <c r="PYK229" s="1"/>
      <c r="PYL229" s="1"/>
      <c r="PYM229" s="1"/>
      <c r="PYN229" s="1"/>
      <c r="PYO229" s="1"/>
      <c r="PYP229" s="1"/>
      <c r="PYQ229" s="1"/>
      <c r="PYR229" s="1"/>
      <c r="PYS229" s="1"/>
      <c r="PYT229" s="1"/>
      <c r="PYU229" s="1"/>
      <c r="PYV229" s="1"/>
      <c r="PYW229" s="1"/>
      <c r="PYX229" s="1"/>
      <c r="PYY229" s="1"/>
      <c r="PYZ229" s="1"/>
      <c r="PZA229" s="1"/>
      <c r="PZB229" s="1"/>
      <c r="PZC229" s="1"/>
      <c r="PZD229" s="1"/>
      <c r="PZE229" s="1"/>
      <c r="PZF229" s="1"/>
      <c r="PZG229" s="1"/>
      <c r="PZH229" s="1"/>
      <c r="PZI229" s="1"/>
      <c r="PZJ229" s="1"/>
      <c r="PZK229" s="1"/>
      <c r="PZL229" s="1"/>
      <c r="PZM229" s="1"/>
      <c r="PZN229" s="1"/>
      <c r="PZO229" s="1"/>
      <c r="PZP229" s="1"/>
      <c r="PZQ229" s="1"/>
      <c r="PZR229" s="1"/>
      <c r="PZS229" s="1"/>
      <c r="PZT229" s="1"/>
      <c r="PZU229" s="1"/>
      <c r="PZV229" s="1"/>
      <c r="PZW229" s="1"/>
      <c r="PZX229" s="1"/>
      <c r="PZY229" s="1"/>
      <c r="PZZ229" s="1"/>
      <c r="QAA229" s="1"/>
      <c r="QAB229" s="1"/>
      <c r="QAC229" s="1"/>
      <c r="QAD229" s="1"/>
      <c r="QAE229" s="1"/>
      <c r="QAF229" s="1"/>
      <c r="QAG229" s="1"/>
      <c r="QAH229" s="1"/>
      <c r="QAI229" s="1"/>
      <c r="QAJ229" s="1"/>
      <c r="QAK229" s="1"/>
      <c r="QAL229" s="1"/>
      <c r="QAM229" s="1"/>
      <c r="QAN229" s="1"/>
      <c r="QAO229" s="1"/>
      <c r="QAP229" s="1"/>
      <c r="QAQ229" s="1"/>
      <c r="QAR229" s="1"/>
      <c r="QAS229" s="1"/>
      <c r="QAT229" s="1"/>
      <c r="QAU229" s="1"/>
      <c r="QAV229" s="1"/>
      <c r="QAW229" s="1"/>
      <c r="QAX229" s="1"/>
      <c r="QAY229" s="1"/>
      <c r="QAZ229" s="1"/>
      <c r="QBA229" s="1"/>
      <c r="QBB229" s="1"/>
      <c r="QBC229" s="1"/>
      <c r="QBD229" s="1"/>
      <c r="QBE229" s="1"/>
      <c r="QBF229" s="1"/>
      <c r="QBG229" s="1"/>
      <c r="QBH229" s="1"/>
      <c r="QBI229" s="1"/>
      <c r="QBJ229" s="1"/>
      <c r="QBK229" s="1"/>
      <c r="QBL229" s="1"/>
      <c r="QBM229" s="1"/>
      <c r="QBN229" s="1"/>
      <c r="QBO229" s="1"/>
      <c r="QBP229" s="1"/>
      <c r="QBQ229" s="1"/>
      <c r="QBR229" s="1"/>
      <c r="QBS229" s="1"/>
      <c r="QBT229" s="1"/>
      <c r="QBU229" s="1"/>
      <c r="QBV229" s="1"/>
      <c r="QBW229" s="1"/>
      <c r="QBX229" s="1"/>
      <c r="QBY229" s="1"/>
      <c r="QBZ229" s="1"/>
      <c r="QCA229" s="1"/>
      <c r="QCB229" s="1"/>
      <c r="QCC229" s="1"/>
      <c r="QCD229" s="1"/>
      <c r="QCE229" s="1"/>
      <c r="QCF229" s="1"/>
      <c r="QCG229" s="1"/>
      <c r="QCH229" s="1"/>
      <c r="QCI229" s="1"/>
      <c r="QCJ229" s="1"/>
      <c r="QCK229" s="1"/>
      <c r="QCL229" s="1"/>
      <c r="QCM229" s="1"/>
      <c r="QCN229" s="1"/>
      <c r="QCO229" s="1"/>
      <c r="QCP229" s="1"/>
      <c r="QCQ229" s="1"/>
      <c r="QCR229" s="1"/>
      <c r="QCS229" s="1"/>
      <c r="QCT229" s="1"/>
      <c r="QCU229" s="1"/>
      <c r="QCV229" s="1"/>
      <c r="QCW229" s="1"/>
      <c r="QCX229" s="1"/>
      <c r="QCY229" s="1"/>
      <c r="QCZ229" s="1"/>
      <c r="QDA229" s="1"/>
      <c r="QDB229" s="1"/>
      <c r="QDC229" s="1"/>
      <c r="QDD229" s="1"/>
      <c r="QDE229" s="1"/>
      <c r="QDF229" s="1"/>
      <c r="QDG229" s="1"/>
      <c r="QDH229" s="1"/>
      <c r="QDI229" s="1"/>
      <c r="QDJ229" s="1"/>
      <c r="QDK229" s="1"/>
      <c r="QDL229" s="1"/>
      <c r="QDM229" s="1"/>
      <c r="QDN229" s="1"/>
      <c r="QDO229" s="1"/>
      <c r="QDP229" s="1"/>
      <c r="QDQ229" s="1"/>
      <c r="QDR229" s="1"/>
      <c r="QDS229" s="1"/>
      <c r="QDT229" s="1"/>
      <c r="QDU229" s="1"/>
      <c r="QDV229" s="1"/>
      <c r="QDW229" s="1"/>
      <c r="QDX229" s="1"/>
      <c r="QDY229" s="1"/>
      <c r="QDZ229" s="1"/>
      <c r="QEA229" s="1"/>
      <c r="QEB229" s="1"/>
      <c r="QEC229" s="1"/>
      <c r="QED229" s="1"/>
      <c r="QEE229" s="1"/>
      <c r="QEF229" s="1"/>
      <c r="QEG229" s="1"/>
      <c r="QEH229" s="1"/>
      <c r="QEI229" s="1"/>
      <c r="QEJ229" s="1"/>
      <c r="QEK229" s="1"/>
      <c r="QEL229" s="1"/>
      <c r="QEM229" s="1"/>
      <c r="QEN229" s="1"/>
      <c r="QEO229" s="1"/>
      <c r="QEP229" s="1"/>
      <c r="QEQ229" s="1"/>
      <c r="QER229" s="1"/>
      <c r="QES229" s="1"/>
      <c r="QET229" s="1"/>
      <c r="QEU229" s="1"/>
      <c r="QEV229" s="1"/>
      <c r="QEW229" s="1"/>
      <c r="QEX229" s="1"/>
      <c r="QEY229" s="1"/>
      <c r="QEZ229" s="1"/>
      <c r="QFA229" s="1"/>
      <c r="QFB229" s="1"/>
      <c r="QFC229" s="1"/>
      <c r="QFD229" s="1"/>
      <c r="QFE229" s="1"/>
      <c r="QFF229" s="1"/>
      <c r="QFG229" s="1"/>
      <c r="QFH229" s="1"/>
      <c r="QFI229" s="1"/>
      <c r="QFJ229" s="1"/>
      <c r="QFK229" s="1"/>
      <c r="QFL229" s="1"/>
      <c r="QFM229" s="1"/>
      <c r="QFN229" s="1"/>
      <c r="QFO229" s="1"/>
      <c r="QFP229" s="1"/>
      <c r="QFQ229" s="1"/>
      <c r="QFR229" s="1"/>
      <c r="QFS229" s="1"/>
      <c r="QFT229" s="1"/>
      <c r="QFU229" s="1"/>
      <c r="QFV229" s="1"/>
      <c r="QFW229" s="1"/>
      <c r="QFX229" s="1"/>
      <c r="QFY229" s="1"/>
      <c r="QFZ229" s="1"/>
      <c r="QGA229" s="1"/>
      <c r="QGB229" s="1"/>
      <c r="QGC229" s="1"/>
      <c r="QGD229" s="1"/>
      <c r="QGE229" s="1"/>
      <c r="QGF229" s="1"/>
      <c r="QGG229" s="1"/>
      <c r="QGH229" s="1"/>
      <c r="QGI229" s="1"/>
      <c r="QGJ229" s="1"/>
      <c r="QGK229" s="1"/>
      <c r="QGL229" s="1"/>
      <c r="QGM229" s="1"/>
      <c r="QGN229" s="1"/>
      <c r="QGO229" s="1"/>
      <c r="QGP229" s="1"/>
      <c r="QGQ229" s="1"/>
      <c r="QGR229" s="1"/>
      <c r="QGS229" s="1"/>
      <c r="QGT229" s="1"/>
      <c r="QGU229" s="1"/>
      <c r="QGV229" s="1"/>
      <c r="QGW229" s="1"/>
      <c r="QGX229" s="1"/>
      <c r="QGY229" s="1"/>
      <c r="QGZ229" s="1"/>
      <c r="QHA229" s="1"/>
      <c r="QHB229" s="1"/>
      <c r="QHC229" s="1"/>
      <c r="QHD229" s="1"/>
      <c r="QHE229" s="1"/>
      <c r="QHF229" s="1"/>
      <c r="QHG229" s="1"/>
      <c r="QHH229" s="1"/>
      <c r="QHI229" s="1"/>
      <c r="QHJ229" s="1"/>
      <c r="QHK229" s="1"/>
      <c r="QHL229" s="1"/>
      <c r="QHM229" s="1"/>
      <c r="QHN229" s="1"/>
      <c r="QHO229" s="1"/>
      <c r="QHP229" s="1"/>
      <c r="QHQ229" s="1"/>
      <c r="QHR229" s="1"/>
      <c r="QHS229" s="1"/>
      <c r="QHT229" s="1"/>
      <c r="QHU229" s="1"/>
      <c r="QHV229" s="1"/>
      <c r="QHW229" s="1"/>
      <c r="QHX229" s="1"/>
      <c r="QHY229" s="1"/>
      <c r="QHZ229" s="1"/>
      <c r="QIA229" s="1"/>
      <c r="QIB229" s="1"/>
      <c r="QIC229" s="1"/>
      <c r="QID229" s="1"/>
      <c r="QIE229" s="1"/>
      <c r="QIF229" s="1"/>
      <c r="QIG229" s="1"/>
      <c r="QIH229" s="1"/>
      <c r="QII229" s="1"/>
      <c r="QIJ229" s="1"/>
      <c r="QIK229" s="1"/>
      <c r="QIL229" s="1"/>
      <c r="QIM229" s="1"/>
      <c r="QIN229" s="1"/>
      <c r="QIO229" s="1"/>
      <c r="QIP229" s="1"/>
      <c r="QIQ229" s="1"/>
      <c r="QIR229" s="1"/>
      <c r="QIS229" s="1"/>
      <c r="QIT229" s="1"/>
      <c r="QIU229" s="1"/>
      <c r="QIV229" s="1"/>
      <c r="QIW229" s="1"/>
      <c r="QIX229" s="1"/>
      <c r="QIY229" s="1"/>
      <c r="QIZ229" s="1"/>
      <c r="QJA229" s="1"/>
      <c r="QJB229" s="1"/>
      <c r="QJC229" s="1"/>
      <c r="QJD229" s="1"/>
      <c r="QJE229" s="1"/>
      <c r="QJF229" s="1"/>
      <c r="QJG229" s="1"/>
      <c r="QJH229" s="1"/>
      <c r="QJI229" s="1"/>
      <c r="QJJ229" s="1"/>
      <c r="QJK229" s="1"/>
      <c r="QJL229" s="1"/>
      <c r="QJM229" s="1"/>
      <c r="QJN229" s="1"/>
      <c r="QJO229" s="1"/>
      <c r="QJP229" s="1"/>
      <c r="QJQ229" s="1"/>
      <c r="QJR229" s="1"/>
      <c r="QJS229" s="1"/>
      <c r="QJT229" s="1"/>
      <c r="QJU229" s="1"/>
      <c r="QJV229" s="1"/>
      <c r="QJW229" s="1"/>
      <c r="QJX229" s="1"/>
      <c r="QJY229" s="1"/>
      <c r="QJZ229" s="1"/>
      <c r="QKA229" s="1"/>
      <c r="QKB229" s="1"/>
      <c r="QKC229" s="1"/>
      <c r="QKD229" s="1"/>
      <c r="QKE229" s="1"/>
      <c r="QKF229" s="1"/>
      <c r="QKG229" s="1"/>
      <c r="QKH229" s="1"/>
      <c r="QKI229" s="1"/>
      <c r="QKJ229" s="1"/>
      <c r="QKK229" s="1"/>
      <c r="QKL229" s="1"/>
      <c r="QKM229" s="1"/>
      <c r="QKN229" s="1"/>
      <c r="QKO229" s="1"/>
      <c r="QKP229" s="1"/>
      <c r="QKQ229" s="1"/>
      <c r="QKR229" s="1"/>
      <c r="QKS229" s="1"/>
      <c r="QKT229" s="1"/>
      <c r="QKU229" s="1"/>
      <c r="QKV229" s="1"/>
      <c r="QKW229" s="1"/>
      <c r="QKX229" s="1"/>
      <c r="QKY229" s="1"/>
      <c r="QKZ229" s="1"/>
      <c r="QLA229" s="1"/>
      <c r="QLB229" s="1"/>
      <c r="QLC229" s="1"/>
      <c r="QLD229" s="1"/>
      <c r="QLE229" s="1"/>
      <c r="QLF229" s="1"/>
      <c r="QLG229" s="1"/>
      <c r="QLH229" s="1"/>
      <c r="QLI229" s="1"/>
      <c r="QLJ229" s="1"/>
      <c r="QLK229" s="1"/>
      <c r="QLL229" s="1"/>
      <c r="QLM229" s="1"/>
      <c r="QLN229" s="1"/>
      <c r="QLO229" s="1"/>
      <c r="QLP229" s="1"/>
      <c r="QLQ229" s="1"/>
      <c r="QLR229" s="1"/>
      <c r="QLS229" s="1"/>
      <c r="QLT229" s="1"/>
      <c r="QLU229" s="1"/>
      <c r="QLV229" s="1"/>
      <c r="QLW229" s="1"/>
      <c r="QLX229" s="1"/>
      <c r="QLY229" s="1"/>
      <c r="QLZ229" s="1"/>
      <c r="QMA229" s="1"/>
      <c r="QMB229" s="1"/>
      <c r="QMC229" s="1"/>
      <c r="QMD229" s="1"/>
      <c r="QME229" s="1"/>
      <c r="QMF229" s="1"/>
      <c r="QMG229" s="1"/>
      <c r="QMH229" s="1"/>
      <c r="QMI229" s="1"/>
      <c r="QMJ229" s="1"/>
      <c r="QMK229" s="1"/>
      <c r="QML229" s="1"/>
      <c r="QMM229" s="1"/>
      <c r="QMN229" s="1"/>
      <c r="QMO229" s="1"/>
      <c r="QMP229" s="1"/>
      <c r="QMQ229" s="1"/>
      <c r="QMR229" s="1"/>
      <c r="QMS229" s="1"/>
      <c r="QMT229" s="1"/>
      <c r="QMU229" s="1"/>
      <c r="QMV229" s="1"/>
      <c r="QMW229" s="1"/>
      <c r="QMX229" s="1"/>
      <c r="QMY229" s="1"/>
      <c r="QMZ229" s="1"/>
      <c r="QNA229" s="1"/>
      <c r="QNB229" s="1"/>
      <c r="QNC229" s="1"/>
      <c r="QND229" s="1"/>
      <c r="QNE229" s="1"/>
      <c r="QNF229" s="1"/>
      <c r="QNG229" s="1"/>
      <c r="QNH229" s="1"/>
      <c r="QNI229" s="1"/>
      <c r="QNJ229" s="1"/>
      <c r="QNK229" s="1"/>
      <c r="QNL229" s="1"/>
      <c r="QNM229" s="1"/>
      <c r="QNN229" s="1"/>
      <c r="QNO229" s="1"/>
      <c r="QNP229" s="1"/>
      <c r="QNQ229" s="1"/>
      <c r="QNR229" s="1"/>
      <c r="QNS229" s="1"/>
      <c r="QNT229" s="1"/>
      <c r="QNU229" s="1"/>
      <c r="QNV229" s="1"/>
      <c r="QNW229" s="1"/>
      <c r="QNX229" s="1"/>
      <c r="QNY229" s="1"/>
      <c r="QNZ229" s="1"/>
      <c r="QOA229" s="1"/>
      <c r="QOB229" s="1"/>
      <c r="QOC229" s="1"/>
      <c r="QOD229" s="1"/>
      <c r="QOE229" s="1"/>
      <c r="QOF229" s="1"/>
      <c r="QOG229" s="1"/>
      <c r="QOH229" s="1"/>
      <c r="QOI229" s="1"/>
      <c r="QOJ229" s="1"/>
      <c r="QOK229" s="1"/>
      <c r="QOL229" s="1"/>
      <c r="QOM229" s="1"/>
      <c r="QON229" s="1"/>
      <c r="QOO229" s="1"/>
      <c r="QOP229" s="1"/>
      <c r="QOQ229" s="1"/>
      <c r="QOR229" s="1"/>
      <c r="QOS229" s="1"/>
      <c r="QOT229" s="1"/>
      <c r="QOU229" s="1"/>
      <c r="QOV229" s="1"/>
      <c r="QOW229" s="1"/>
      <c r="QOX229" s="1"/>
      <c r="QOY229" s="1"/>
      <c r="QOZ229" s="1"/>
      <c r="QPA229" s="1"/>
      <c r="QPB229" s="1"/>
      <c r="QPC229" s="1"/>
      <c r="QPD229" s="1"/>
      <c r="QPE229" s="1"/>
      <c r="QPF229" s="1"/>
      <c r="QPG229" s="1"/>
      <c r="QPH229" s="1"/>
      <c r="QPI229" s="1"/>
      <c r="QPJ229" s="1"/>
      <c r="QPK229" s="1"/>
      <c r="QPL229" s="1"/>
      <c r="QPM229" s="1"/>
      <c r="QPN229" s="1"/>
      <c r="QPO229" s="1"/>
      <c r="QPP229" s="1"/>
      <c r="QPQ229" s="1"/>
      <c r="QPR229" s="1"/>
      <c r="QPS229" s="1"/>
      <c r="QPT229" s="1"/>
      <c r="QPU229" s="1"/>
      <c r="QPV229" s="1"/>
      <c r="QPW229" s="1"/>
      <c r="QPX229" s="1"/>
      <c r="QPY229" s="1"/>
      <c r="QPZ229" s="1"/>
      <c r="QQA229" s="1"/>
      <c r="QQB229" s="1"/>
      <c r="QQC229" s="1"/>
      <c r="QQD229" s="1"/>
      <c r="QQE229" s="1"/>
      <c r="QQF229" s="1"/>
      <c r="QQG229" s="1"/>
      <c r="QQH229" s="1"/>
      <c r="QQI229" s="1"/>
      <c r="QQJ229" s="1"/>
      <c r="QQK229" s="1"/>
      <c r="QQL229" s="1"/>
      <c r="QQM229" s="1"/>
      <c r="QQN229" s="1"/>
      <c r="QQO229" s="1"/>
      <c r="QQP229" s="1"/>
      <c r="QQQ229" s="1"/>
      <c r="QQR229" s="1"/>
      <c r="QQS229" s="1"/>
      <c r="QQT229" s="1"/>
      <c r="QQU229" s="1"/>
      <c r="QQV229" s="1"/>
      <c r="QQW229" s="1"/>
      <c r="QQX229" s="1"/>
      <c r="QQY229" s="1"/>
      <c r="QQZ229" s="1"/>
      <c r="QRA229" s="1"/>
      <c r="QRB229" s="1"/>
      <c r="QRC229" s="1"/>
      <c r="QRD229" s="1"/>
      <c r="QRE229" s="1"/>
      <c r="QRF229" s="1"/>
      <c r="QRG229" s="1"/>
      <c r="QRH229" s="1"/>
      <c r="QRI229" s="1"/>
      <c r="QRJ229" s="1"/>
      <c r="QRK229" s="1"/>
      <c r="QRL229" s="1"/>
      <c r="QRM229" s="1"/>
      <c r="QRN229" s="1"/>
      <c r="QRO229" s="1"/>
      <c r="QRP229" s="1"/>
      <c r="QRQ229" s="1"/>
      <c r="QRR229" s="1"/>
      <c r="QRS229" s="1"/>
      <c r="QRT229" s="1"/>
      <c r="QRU229" s="1"/>
      <c r="QRV229" s="1"/>
      <c r="QRW229" s="1"/>
      <c r="QRX229" s="1"/>
      <c r="QRY229" s="1"/>
      <c r="QRZ229" s="1"/>
      <c r="QSA229" s="1"/>
      <c r="QSB229" s="1"/>
      <c r="QSC229" s="1"/>
      <c r="QSD229" s="1"/>
      <c r="QSE229" s="1"/>
      <c r="QSF229" s="1"/>
      <c r="QSG229" s="1"/>
      <c r="QSH229" s="1"/>
      <c r="QSI229" s="1"/>
      <c r="QSJ229" s="1"/>
      <c r="QSK229" s="1"/>
      <c r="QSL229" s="1"/>
      <c r="QSM229" s="1"/>
      <c r="QSN229" s="1"/>
      <c r="QSO229" s="1"/>
      <c r="QSP229" s="1"/>
      <c r="QSQ229" s="1"/>
      <c r="QSR229" s="1"/>
      <c r="QSS229" s="1"/>
      <c r="QST229" s="1"/>
      <c r="QSU229" s="1"/>
      <c r="QSV229" s="1"/>
      <c r="QSW229" s="1"/>
      <c r="QSX229" s="1"/>
      <c r="QSY229" s="1"/>
      <c r="QSZ229" s="1"/>
      <c r="QTA229" s="1"/>
      <c r="QTB229" s="1"/>
      <c r="QTC229" s="1"/>
      <c r="QTD229" s="1"/>
      <c r="QTE229" s="1"/>
      <c r="QTF229" s="1"/>
      <c r="QTG229" s="1"/>
      <c r="QTH229" s="1"/>
      <c r="QTI229" s="1"/>
      <c r="QTJ229" s="1"/>
      <c r="QTK229" s="1"/>
      <c r="QTL229" s="1"/>
      <c r="QTM229" s="1"/>
      <c r="QTN229" s="1"/>
      <c r="QTO229" s="1"/>
      <c r="QTP229" s="1"/>
      <c r="QTQ229" s="1"/>
      <c r="QTR229" s="1"/>
      <c r="QTS229" s="1"/>
      <c r="QTT229" s="1"/>
      <c r="QTU229" s="1"/>
      <c r="QTV229" s="1"/>
      <c r="QTW229" s="1"/>
      <c r="QTX229" s="1"/>
      <c r="QTY229" s="1"/>
      <c r="QTZ229" s="1"/>
      <c r="QUA229" s="1"/>
      <c r="QUB229" s="1"/>
      <c r="QUC229" s="1"/>
      <c r="QUD229" s="1"/>
      <c r="QUE229" s="1"/>
      <c r="QUF229" s="1"/>
      <c r="QUG229" s="1"/>
      <c r="QUH229" s="1"/>
      <c r="QUI229" s="1"/>
      <c r="QUJ229" s="1"/>
      <c r="QUK229" s="1"/>
      <c r="QUL229" s="1"/>
      <c r="QUM229" s="1"/>
      <c r="QUN229" s="1"/>
      <c r="QUO229" s="1"/>
      <c r="QUP229" s="1"/>
      <c r="QUQ229" s="1"/>
      <c r="QUR229" s="1"/>
      <c r="QUS229" s="1"/>
      <c r="QUT229" s="1"/>
      <c r="QUU229" s="1"/>
      <c r="QUV229" s="1"/>
      <c r="QUW229" s="1"/>
      <c r="QUX229" s="1"/>
      <c r="QUY229" s="1"/>
      <c r="QUZ229" s="1"/>
      <c r="QVA229" s="1"/>
      <c r="QVB229" s="1"/>
      <c r="QVC229" s="1"/>
      <c r="QVD229" s="1"/>
      <c r="QVE229" s="1"/>
      <c r="QVF229" s="1"/>
      <c r="QVG229" s="1"/>
      <c r="QVH229" s="1"/>
      <c r="QVI229" s="1"/>
      <c r="QVJ229" s="1"/>
      <c r="QVK229" s="1"/>
      <c r="QVL229" s="1"/>
      <c r="QVM229" s="1"/>
      <c r="QVN229" s="1"/>
      <c r="QVO229" s="1"/>
      <c r="QVP229" s="1"/>
      <c r="QVQ229" s="1"/>
      <c r="QVR229" s="1"/>
      <c r="QVS229" s="1"/>
      <c r="QVT229" s="1"/>
      <c r="QVU229" s="1"/>
      <c r="QVV229" s="1"/>
      <c r="QVW229" s="1"/>
      <c r="QVX229" s="1"/>
      <c r="QVY229" s="1"/>
      <c r="QVZ229" s="1"/>
      <c r="QWA229" s="1"/>
      <c r="QWB229" s="1"/>
      <c r="QWC229" s="1"/>
      <c r="QWD229" s="1"/>
      <c r="QWE229" s="1"/>
      <c r="QWF229" s="1"/>
      <c r="QWG229" s="1"/>
      <c r="QWH229" s="1"/>
      <c r="QWI229" s="1"/>
      <c r="QWJ229" s="1"/>
      <c r="QWK229" s="1"/>
      <c r="QWL229" s="1"/>
      <c r="QWM229" s="1"/>
      <c r="QWN229" s="1"/>
      <c r="QWO229" s="1"/>
      <c r="QWP229" s="1"/>
      <c r="QWQ229" s="1"/>
      <c r="QWR229" s="1"/>
      <c r="QWS229" s="1"/>
      <c r="QWT229" s="1"/>
      <c r="QWU229" s="1"/>
      <c r="QWV229" s="1"/>
      <c r="QWW229" s="1"/>
      <c r="QWX229" s="1"/>
      <c r="QWY229" s="1"/>
      <c r="QWZ229" s="1"/>
      <c r="QXA229" s="1"/>
      <c r="QXB229" s="1"/>
      <c r="QXC229" s="1"/>
      <c r="QXD229" s="1"/>
      <c r="QXE229" s="1"/>
      <c r="QXF229" s="1"/>
      <c r="QXG229" s="1"/>
      <c r="QXH229" s="1"/>
      <c r="QXI229" s="1"/>
      <c r="QXJ229" s="1"/>
      <c r="QXK229" s="1"/>
      <c r="QXL229" s="1"/>
      <c r="QXM229" s="1"/>
      <c r="QXN229" s="1"/>
      <c r="QXO229" s="1"/>
      <c r="QXP229" s="1"/>
      <c r="QXQ229" s="1"/>
      <c r="QXR229" s="1"/>
      <c r="QXS229" s="1"/>
      <c r="QXT229" s="1"/>
      <c r="QXU229" s="1"/>
      <c r="QXV229" s="1"/>
      <c r="QXW229" s="1"/>
      <c r="QXX229" s="1"/>
      <c r="QXY229" s="1"/>
      <c r="QXZ229" s="1"/>
      <c r="QYA229" s="1"/>
      <c r="QYB229" s="1"/>
      <c r="QYC229" s="1"/>
      <c r="QYD229" s="1"/>
      <c r="QYE229" s="1"/>
      <c r="QYF229" s="1"/>
      <c r="QYG229" s="1"/>
      <c r="QYH229" s="1"/>
      <c r="QYI229" s="1"/>
      <c r="QYJ229" s="1"/>
      <c r="QYK229" s="1"/>
      <c r="QYL229" s="1"/>
      <c r="QYM229" s="1"/>
      <c r="QYN229" s="1"/>
      <c r="QYO229" s="1"/>
      <c r="QYP229" s="1"/>
      <c r="QYQ229" s="1"/>
      <c r="QYR229" s="1"/>
      <c r="QYS229" s="1"/>
      <c r="QYT229" s="1"/>
      <c r="QYU229" s="1"/>
      <c r="QYV229" s="1"/>
      <c r="QYW229" s="1"/>
      <c r="QYX229" s="1"/>
      <c r="QYY229" s="1"/>
      <c r="QYZ229" s="1"/>
      <c r="QZA229" s="1"/>
      <c r="QZB229" s="1"/>
      <c r="QZC229" s="1"/>
      <c r="QZD229" s="1"/>
      <c r="QZE229" s="1"/>
      <c r="QZF229" s="1"/>
      <c r="QZG229" s="1"/>
      <c r="QZH229" s="1"/>
      <c r="QZI229" s="1"/>
      <c r="QZJ229" s="1"/>
      <c r="QZK229" s="1"/>
      <c r="QZL229" s="1"/>
      <c r="QZM229" s="1"/>
      <c r="QZN229" s="1"/>
      <c r="QZO229" s="1"/>
      <c r="QZP229" s="1"/>
      <c r="QZQ229" s="1"/>
      <c r="QZR229" s="1"/>
      <c r="QZS229" s="1"/>
      <c r="QZT229" s="1"/>
      <c r="QZU229" s="1"/>
      <c r="QZV229" s="1"/>
      <c r="QZW229" s="1"/>
      <c r="QZX229" s="1"/>
      <c r="QZY229" s="1"/>
      <c r="QZZ229" s="1"/>
      <c r="RAA229" s="1"/>
      <c r="RAB229" s="1"/>
      <c r="RAC229" s="1"/>
      <c r="RAD229" s="1"/>
      <c r="RAE229" s="1"/>
      <c r="RAF229" s="1"/>
      <c r="RAG229" s="1"/>
      <c r="RAH229" s="1"/>
      <c r="RAI229" s="1"/>
      <c r="RAJ229" s="1"/>
      <c r="RAK229" s="1"/>
      <c r="RAL229" s="1"/>
      <c r="RAM229" s="1"/>
      <c r="RAN229" s="1"/>
      <c r="RAO229" s="1"/>
      <c r="RAP229" s="1"/>
      <c r="RAQ229" s="1"/>
      <c r="RAR229" s="1"/>
      <c r="RAS229" s="1"/>
      <c r="RAT229" s="1"/>
      <c r="RAU229" s="1"/>
      <c r="RAV229" s="1"/>
      <c r="RAW229" s="1"/>
      <c r="RAX229" s="1"/>
      <c r="RAY229" s="1"/>
      <c r="RAZ229" s="1"/>
      <c r="RBA229" s="1"/>
      <c r="RBB229" s="1"/>
      <c r="RBC229" s="1"/>
      <c r="RBD229" s="1"/>
      <c r="RBE229" s="1"/>
      <c r="RBF229" s="1"/>
      <c r="RBG229" s="1"/>
      <c r="RBH229" s="1"/>
      <c r="RBI229" s="1"/>
      <c r="RBJ229" s="1"/>
      <c r="RBK229" s="1"/>
      <c r="RBL229" s="1"/>
      <c r="RBM229" s="1"/>
      <c r="RBN229" s="1"/>
      <c r="RBO229" s="1"/>
      <c r="RBP229" s="1"/>
      <c r="RBQ229" s="1"/>
      <c r="RBR229" s="1"/>
      <c r="RBS229" s="1"/>
      <c r="RBT229" s="1"/>
      <c r="RBU229" s="1"/>
      <c r="RBV229" s="1"/>
      <c r="RBW229" s="1"/>
      <c r="RBX229" s="1"/>
      <c r="RBY229" s="1"/>
      <c r="RBZ229" s="1"/>
      <c r="RCA229" s="1"/>
      <c r="RCB229" s="1"/>
      <c r="RCC229" s="1"/>
      <c r="RCD229" s="1"/>
      <c r="RCE229" s="1"/>
      <c r="RCF229" s="1"/>
      <c r="RCG229" s="1"/>
      <c r="RCH229" s="1"/>
      <c r="RCI229" s="1"/>
      <c r="RCJ229" s="1"/>
      <c r="RCK229" s="1"/>
      <c r="RCL229" s="1"/>
      <c r="RCM229" s="1"/>
      <c r="RCN229" s="1"/>
      <c r="RCO229" s="1"/>
      <c r="RCP229" s="1"/>
      <c r="RCQ229" s="1"/>
      <c r="RCR229" s="1"/>
      <c r="RCS229" s="1"/>
      <c r="RCT229" s="1"/>
      <c r="RCU229" s="1"/>
      <c r="RCV229" s="1"/>
      <c r="RCW229" s="1"/>
      <c r="RCX229" s="1"/>
      <c r="RCY229" s="1"/>
      <c r="RCZ229" s="1"/>
      <c r="RDA229" s="1"/>
      <c r="RDB229" s="1"/>
      <c r="RDC229" s="1"/>
      <c r="RDD229" s="1"/>
      <c r="RDE229" s="1"/>
      <c r="RDF229" s="1"/>
      <c r="RDG229" s="1"/>
      <c r="RDH229" s="1"/>
      <c r="RDI229" s="1"/>
      <c r="RDJ229" s="1"/>
      <c r="RDK229" s="1"/>
      <c r="RDL229" s="1"/>
      <c r="RDM229" s="1"/>
      <c r="RDN229" s="1"/>
      <c r="RDO229" s="1"/>
      <c r="RDP229" s="1"/>
      <c r="RDQ229" s="1"/>
      <c r="RDR229" s="1"/>
      <c r="RDS229" s="1"/>
      <c r="RDT229" s="1"/>
      <c r="RDU229" s="1"/>
      <c r="RDV229" s="1"/>
      <c r="RDW229" s="1"/>
      <c r="RDX229" s="1"/>
      <c r="RDY229" s="1"/>
      <c r="RDZ229" s="1"/>
      <c r="REA229" s="1"/>
      <c r="REB229" s="1"/>
      <c r="REC229" s="1"/>
      <c r="RED229" s="1"/>
      <c r="REE229" s="1"/>
      <c r="REF229" s="1"/>
      <c r="REG229" s="1"/>
      <c r="REH229" s="1"/>
      <c r="REI229" s="1"/>
      <c r="REJ229" s="1"/>
      <c r="REK229" s="1"/>
      <c r="REL229" s="1"/>
      <c r="REM229" s="1"/>
      <c r="REN229" s="1"/>
      <c r="REO229" s="1"/>
      <c r="REP229" s="1"/>
      <c r="REQ229" s="1"/>
      <c r="RER229" s="1"/>
      <c r="RES229" s="1"/>
      <c r="RET229" s="1"/>
      <c r="REU229" s="1"/>
      <c r="REV229" s="1"/>
      <c r="REW229" s="1"/>
      <c r="REX229" s="1"/>
      <c r="REY229" s="1"/>
      <c r="REZ229" s="1"/>
      <c r="RFA229" s="1"/>
      <c r="RFB229" s="1"/>
      <c r="RFC229" s="1"/>
      <c r="RFD229" s="1"/>
      <c r="RFE229" s="1"/>
      <c r="RFF229" s="1"/>
      <c r="RFG229" s="1"/>
      <c r="RFH229" s="1"/>
      <c r="RFI229" s="1"/>
      <c r="RFJ229" s="1"/>
      <c r="RFK229" s="1"/>
      <c r="RFL229" s="1"/>
      <c r="RFM229" s="1"/>
      <c r="RFN229" s="1"/>
      <c r="RFO229" s="1"/>
      <c r="RFP229" s="1"/>
      <c r="RFQ229" s="1"/>
      <c r="RFR229" s="1"/>
      <c r="RFS229" s="1"/>
      <c r="RFT229" s="1"/>
      <c r="RFU229" s="1"/>
      <c r="RFV229" s="1"/>
      <c r="RFW229" s="1"/>
      <c r="RFX229" s="1"/>
      <c r="RFY229" s="1"/>
      <c r="RFZ229" s="1"/>
      <c r="RGA229" s="1"/>
      <c r="RGB229" s="1"/>
      <c r="RGC229" s="1"/>
      <c r="RGD229" s="1"/>
      <c r="RGE229" s="1"/>
      <c r="RGF229" s="1"/>
      <c r="RGG229" s="1"/>
      <c r="RGH229" s="1"/>
      <c r="RGI229" s="1"/>
      <c r="RGJ229" s="1"/>
      <c r="RGK229" s="1"/>
      <c r="RGL229" s="1"/>
      <c r="RGM229" s="1"/>
      <c r="RGN229" s="1"/>
      <c r="RGO229" s="1"/>
      <c r="RGP229" s="1"/>
      <c r="RGQ229" s="1"/>
      <c r="RGR229" s="1"/>
      <c r="RGS229" s="1"/>
      <c r="RGT229" s="1"/>
      <c r="RGU229" s="1"/>
      <c r="RGV229" s="1"/>
      <c r="RGW229" s="1"/>
      <c r="RGX229" s="1"/>
      <c r="RGY229" s="1"/>
      <c r="RGZ229" s="1"/>
      <c r="RHA229" s="1"/>
      <c r="RHB229" s="1"/>
      <c r="RHC229" s="1"/>
      <c r="RHD229" s="1"/>
      <c r="RHE229" s="1"/>
      <c r="RHF229" s="1"/>
      <c r="RHG229" s="1"/>
      <c r="RHH229" s="1"/>
      <c r="RHI229" s="1"/>
      <c r="RHJ229" s="1"/>
      <c r="RHK229" s="1"/>
      <c r="RHL229" s="1"/>
      <c r="RHM229" s="1"/>
      <c r="RHN229" s="1"/>
      <c r="RHO229" s="1"/>
      <c r="RHP229" s="1"/>
      <c r="RHQ229" s="1"/>
      <c r="RHR229" s="1"/>
      <c r="RHS229" s="1"/>
      <c r="RHT229" s="1"/>
      <c r="RHU229" s="1"/>
      <c r="RHV229" s="1"/>
      <c r="RHW229" s="1"/>
      <c r="RHX229" s="1"/>
      <c r="RHY229" s="1"/>
      <c r="RHZ229" s="1"/>
      <c r="RIA229" s="1"/>
      <c r="RIB229" s="1"/>
      <c r="RIC229" s="1"/>
      <c r="RID229" s="1"/>
      <c r="RIE229" s="1"/>
      <c r="RIF229" s="1"/>
      <c r="RIG229" s="1"/>
      <c r="RIH229" s="1"/>
      <c r="RII229" s="1"/>
      <c r="RIJ229" s="1"/>
      <c r="RIK229" s="1"/>
      <c r="RIL229" s="1"/>
      <c r="RIM229" s="1"/>
      <c r="RIN229" s="1"/>
      <c r="RIO229" s="1"/>
      <c r="RIP229" s="1"/>
      <c r="RIQ229" s="1"/>
      <c r="RIR229" s="1"/>
      <c r="RIS229" s="1"/>
      <c r="RIT229" s="1"/>
      <c r="RIU229" s="1"/>
      <c r="RIV229" s="1"/>
      <c r="RIW229" s="1"/>
      <c r="RIX229" s="1"/>
      <c r="RIY229" s="1"/>
      <c r="RIZ229" s="1"/>
      <c r="RJA229" s="1"/>
      <c r="RJB229" s="1"/>
      <c r="RJC229" s="1"/>
      <c r="RJD229" s="1"/>
      <c r="RJE229" s="1"/>
      <c r="RJF229" s="1"/>
      <c r="RJG229" s="1"/>
      <c r="RJH229" s="1"/>
      <c r="RJI229" s="1"/>
      <c r="RJJ229" s="1"/>
      <c r="RJK229" s="1"/>
      <c r="RJL229" s="1"/>
      <c r="RJM229" s="1"/>
      <c r="RJN229" s="1"/>
      <c r="RJO229" s="1"/>
      <c r="RJP229" s="1"/>
      <c r="RJQ229" s="1"/>
      <c r="RJR229" s="1"/>
      <c r="RJS229" s="1"/>
      <c r="RJT229" s="1"/>
      <c r="RJU229" s="1"/>
      <c r="RJV229" s="1"/>
      <c r="RJW229" s="1"/>
      <c r="RJX229" s="1"/>
      <c r="RJY229" s="1"/>
      <c r="RJZ229" s="1"/>
      <c r="RKA229" s="1"/>
      <c r="RKB229" s="1"/>
      <c r="RKC229" s="1"/>
      <c r="RKD229" s="1"/>
      <c r="RKE229" s="1"/>
      <c r="RKF229" s="1"/>
      <c r="RKG229" s="1"/>
      <c r="RKH229" s="1"/>
      <c r="RKI229" s="1"/>
      <c r="RKJ229" s="1"/>
      <c r="RKK229" s="1"/>
      <c r="RKL229" s="1"/>
      <c r="RKM229" s="1"/>
      <c r="RKN229" s="1"/>
      <c r="RKO229" s="1"/>
      <c r="RKP229" s="1"/>
      <c r="RKQ229" s="1"/>
      <c r="RKR229" s="1"/>
      <c r="RKS229" s="1"/>
      <c r="RKT229" s="1"/>
      <c r="RKU229" s="1"/>
      <c r="RKV229" s="1"/>
      <c r="RKW229" s="1"/>
      <c r="RKX229" s="1"/>
      <c r="RKY229" s="1"/>
      <c r="RKZ229" s="1"/>
      <c r="RLA229" s="1"/>
      <c r="RLB229" s="1"/>
      <c r="RLC229" s="1"/>
      <c r="RLD229" s="1"/>
      <c r="RLE229" s="1"/>
      <c r="RLF229" s="1"/>
      <c r="RLG229" s="1"/>
      <c r="RLH229" s="1"/>
      <c r="RLI229" s="1"/>
      <c r="RLJ229" s="1"/>
      <c r="RLK229" s="1"/>
      <c r="RLL229" s="1"/>
      <c r="RLM229" s="1"/>
      <c r="RLN229" s="1"/>
      <c r="RLO229" s="1"/>
      <c r="RLP229" s="1"/>
      <c r="RLQ229" s="1"/>
      <c r="RLR229" s="1"/>
      <c r="RLS229" s="1"/>
      <c r="RLT229" s="1"/>
      <c r="RLU229" s="1"/>
      <c r="RLV229" s="1"/>
      <c r="RLW229" s="1"/>
      <c r="RLX229" s="1"/>
      <c r="RLY229" s="1"/>
      <c r="RLZ229" s="1"/>
      <c r="RMA229" s="1"/>
      <c r="RMB229" s="1"/>
      <c r="RMC229" s="1"/>
      <c r="RMD229" s="1"/>
      <c r="RME229" s="1"/>
      <c r="RMF229" s="1"/>
      <c r="RMG229" s="1"/>
      <c r="RMH229" s="1"/>
      <c r="RMI229" s="1"/>
      <c r="RMJ229" s="1"/>
      <c r="RMK229" s="1"/>
      <c r="RML229" s="1"/>
      <c r="RMM229" s="1"/>
      <c r="RMN229" s="1"/>
      <c r="RMO229" s="1"/>
      <c r="RMP229" s="1"/>
      <c r="RMQ229" s="1"/>
      <c r="RMR229" s="1"/>
      <c r="RMS229" s="1"/>
      <c r="RMT229" s="1"/>
      <c r="RMU229" s="1"/>
      <c r="RMV229" s="1"/>
      <c r="RMW229" s="1"/>
      <c r="RMX229" s="1"/>
      <c r="RMY229" s="1"/>
      <c r="RMZ229" s="1"/>
      <c r="RNA229" s="1"/>
      <c r="RNB229" s="1"/>
      <c r="RNC229" s="1"/>
      <c r="RND229" s="1"/>
      <c r="RNE229" s="1"/>
      <c r="RNF229" s="1"/>
      <c r="RNG229" s="1"/>
      <c r="RNH229" s="1"/>
      <c r="RNI229" s="1"/>
      <c r="RNJ229" s="1"/>
      <c r="RNK229" s="1"/>
      <c r="RNL229" s="1"/>
      <c r="RNM229" s="1"/>
      <c r="RNN229" s="1"/>
      <c r="RNO229" s="1"/>
      <c r="RNP229" s="1"/>
      <c r="RNQ229" s="1"/>
      <c r="RNR229" s="1"/>
      <c r="RNS229" s="1"/>
      <c r="RNT229" s="1"/>
      <c r="RNU229" s="1"/>
      <c r="RNV229" s="1"/>
      <c r="RNW229" s="1"/>
      <c r="RNX229" s="1"/>
      <c r="RNY229" s="1"/>
      <c r="RNZ229" s="1"/>
      <c r="ROA229" s="1"/>
      <c r="ROB229" s="1"/>
      <c r="ROC229" s="1"/>
      <c r="ROD229" s="1"/>
      <c r="ROE229" s="1"/>
      <c r="ROF229" s="1"/>
      <c r="ROG229" s="1"/>
      <c r="ROH229" s="1"/>
      <c r="ROI229" s="1"/>
      <c r="ROJ229" s="1"/>
      <c r="ROK229" s="1"/>
      <c r="ROL229" s="1"/>
      <c r="ROM229" s="1"/>
      <c r="RON229" s="1"/>
      <c r="ROO229" s="1"/>
      <c r="ROP229" s="1"/>
      <c r="ROQ229" s="1"/>
      <c r="ROR229" s="1"/>
      <c r="ROS229" s="1"/>
      <c r="ROT229" s="1"/>
      <c r="ROU229" s="1"/>
      <c r="ROV229" s="1"/>
      <c r="ROW229" s="1"/>
      <c r="ROX229" s="1"/>
      <c r="ROY229" s="1"/>
      <c r="ROZ229" s="1"/>
      <c r="RPA229" s="1"/>
      <c r="RPB229" s="1"/>
      <c r="RPC229" s="1"/>
      <c r="RPD229" s="1"/>
      <c r="RPE229" s="1"/>
      <c r="RPF229" s="1"/>
      <c r="RPG229" s="1"/>
      <c r="RPH229" s="1"/>
      <c r="RPI229" s="1"/>
      <c r="RPJ229" s="1"/>
      <c r="RPK229" s="1"/>
      <c r="RPL229" s="1"/>
      <c r="RPM229" s="1"/>
      <c r="RPN229" s="1"/>
      <c r="RPO229" s="1"/>
      <c r="RPP229" s="1"/>
      <c r="RPQ229" s="1"/>
      <c r="RPR229" s="1"/>
      <c r="RPS229" s="1"/>
      <c r="RPT229" s="1"/>
      <c r="RPU229" s="1"/>
      <c r="RPV229" s="1"/>
      <c r="RPW229" s="1"/>
      <c r="RPX229" s="1"/>
      <c r="RPY229" s="1"/>
      <c r="RPZ229" s="1"/>
      <c r="RQA229" s="1"/>
      <c r="RQB229" s="1"/>
      <c r="RQC229" s="1"/>
      <c r="RQD229" s="1"/>
      <c r="RQE229" s="1"/>
      <c r="RQF229" s="1"/>
      <c r="RQG229" s="1"/>
      <c r="RQH229" s="1"/>
      <c r="RQI229" s="1"/>
      <c r="RQJ229" s="1"/>
      <c r="RQK229" s="1"/>
      <c r="RQL229" s="1"/>
      <c r="RQM229" s="1"/>
      <c r="RQN229" s="1"/>
      <c r="RQO229" s="1"/>
      <c r="RQP229" s="1"/>
      <c r="RQQ229" s="1"/>
      <c r="RQR229" s="1"/>
      <c r="RQS229" s="1"/>
      <c r="RQT229" s="1"/>
      <c r="RQU229" s="1"/>
      <c r="RQV229" s="1"/>
      <c r="RQW229" s="1"/>
      <c r="RQX229" s="1"/>
      <c r="RQY229" s="1"/>
      <c r="RQZ229" s="1"/>
      <c r="RRA229" s="1"/>
      <c r="RRB229" s="1"/>
      <c r="RRC229" s="1"/>
      <c r="RRD229" s="1"/>
      <c r="RRE229" s="1"/>
      <c r="RRF229" s="1"/>
      <c r="RRG229" s="1"/>
      <c r="RRH229" s="1"/>
      <c r="RRI229" s="1"/>
      <c r="RRJ229" s="1"/>
      <c r="RRK229" s="1"/>
      <c r="RRL229" s="1"/>
      <c r="RRM229" s="1"/>
      <c r="RRN229" s="1"/>
      <c r="RRO229" s="1"/>
      <c r="RRP229" s="1"/>
      <c r="RRQ229" s="1"/>
      <c r="RRR229" s="1"/>
      <c r="RRS229" s="1"/>
      <c r="RRT229" s="1"/>
      <c r="RRU229" s="1"/>
      <c r="RRV229" s="1"/>
      <c r="RRW229" s="1"/>
      <c r="RRX229" s="1"/>
      <c r="RRY229" s="1"/>
      <c r="RRZ229" s="1"/>
      <c r="RSA229" s="1"/>
      <c r="RSB229" s="1"/>
      <c r="RSC229" s="1"/>
      <c r="RSD229" s="1"/>
      <c r="RSE229" s="1"/>
      <c r="RSF229" s="1"/>
      <c r="RSG229" s="1"/>
      <c r="RSH229" s="1"/>
      <c r="RSI229" s="1"/>
      <c r="RSJ229" s="1"/>
      <c r="RSK229" s="1"/>
      <c r="RSL229" s="1"/>
      <c r="RSM229" s="1"/>
      <c r="RSN229" s="1"/>
      <c r="RSO229" s="1"/>
      <c r="RSP229" s="1"/>
      <c r="RSQ229" s="1"/>
      <c r="RSR229" s="1"/>
      <c r="RSS229" s="1"/>
      <c r="RST229" s="1"/>
      <c r="RSU229" s="1"/>
      <c r="RSV229" s="1"/>
      <c r="RSW229" s="1"/>
      <c r="RSX229" s="1"/>
      <c r="RSY229" s="1"/>
      <c r="RSZ229" s="1"/>
      <c r="RTA229" s="1"/>
      <c r="RTB229" s="1"/>
      <c r="RTC229" s="1"/>
      <c r="RTD229" s="1"/>
      <c r="RTE229" s="1"/>
      <c r="RTF229" s="1"/>
      <c r="RTG229" s="1"/>
      <c r="RTH229" s="1"/>
      <c r="RTI229" s="1"/>
      <c r="RTJ229" s="1"/>
      <c r="RTK229" s="1"/>
      <c r="RTL229" s="1"/>
      <c r="RTM229" s="1"/>
      <c r="RTN229" s="1"/>
      <c r="RTO229" s="1"/>
      <c r="RTP229" s="1"/>
      <c r="RTQ229" s="1"/>
      <c r="RTR229" s="1"/>
      <c r="RTS229" s="1"/>
      <c r="RTT229" s="1"/>
      <c r="RTU229" s="1"/>
      <c r="RTV229" s="1"/>
      <c r="RTW229" s="1"/>
      <c r="RTX229" s="1"/>
      <c r="RTY229" s="1"/>
      <c r="RTZ229" s="1"/>
      <c r="RUA229" s="1"/>
      <c r="RUB229" s="1"/>
      <c r="RUC229" s="1"/>
      <c r="RUD229" s="1"/>
      <c r="RUE229" s="1"/>
      <c r="RUF229" s="1"/>
      <c r="RUG229" s="1"/>
      <c r="RUH229" s="1"/>
      <c r="RUI229" s="1"/>
      <c r="RUJ229" s="1"/>
      <c r="RUK229" s="1"/>
      <c r="RUL229" s="1"/>
      <c r="RUM229" s="1"/>
      <c r="RUN229" s="1"/>
      <c r="RUO229" s="1"/>
      <c r="RUP229" s="1"/>
      <c r="RUQ229" s="1"/>
      <c r="RUR229" s="1"/>
      <c r="RUS229" s="1"/>
      <c r="RUT229" s="1"/>
      <c r="RUU229" s="1"/>
      <c r="RUV229" s="1"/>
      <c r="RUW229" s="1"/>
      <c r="RUX229" s="1"/>
      <c r="RUY229" s="1"/>
      <c r="RUZ229" s="1"/>
      <c r="RVA229" s="1"/>
      <c r="RVB229" s="1"/>
      <c r="RVC229" s="1"/>
      <c r="RVD229" s="1"/>
      <c r="RVE229" s="1"/>
      <c r="RVF229" s="1"/>
      <c r="RVG229" s="1"/>
      <c r="RVH229" s="1"/>
      <c r="RVI229" s="1"/>
      <c r="RVJ229" s="1"/>
      <c r="RVK229" s="1"/>
      <c r="RVL229" s="1"/>
      <c r="RVM229" s="1"/>
      <c r="RVN229" s="1"/>
      <c r="RVO229" s="1"/>
      <c r="RVP229" s="1"/>
      <c r="RVQ229" s="1"/>
      <c r="RVR229" s="1"/>
      <c r="RVS229" s="1"/>
      <c r="RVT229" s="1"/>
      <c r="RVU229" s="1"/>
      <c r="RVV229" s="1"/>
      <c r="RVW229" s="1"/>
      <c r="RVX229" s="1"/>
      <c r="RVY229" s="1"/>
      <c r="RVZ229" s="1"/>
      <c r="RWA229" s="1"/>
      <c r="RWB229" s="1"/>
      <c r="RWC229" s="1"/>
      <c r="RWD229" s="1"/>
      <c r="RWE229" s="1"/>
      <c r="RWF229" s="1"/>
      <c r="RWG229" s="1"/>
      <c r="RWH229" s="1"/>
      <c r="RWI229" s="1"/>
      <c r="RWJ229" s="1"/>
      <c r="RWK229" s="1"/>
      <c r="RWL229" s="1"/>
      <c r="RWM229" s="1"/>
      <c r="RWN229" s="1"/>
      <c r="RWO229" s="1"/>
      <c r="RWP229" s="1"/>
      <c r="RWQ229" s="1"/>
      <c r="RWR229" s="1"/>
      <c r="RWS229" s="1"/>
      <c r="RWT229" s="1"/>
      <c r="RWU229" s="1"/>
      <c r="RWV229" s="1"/>
      <c r="RWW229" s="1"/>
      <c r="RWX229" s="1"/>
      <c r="RWY229" s="1"/>
      <c r="RWZ229" s="1"/>
      <c r="RXA229" s="1"/>
      <c r="RXB229" s="1"/>
      <c r="RXC229" s="1"/>
      <c r="RXD229" s="1"/>
      <c r="RXE229" s="1"/>
      <c r="RXF229" s="1"/>
      <c r="RXG229" s="1"/>
      <c r="RXH229" s="1"/>
      <c r="RXI229" s="1"/>
      <c r="RXJ229" s="1"/>
      <c r="RXK229" s="1"/>
      <c r="RXL229" s="1"/>
      <c r="RXM229" s="1"/>
      <c r="RXN229" s="1"/>
      <c r="RXO229" s="1"/>
      <c r="RXP229" s="1"/>
      <c r="RXQ229" s="1"/>
      <c r="RXR229" s="1"/>
      <c r="RXS229" s="1"/>
      <c r="RXT229" s="1"/>
      <c r="RXU229" s="1"/>
      <c r="RXV229" s="1"/>
      <c r="RXW229" s="1"/>
      <c r="RXX229" s="1"/>
      <c r="RXY229" s="1"/>
      <c r="RXZ229" s="1"/>
      <c r="RYA229" s="1"/>
      <c r="RYB229" s="1"/>
      <c r="RYC229" s="1"/>
      <c r="RYD229" s="1"/>
      <c r="RYE229" s="1"/>
      <c r="RYF229" s="1"/>
      <c r="RYG229" s="1"/>
      <c r="RYH229" s="1"/>
      <c r="RYI229" s="1"/>
      <c r="RYJ229" s="1"/>
      <c r="RYK229" s="1"/>
      <c r="RYL229" s="1"/>
      <c r="RYM229" s="1"/>
      <c r="RYN229" s="1"/>
      <c r="RYO229" s="1"/>
      <c r="RYP229" s="1"/>
      <c r="RYQ229" s="1"/>
      <c r="RYR229" s="1"/>
      <c r="RYS229" s="1"/>
      <c r="RYT229" s="1"/>
      <c r="RYU229" s="1"/>
      <c r="RYV229" s="1"/>
      <c r="RYW229" s="1"/>
      <c r="RYX229" s="1"/>
      <c r="RYY229" s="1"/>
      <c r="RYZ229" s="1"/>
      <c r="RZA229" s="1"/>
      <c r="RZB229" s="1"/>
      <c r="RZC229" s="1"/>
      <c r="RZD229" s="1"/>
      <c r="RZE229" s="1"/>
      <c r="RZF229" s="1"/>
      <c r="RZG229" s="1"/>
      <c r="RZH229" s="1"/>
      <c r="RZI229" s="1"/>
      <c r="RZJ229" s="1"/>
      <c r="RZK229" s="1"/>
      <c r="RZL229" s="1"/>
      <c r="RZM229" s="1"/>
      <c r="RZN229" s="1"/>
      <c r="RZO229" s="1"/>
      <c r="RZP229" s="1"/>
      <c r="RZQ229" s="1"/>
      <c r="RZR229" s="1"/>
      <c r="RZS229" s="1"/>
      <c r="RZT229" s="1"/>
      <c r="RZU229" s="1"/>
      <c r="RZV229" s="1"/>
      <c r="RZW229" s="1"/>
      <c r="RZX229" s="1"/>
      <c r="RZY229" s="1"/>
      <c r="RZZ229" s="1"/>
      <c r="SAA229" s="1"/>
      <c r="SAB229" s="1"/>
      <c r="SAC229" s="1"/>
      <c r="SAD229" s="1"/>
      <c r="SAE229" s="1"/>
      <c r="SAF229" s="1"/>
      <c r="SAG229" s="1"/>
      <c r="SAH229" s="1"/>
      <c r="SAI229" s="1"/>
      <c r="SAJ229" s="1"/>
      <c r="SAK229" s="1"/>
      <c r="SAL229" s="1"/>
      <c r="SAM229" s="1"/>
      <c r="SAN229" s="1"/>
      <c r="SAO229" s="1"/>
      <c r="SAP229" s="1"/>
      <c r="SAQ229" s="1"/>
      <c r="SAR229" s="1"/>
      <c r="SAS229" s="1"/>
      <c r="SAT229" s="1"/>
      <c r="SAU229" s="1"/>
      <c r="SAV229" s="1"/>
      <c r="SAW229" s="1"/>
      <c r="SAX229" s="1"/>
      <c r="SAY229" s="1"/>
      <c r="SAZ229" s="1"/>
      <c r="SBA229" s="1"/>
      <c r="SBB229" s="1"/>
      <c r="SBC229" s="1"/>
      <c r="SBD229" s="1"/>
      <c r="SBE229" s="1"/>
      <c r="SBF229" s="1"/>
      <c r="SBG229" s="1"/>
      <c r="SBH229" s="1"/>
      <c r="SBI229" s="1"/>
      <c r="SBJ229" s="1"/>
      <c r="SBK229" s="1"/>
      <c r="SBL229" s="1"/>
      <c r="SBM229" s="1"/>
      <c r="SBN229" s="1"/>
      <c r="SBO229" s="1"/>
      <c r="SBP229" s="1"/>
      <c r="SBQ229" s="1"/>
      <c r="SBR229" s="1"/>
      <c r="SBS229" s="1"/>
      <c r="SBT229" s="1"/>
      <c r="SBU229" s="1"/>
      <c r="SBV229" s="1"/>
      <c r="SBW229" s="1"/>
      <c r="SBX229" s="1"/>
      <c r="SBY229" s="1"/>
      <c r="SBZ229" s="1"/>
      <c r="SCA229" s="1"/>
      <c r="SCB229" s="1"/>
      <c r="SCC229" s="1"/>
      <c r="SCD229" s="1"/>
      <c r="SCE229" s="1"/>
      <c r="SCF229" s="1"/>
      <c r="SCG229" s="1"/>
      <c r="SCH229" s="1"/>
      <c r="SCI229" s="1"/>
      <c r="SCJ229" s="1"/>
      <c r="SCK229" s="1"/>
      <c r="SCL229" s="1"/>
      <c r="SCM229" s="1"/>
      <c r="SCN229" s="1"/>
      <c r="SCO229" s="1"/>
      <c r="SCP229" s="1"/>
      <c r="SCQ229" s="1"/>
      <c r="SCR229" s="1"/>
      <c r="SCS229" s="1"/>
      <c r="SCT229" s="1"/>
      <c r="SCU229" s="1"/>
      <c r="SCV229" s="1"/>
      <c r="SCW229" s="1"/>
      <c r="SCX229" s="1"/>
      <c r="SCY229" s="1"/>
      <c r="SCZ229" s="1"/>
      <c r="SDA229" s="1"/>
      <c r="SDB229" s="1"/>
      <c r="SDC229" s="1"/>
      <c r="SDD229" s="1"/>
      <c r="SDE229" s="1"/>
      <c r="SDF229" s="1"/>
      <c r="SDG229" s="1"/>
      <c r="SDH229" s="1"/>
      <c r="SDI229" s="1"/>
      <c r="SDJ229" s="1"/>
      <c r="SDK229" s="1"/>
      <c r="SDL229" s="1"/>
      <c r="SDM229" s="1"/>
      <c r="SDN229" s="1"/>
      <c r="SDO229" s="1"/>
      <c r="SDP229" s="1"/>
      <c r="SDQ229" s="1"/>
      <c r="SDR229" s="1"/>
      <c r="SDS229" s="1"/>
      <c r="SDT229" s="1"/>
      <c r="SDU229" s="1"/>
      <c r="SDV229" s="1"/>
      <c r="SDW229" s="1"/>
      <c r="SDX229" s="1"/>
      <c r="SDY229" s="1"/>
      <c r="SDZ229" s="1"/>
      <c r="SEA229" s="1"/>
      <c r="SEB229" s="1"/>
      <c r="SEC229" s="1"/>
      <c r="SED229" s="1"/>
      <c r="SEE229" s="1"/>
      <c r="SEF229" s="1"/>
      <c r="SEG229" s="1"/>
      <c r="SEH229" s="1"/>
      <c r="SEI229" s="1"/>
      <c r="SEJ229" s="1"/>
      <c r="SEK229" s="1"/>
      <c r="SEL229" s="1"/>
      <c r="SEM229" s="1"/>
      <c r="SEN229" s="1"/>
      <c r="SEO229" s="1"/>
      <c r="SEP229" s="1"/>
      <c r="SEQ229" s="1"/>
      <c r="SER229" s="1"/>
      <c r="SES229" s="1"/>
      <c r="SET229" s="1"/>
      <c r="SEU229" s="1"/>
      <c r="SEV229" s="1"/>
      <c r="SEW229" s="1"/>
      <c r="SEX229" s="1"/>
      <c r="SEY229" s="1"/>
      <c r="SEZ229" s="1"/>
      <c r="SFA229" s="1"/>
      <c r="SFB229" s="1"/>
      <c r="SFC229" s="1"/>
      <c r="SFD229" s="1"/>
      <c r="SFE229" s="1"/>
      <c r="SFF229" s="1"/>
      <c r="SFG229" s="1"/>
      <c r="SFH229" s="1"/>
      <c r="SFI229" s="1"/>
      <c r="SFJ229" s="1"/>
      <c r="SFK229" s="1"/>
      <c r="SFL229" s="1"/>
      <c r="SFM229" s="1"/>
      <c r="SFN229" s="1"/>
      <c r="SFO229" s="1"/>
      <c r="SFP229" s="1"/>
      <c r="SFQ229" s="1"/>
      <c r="SFR229" s="1"/>
      <c r="SFS229" s="1"/>
      <c r="SFT229" s="1"/>
      <c r="SFU229" s="1"/>
      <c r="SFV229" s="1"/>
      <c r="SFW229" s="1"/>
      <c r="SFX229" s="1"/>
      <c r="SFY229" s="1"/>
      <c r="SFZ229" s="1"/>
      <c r="SGA229" s="1"/>
      <c r="SGB229" s="1"/>
      <c r="SGC229" s="1"/>
      <c r="SGD229" s="1"/>
      <c r="SGE229" s="1"/>
      <c r="SGF229" s="1"/>
      <c r="SGG229" s="1"/>
      <c r="SGH229" s="1"/>
      <c r="SGI229" s="1"/>
      <c r="SGJ229" s="1"/>
      <c r="SGK229" s="1"/>
      <c r="SGL229" s="1"/>
      <c r="SGM229" s="1"/>
      <c r="SGN229" s="1"/>
      <c r="SGO229" s="1"/>
      <c r="SGP229" s="1"/>
      <c r="SGQ229" s="1"/>
      <c r="SGR229" s="1"/>
      <c r="SGS229" s="1"/>
      <c r="SGT229" s="1"/>
      <c r="SGU229" s="1"/>
      <c r="SGV229" s="1"/>
      <c r="SGW229" s="1"/>
      <c r="SGX229" s="1"/>
      <c r="SGY229" s="1"/>
      <c r="SGZ229" s="1"/>
      <c r="SHA229" s="1"/>
      <c r="SHB229" s="1"/>
      <c r="SHC229" s="1"/>
      <c r="SHD229" s="1"/>
      <c r="SHE229" s="1"/>
      <c r="SHF229" s="1"/>
      <c r="SHG229" s="1"/>
      <c r="SHH229" s="1"/>
      <c r="SHI229" s="1"/>
      <c r="SHJ229" s="1"/>
      <c r="SHK229" s="1"/>
      <c r="SHL229" s="1"/>
      <c r="SHM229" s="1"/>
      <c r="SHN229" s="1"/>
      <c r="SHO229" s="1"/>
      <c r="SHP229" s="1"/>
      <c r="SHQ229" s="1"/>
      <c r="SHR229" s="1"/>
      <c r="SHS229" s="1"/>
      <c r="SHT229" s="1"/>
      <c r="SHU229" s="1"/>
      <c r="SHV229" s="1"/>
      <c r="SHW229" s="1"/>
      <c r="SHX229" s="1"/>
      <c r="SHY229" s="1"/>
      <c r="SHZ229" s="1"/>
      <c r="SIA229" s="1"/>
      <c r="SIB229" s="1"/>
      <c r="SIC229" s="1"/>
      <c r="SID229" s="1"/>
      <c r="SIE229" s="1"/>
      <c r="SIF229" s="1"/>
      <c r="SIG229" s="1"/>
      <c r="SIH229" s="1"/>
      <c r="SII229" s="1"/>
      <c r="SIJ229" s="1"/>
      <c r="SIK229" s="1"/>
      <c r="SIL229" s="1"/>
      <c r="SIM229" s="1"/>
      <c r="SIN229" s="1"/>
      <c r="SIO229" s="1"/>
      <c r="SIP229" s="1"/>
      <c r="SIQ229" s="1"/>
      <c r="SIR229" s="1"/>
      <c r="SIS229" s="1"/>
      <c r="SIT229" s="1"/>
      <c r="SIU229" s="1"/>
      <c r="SIV229" s="1"/>
      <c r="SIW229" s="1"/>
      <c r="SIX229" s="1"/>
      <c r="SIY229" s="1"/>
      <c r="SIZ229" s="1"/>
      <c r="SJA229" s="1"/>
      <c r="SJB229" s="1"/>
      <c r="SJC229" s="1"/>
      <c r="SJD229" s="1"/>
      <c r="SJE229" s="1"/>
      <c r="SJF229" s="1"/>
      <c r="SJG229" s="1"/>
      <c r="SJH229" s="1"/>
      <c r="SJI229" s="1"/>
      <c r="SJJ229" s="1"/>
      <c r="SJK229" s="1"/>
      <c r="SJL229" s="1"/>
      <c r="SJM229" s="1"/>
      <c r="SJN229" s="1"/>
      <c r="SJO229" s="1"/>
      <c r="SJP229" s="1"/>
      <c r="SJQ229" s="1"/>
      <c r="SJR229" s="1"/>
      <c r="SJS229" s="1"/>
      <c r="SJT229" s="1"/>
      <c r="SJU229" s="1"/>
      <c r="SJV229" s="1"/>
      <c r="SJW229" s="1"/>
      <c r="SJX229" s="1"/>
      <c r="SJY229" s="1"/>
      <c r="SJZ229" s="1"/>
      <c r="SKA229" s="1"/>
      <c r="SKB229" s="1"/>
      <c r="SKC229" s="1"/>
      <c r="SKD229" s="1"/>
      <c r="SKE229" s="1"/>
      <c r="SKF229" s="1"/>
      <c r="SKG229" s="1"/>
      <c r="SKH229" s="1"/>
      <c r="SKI229" s="1"/>
      <c r="SKJ229" s="1"/>
      <c r="SKK229" s="1"/>
      <c r="SKL229" s="1"/>
      <c r="SKM229" s="1"/>
      <c r="SKN229" s="1"/>
      <c r="SKO229" s="1"/>
      <c r="SKP229" s="1"/>
      <c r="SKQ229" s="1"/>
      <c r="SKR229" s="1"/>
      <c r="SKS229" s="1"/>
      <c r="SKT229" s="1"/>
      <c r="SKU229" s="1"/>
      <c r="SKV229" s="1"/>
      <c r="SKW229" s="1"/>
      <c r="SKX229" s="1"/>
      <c r="SKY229" s="1"/>
      <c r="SKZ229" s="1"/>
      <c r="SLA229" s="1"/>
      <c r="SLB229" s="1"/>
      <c r="SLC229" s="1"/>
      <c r="SLD229" s="1"/>
      <c r="SLE229" s="1"/>
      <c r="SLF229" s="1"/>
      <c r="SLG229" s="1"/>
      <c r="SLH229" s="1"/>
      <c r="SLI229" s="1"/>
      <c r="SLJ229" s="1"/>
      <c r="SLK229" s="1"/>
      <c r="SLL229" s="1"/>
      <c r="SLM229" s="1"/>
      <c r="SLN229" s="1"/>
      <c r="SLO229" s="1"/>
      <c r="SLP229" s="1"/>
      <c r="SLQ229" s="1"/>
      <c r="SLR229" s="1"/>
      <c r="SLS229" s="1"/>
      <c r="SLT229" s="1"/>
      <c r="SLU229" s="1"/>
      <c r="SLV229" s="1"/>
      <c r="SLW229" s="1"/>
      <c r="SLX229" s="1"/>
      <c r="SLY229" s="1"/>
      <c r="SLZ229" s="1"/>
      <c r="SMA229" s="1"/>
      <c r="SMB229" s="1"/>
      <c r="SMC229" s="1"/>
      <c r="SMD229" s="1"/>
      <c r="SME229" s="1"/>
      <c r="SMF229" s="1"/>
      <c r="SMG229" s="1"/>
      <c r="SMH229" s="1"/>
      <c r="SMI229" s="1"/>
      <c r="SMJ229" s="1"/>
      <c r="SMK229" s="1"/>
      <c r="SML229" s="1"/>
      <c r="SMM229" s="1"/>
      <c r="SMN229" s="1"/>
      <c r="SMO229" s="1"/>
      <c r="SMP229" s="1"/>
      <c r="SMQ229" s="1"/>
      <c r="SMR229" s="1"/>
      <c r="SMS229" s="1"/>
      <c r="SMT229" s="1"/>
      <c r="SMU229" s="1"/>
      <c r="SMV229" s="1"/>
      <c r="SMW229" s="1"/>
      <c r="SMX229" s="1"/>
      <c r="SMY229" s="1"/>
      <c r="SMZ229" s="1"/>
      <c r="SNA229" s="1"/>
      <c r="SNB229" s="1"/>
      <c r="SNC229" s="1"/>
      <c r="SND229" s="1"/>
      <c r="SNE229" s="1"/>
      <c r="SNF229" s="1"/>
      <c r="SNG229" s="1"/>
      <c r="SNH229" s="1"/>
      <c r="SNI229" s="1"/>
      <c r="SNJ229" s="1"/>
      <c r="SNK229" s="1"/>
      <c r="SNL229" s="1"/>
      <c r="SNM229" s="1"/>
      <c r="SNN229" s="1"/>
      <c r="SNO229" s="1"/>
      <c r="SNP229" s="1"/>
      <c r="SNQ229" s="1"/>
      <c r="SNR229" s="1"/>
      <c r="SNS229" s="1"/>
      <c r="SNT229" s="1"/>
      <c r="SNU229" s="1"/>
      <c r="SNV229" s="1"/>
      <c r="SNW229" s="1"/>
      <c r="SNX229" s="1"/>
      <c r="SNY229" s="1"/>
      <c r="SNZ229" s="1"/>
      <c r="SOA229" s="1"/>
      <c r="SOB229" s="1"/>
      <c r="SOC229" s="1"/>
      <c r="SOD229" s="1"/>
      <c r="SOE229" s="1"/>
      <c r="SOF229" s="1"/>
      <c r="SOG229" s="1"/>
      <c r="SOH229" s="1"/>
      <c r="SOI229" s="1"/>
      <c r="SOJ229" s="1"/>
      <c r="SOK229" s="1"/>
      <c r="SOL229" s="1"/>
      <c r="SOM229" s="1"/>
      <c r="SON229" s="1"/>
      <c r="SOO229" s="1"/>
      <c r="SOP229" s="1"/>
      <c r="SOQ229" s="1"/>
      <c r="SOR229" s="1"/>
      <c r="SOS229" s="1"/>
      <c r="SOT229" s="1"/>
      <c r="SOU229" s="1"/>
      <c r="SOV229" s="1"/>
      <c r="SOW229" s="1"/>
      <c r="SOX229" s="1"/>
      <c r="SOY229" s="1"/>
      <c r="SOZ229" s="1"/>
      <c r="SPA229" s="1"/>
      <c r="SPB229" s="1"/>
      <c r="SPC229" s="1"/>
      <c r="SPD229" s="1"/>
      <c r="SPE229" s="1"/>
      <c r="SPF229" s="1"/>
      <c r="SPG229" s="1"/>
      <c r="SPH229" s="1"/>
      <c r="SPI229" s="1"/>
      <c r="SPJ229" s="1"/>
      <c r="SPK229" s="1"/>
      <c r="SPL229" s="1"/>
      <c r="SPM229" s="1"/>
      <c r="SPN229" s="1"/>
      <c r="SPO229" s="1"/>
      <c r="SPP229" s="1"/>
      <c r="SPQ229" s="1"/>
      <c r="SPR229" s="1"/>
      <c r="SPS229" s="1"/>
      <c r="SPT229" s="1"/>
      <c r="SPU229" s="1"/>
      <c r="SPV229" s="1"/>
      <c r="SPW229" s="1"/>
      <c r="SPX229" s="1"/>
      <c r="SPY229" s="1"/>
      <c r="SPZ229" s="1"/>
      <c r="SQA229" s="1"/>
      <c r="SQB229" s="1"/>
      <c r="SQC229" s="1"/>
      <c r="SQD229" s="1"/>
      <c r="SQE229" s="1"/>
      <c r="SQF229" s="1"/>
      <c r="SQG229" s="1"/>
      <c r="SQH229" s="1"/>
      <c r="SQI229" s="1"/>
      <c r="SQJ229" s="1"/>
      <c r="SQK229" s="1"/>
      <c r="SQL229" s="1"/>
      <c r="SQM229" s="1"/>
      <c r="SQN229" s="1"/>
      <c r="SQO229" s="1"/>
      <c r="SQP229" s="1"/>
      <c r="SQQ229" s="1"/>
      <c r="SQR229" s="1"/>
      <c r="SQS229" s="1"/>
      <c r="SQT229" s="1"/>
      <c r="SQU229" s="1"/>
      <c r="SQV229" s="1"/>
      <c r="SQW229" s="1"/>
      <c r="SQX229" s="1"/>
      <c r="SQY229" s="1"/>
      <c r="SQZ229" s="1"/>
      <c r="SRA229" s="1"/>
      <c r="SRB229" s="1"/>
      <c r="SRC229" s="1"/>
      <c r="SRD229" s="1"/>
      <c r="SRE229" s="1"/>
      <c r="SRF229" s="1"/>
      <c r="SRG229" s="1"/>
      <c r="SRH229" s="1"/>
      <c r="SRI229" s="1"/>
      <c r="SRJ229" s="1"/>
      <c r="SRK229" s="1"/>
      <c r="SRL229" s="1"/>
      <c r="SRM229" s="1"/>
      <c r="SRN229" s="1"/>
      <c r="SRO229" s="1"/>
      <c r="SRP229" s="1"/>
      <c r="SRQ229" s="1"/>
      <c r="SRR229" s="1"/>
      <c r="SRS229" s="1"/>
      <c r="SRT229" s="1"/>
      <c r="SRU229" s="1"/>
      <c r="SRV229" s="1"/>
      <c r="SRW229" s="1"/>
      <c r="SRX229" s="1"/>
      <c r="SRY229" s="1"/>
      <c r="SRZ229" s="1"/>
      <c r="SSA229" s="1"/>
      <c r="SSB229" s="1"/>
      <c r="SSC229" s="1"/>
      <c r="SSD229" s="1"/>
      <c r="SSE229" s="1"/>
      <c r="SSF229" s="1"/>
      <c r="SSG229" s="1"/>
      <c r="SSH229" s="1"/>
      <c r="SSI229" s="1"/>
      <c r="SSJ229" s="1"/>
      <c r="SSK229" s="1"/>
      <c r="SSL229" s="1"/>
      <c r="SSM229" s="1"/>
      <c r="SSN229" s="1"/>
      <c r="SSO229" s="1"/>
      <c r="SSP229" s="1"/>
      <c r="SSQ229" s="1"/>
      <c r="SSR229" s="1"/>
      <c r="SSS229" s="1"/>
      <c r="SST229" s="1"/>
      <c r="SSU229" s="1"/>
      <c r="SSV229" s="1"/>
      <c r="SSW229" s="1"/>
      <c r="SSX229" s="1"/>
      <c r="SSY229" s="1"/>
      <c r="SSZ229" s="1"/>
      <c r="STA229" s="1"/>
      <c r="STB229" s="1"/>
      <c r="STC229" s="1"/>
      <c r="STD229" s="1"/>
      <c r="STE229" s="1"/>
      <c r="STF229" s="1"/>
      <c r="STG229" s="1"/>
      <c r="STH229" s="1"/>
      <c r="STI229" s="1"/>
      <c r="STJ229" s="1"/>
      <c r="STK229" s="1"/>
      <c r="STL229" s="1"/>
      <c r="STM229" s="1"/>
      <c r="STN229" s="1"/>
      <c r="STO229" s="1"/>
      <c r="STP229" s="1"/>
      <c r="STQ229" s="1"/>
      <c r="STR229" s="1"/>
      <c r="STS229" s="1"/>
      <c r="STT229" s="1"/>
      <c r="STU229" s="1"/>
      <c r="STV229" s="1"/>
      <c r="STW229" s="1"/>
      <c r="STX229" s="1"/>
      <c r="STY229" s="1"/>
      <c r="STZ229" s="1"/>
      <c r="SUA229" s="1"/>
      <c r="SUB229" s="1"/>
      <c r="SUC229" s="1"/>
      <c r="SUD229" s="1"/>
      <c r="SUE229" s="1"/>
      <c r="SUF229" s="1"/>
      <c r="SUG229" s="1"/>
      <c r="SUH229" s="1"/>
      <c r="SUI229" s="1"/>
      <c r="SUJ229" s="1"/>
      <c r="SUK229" s="1"/>
      <c r="SUL229" s="1"/>
      <c r="SUM229" s="1"/>
      <c r="SUN229" s="1"/>
      <c r="SUO229" s="1"/>
      <c r="SUP229" s="1"/>
      <c r="SUQ229" s="1"/>
      <c r="SUR229" s="1"/>
      <c r="SUS229" s="1"/>
      <c r="SUT229" s="1"/>
      <c r="SUU229" s="1"/>
      <c r="SUV229" s="1"/>
      <c r="SUW229" s="1"/>
      <c r="SUX229" s="1"/>
      <c r="SUY229" s="1"/>
      <c r="SUZ229" s="1"/>
      <c r="SVA229" s="1"/>
      <c r="SVB229" s="1"/>
      <c r="SVC229" s="1"/>
      <c r="SVD229" s="1"/>
      <c r="SVE229" s="1"/>
      <c r="SVF229" s="1"/>
      <c r="SVG229" s="1"/>
      <c r="SVH229" s="1"/>
      <c r="SVI229" s="1"/>
      <c r="SVJ229" s="1"/>
      <c r="SVK229" s="1"/>
      <c r="SVL229" s="1"/>
      <c r="SVM229" s="1"/>
      <c r="SVN229" s="1"/>
      <c r="SVO229" s="1"/>
      <c r="SVP229" s="1"/>
      <c r="SVQ229" s="1"/>
      <c r="SVR229" s="1"/>
      <c r="SVS229" s="1"/>
      <c r="SVT229" s="1"/>
      <c r="SVU229" s="1"/>
      <c r="SVV229" s="1"/>
      <c r="SVW229" s="1"/>
      <c r="SVX229" s="1"/>
      <c r="SVY229" s="1"/>
      <c r="SVZ229" s="1"/>
      <c r="SWA229" s="1"/>
      <c r="SWB229" s="1"/>
      <c r="SWC229" s="1"/>
      <c r="SWD229" s="1"/>
      <c r="SWE229" s="1"/>
      <c r="SWF229" s="1"/>
      <c r="SWG229" s="1"/>
      <c r="SWH229" s="1"/>
      <c r="SWI229" s="1"/>
      <c r="SWJ229" s="1"/>
      <c r="SWK229" s="1"/>
      <c r="SWL229" s="1"/>
      <c r="SWM229" s="1"/>
      <c r="SWN229" s="1"/>
      <c r="SWO229" s="1"/>
      <c r="SWP229" s="1"/>
      <c r="SWQ229" s="1"/>
      <c r="SWR229" s="1"/>
      <c r="SWS229" s="1"/>
      <c r="SWT229" s="1"/>
      <c r="SWU229" s="1"/>
      <c r="SWV229" s="1"/>
      <c r="SWW229" s="1"/>
      <c r="SWX229" s="1"/>
      <c r="SWY229" s="1"/>
      <c r="SWZ229" s="1"/>
      <c r="SXA229" s="1"/>
      <c r="SXB229" s="1"/>
      <c r="SXC229" s="1"/>
      <c r="SXD229" s="1"/>
      <c r="SXE229" s="1"/>
      <c r="SXF229" s="1"/>
      <c r="SXG229" s="1"/>
      <c r="SXH229" s="1"/>
      <c r="SXI229" s="1"/>
      <c r="SXJ229" s="1"/>
      <c r="SXK229" s="1"/>
      <c r="SXL229" s="1"/>
      <c r="SXM229" s="1"/>
      <c r="SXN229" s="1"/>
      <c r="SXO229" s="1"/>
      <c r="SXP229" s="1"/>
      <c r="SXQ229" s="1"/>
      <c r="SXR229" s="1"/>
      <c r="SXS229" s="1"/>
      <c r="SXT229" s="1"/>
      <c r="SXU229" s="1"/>
      <c r="SXV229" s="1"/>
      <c r="SXW229" s="1"/>
      <c r="SXX229" s="1"/>
      <c r="SXY229" s="1"/>
      <c r="SXZ229" s="1"/>
      <c r="SYA229" s="1"/>
      <c r="SYB229" s="1"/>
      <c r="SYC229" s="1"/>
      <c r="SYD229" s="1"/>
      <c r="SYE229" s="1"/>
      <c r="SYF229" s="1"/>
      <c r="SYG229" s="1"/>
      <c r="SYH229" s="1"/>
      <c r="SYI229" s="1"/>
      <c r="SYJ229" s="1"/>
      <c r="SYK229" s="1"/>
      <c r="SYL229" s="1"/>
      <c r="SYM229" s="1"/>
      <c r="SYN229" s="1"/>
      <c r="SYO229" s="1"/>
      <c r="SYP229" s="1"/>
      <c r="SYQ229" s="1"/>
      <c r="SYR229" s="1"/>
      <c r="SYS229" s="1"/>
      <c r="SYT229" s="1"/>
      <c r="SYU229" s="1"/>
      <c r="SYV229" s="1"/>
      <c r="SYW229" s="1"/>
      <c r="SYX229" s="1"/>
      <c r="SYY229" s="1"/>
      <c r="SYZ229" s="1"/>
      <c r="SZA229" s="1"/>
      <c r="SZB229" s="1"/>
      <c r="SZC229" s="1"/>
      <c r="SZD229" s="1"/>
      <c r="SZE229" s="1"/>
      <c r="SZF229" s="1"/>
      <c r="SZG229" s="1"/>
      <c r="SZH229" s="1"/>
      <c r="SZI229" s="1"/>
      <c r="SZJ229" s="1"/>
      <c r="SZK229" s="1"/>
      <c r="SZL229" s="1"/>
      <c r="SZM229" s="1"/>
      <c r="SZN229" s="1"/>
      <c r="SZO229" s="1"/>
      <c r="SZP229" s="1"/>
      <c r="SZQ229" s="1"/>
      <c r="SZR229" s="1"/>
      <c r="SZS229" s="1"/>
      <c r="SZT229" s="1"/>
      <c r="SZU229" s="1"/>
      <c r="SZV229" s="1"/>
      <c r="SZW229" s="1"/>
      <c r="SZX229" s="1"/>
      <c r="SZY229" s="1"/>
      <c r="SZZ229" s="1"/>
      <c r="TAA229" s="1"/>
      <c r="TAB229" s="1"/>
      <c r="TAC229" s="1"/>
      <c r="TAD229" s="1"/>
      <c r="TAE229" s="1"/>
      <c r="TAF229" s="1"/>
      <c r="TAG229" s="1"/>
      <c r="TAH229" s="1"/>
      <c r="TAI229" s="1"/>
      <c r="TAJ229" s="1"/>
      <c r="TAK229" s="1"/>
      <c r="TAL229" s="1"/>
      <c r="TAM229" s="1"/>
      <c r="TAN229" s="1"/>
      <c r="TAO229" s="1"/>
      <c r="TAP229" s="1"/>
      <c r="TAQ229" s="1"/>
      <c r="TAR229" s="1"/>
      <c r="TAS229" s="1"/>
      <c r="TAT229" s="1"/>
      <c r="TAU229" s="1"/>
      <c r="TAV229" s="1"/>
      <c r="TAW229" s="1"/>
      <c r="TAX229" s="1"/>
      <c r="TAY229" s="1"/>
      <c r="TAZ229" s="1"/>
      <c r="TBA229" s="1"/>
      <c r="TBB229" s="1"/>
      <c r="TBC229" s="1"/>
      <c r="TBD229" s="1"/>
      <c r="TBE229" s="1"/>
      <c r="TBF229" s="1"/>
      <c r="TBG229" s="1"/>
      <c r="TBH229" s="1"/>
      <c r="TBI229" s="1"/>
      <c r="TBJ229" s="1"/>
      <c r="TBK229" s="1"/>
      <c r="TBL229" s="1"/>
      <c r="TBM229" s="1"/>
      <c r="TBN229" s="1"/>
      <c r="TBO229" s="1"/>
      <c r="TBP229" s="1"/>
      <c r="TBQ229" s="1"/>
      <c r="TBR229" s="1"/>
      <c r="TBS229" s="1"/>
      <c r="TBT229" s="1"/>
      <c r="TBU229" s="1"/>
      <c r="TBV229" s="1"/>
      <c r="TBW229" s="1"/>
      <c r="TBX229" s="1"/>
      <c r="TBY229" s="1"/>
      <c r="TBZ229" s="1"/>
      <c r="TCA229" s="1"/>
      <c r="TCB229" s="1"/>
      <c r="TCC229" s="1"/>
      <c r="TCD229" s="1"/>
      <c r="TCE229" s="1"/>
      <c r="TCF229" s="1"/>
      <c r="TCG229" s="1"/>
      <c r="TCH229" s="1"/>
      <c r="TCI229" s="1"/>
      <c r="TCJ229" s="1"/>
      <c r="TCK229" s="1"/>
      <c r="TCL229" s="1"/>
      <c r="TCM229" s="1"/>
      <c r="TCN229" s="1"/>
      <c r="TCO229" s="1"/>
      <c r="TCP229" s="1"/>
      <c r="TCQ229" s="1"/>
      <c r="TCR229" s="1"/>
      <c r="TCS229" s="1"/>
      <c r="TCT229" s="1"/>
      <c r="TCU229" s="1"/>
      <c r="TCV229" s="1"/>
      <c r="TCW229" s="1"/>
      <c r="TCX229" s="1"/>
      <c r="TCY229" s="1"/>
      <c r="TCZ229" s="1"/>
      <c r="TDA229" s="1"/>
      <c r="TDB229" s="1"/>
      <c r="TDC229" s="1"/>
      <c r="TDD229" s="1"/>
      <c r="TDE229" s="1"/>
      <c r="TDF229" s="1"/>
      <c r="TDG229" s="1"/>
      <c r="TDH229" s="1"/>
      <c r="TDI229" s="1"/>
      <c r="TDJ229" s="1"/>
      <c r="TDK229" s="1"/>
      <c r="TDL229" s="1"/>
      <c r="TDM229" s="1"/>
      <c r="TDN229" s="1"/>
      <c r="TDO229" s="1"/>
      <c r="TDP229" s="1"/>
      <c r="TDQ229" s="1"/>
      <c r="TDR229" s="1"/>
      <c r="TDS229" s="1"/>
      <c r="TDT229" s="1"/>
      <c r="TDU229" s="1"/>
      <c r="TDV229" s="1"/>
      <c r="TDW229" s="1"/>
      <c r="TDX229" s="1"/>
      <c r="TDY229" s="1"/>
      <c r="TDZ229" s="1"/>
      <c r="TEA229" s="1"/>
      <c r="TEB229" s="1"/>
      <c r="TEC229" s="1"/>
      <c r="TED229" s="1"/>
      <c r="TEE229" s="1"/>
      <c r="TEF229" s="1"/>
      <c r="TEG229" s="1"/>
      <c r="TEH229" s="1"/>
      <c r="TEI229" s="1"/>
      <c r="TEJ229" s="1"/>
      <c r="TEK229" s="1"/>
      <c r="TEL229" s="1"/>
      <c r="TEM229" s="1"/>
      <c r="TEN229" s="1"/>
      <c r="TEO229" s="1"/>
      <c r="TEP229" s="1"/>
      <c r="TEQ229" s="1"/>
      <c r="TER229" s="1"/>
      <c r="TES229" s="1"/>
      <c r="TET229" s="1"/>
      <c r="TEU229" s="1"/>
      <c r="TEV229" s="1"/>
      <c r="TEW229" s="1"/>
      <c r="TEX229" s="1"/>
      <c r="TEY229" s="1"/>
      <c r="TEZ229" s="1"/>
      <c r="TFA229" s="1"/>
      <c r="TFB229" s="1"/>
      <c r="TFC229" s="1"/>
      <c r="TFD229" s="1"/>
      <c r="TFE229" s="1"/>
      <c r="TFF229" s="1"/>
      <c r="TFG229" s="1"/>
      <c r="TFH229" s="1"/>
      <c r="TFI229" s="1"/>
      <c r="TFJ229" s="1"/>
      <c r="TFK229" s="1"/>
      <c r="TFL229" s="1"/>
      <c r="TFM229" s="1"/>
      <c r="TFN229" s="1"/>
      <c r="TFO229" s="1"/>
      <c r="TFP229" s="1"/>
      <c r="TFQ229" s="1"/>
      <c r="TFR229" s="1"/>
      <c r="TFS229" s="1"/>
      <c r="TFT229" s="1"/>
      <c r="TFU229" s="1"/>
      <c r="TFV229" s="1"/>
      <c r="TFW229" s="1"/>
      <c r="TFX229" s="1"/>
      <c r="TFY229" s="1"/>
      <c r="TFZ229" s="1"/>
      <c r="TGA229" s="1"/>
      <c r="TGB229" s="1"/>
      <c r="TGC229" s="1"/>
      <c r="TGD229" s="1"/>
      <c r="TGE229" s="1"/>
      <c r="TGF229" s="1"/>
      <c r="TGG229" s="1"/>
      <c r="TGH229" s="1"/>
      <c r="TGI229" s="1"/>
      <c r="TGJ229" s="1"/>
      <c r="TGK229" s="1"/>
      <c r="TGL229" s="1"/>
      <c r="TGM229" s="1"/>
      <c r="TGN229" s="1"/>
      <c r="TGO229" s="1"/>
      <c r="TGP229" s="1"/>
      <c r="TGQ229" s="1"/>
      <c r="TGR229" s="1"/>
      <c r="TGS229" s="1"/>
      <c r="TGT229" s="1"/>
      <c r="TGU229" s="1"/>
      <c r="TGV229" s="1"/>
      <c r="TGW229" s="1"/>
      <c r="TGX229" s="1"/>
      <c r="TGY229" s="1"/>
      <c r="TGZ229" s="1"/>
      <c r="THA229" s="1"/>
      <c r="THB229" s="1"/>
      <c r="THC229" s="1"/>
      <c r="THD229" s="1"/>
      <c r="THE229" s="1"/>
      <c r="THF229" s="1"/>
      <c r="THG229" s="1"/>
      <c r="THH229" s="1"/>
      <c r="THI229" s="1"/>
      <c r="THJ229" s="1"/>
      <c r="THK229" s="1"/>
      <c r="THL229" s="1"/>
      <c r="THM229" s="1"/>
      <c r="THN229" s="1"/>
      <c r="THO229" s="1"/>
      <c r="THP229" s="1"/>
      <c r="THQ229" s="1"/>
      <c r="THR229" s="1"/>
      <c r="THS229" s="1"/>
      <c r="THT229" s="1"/>
      <c r="THU229" s="1"/>
      <c r="THV229" s="1"/>
      <c r="THW229" s="1"/>
      <c r="THX229" s="1"/>
      <c r="THY229" s="1"/>
      <c r="THZ229" s="1"/>
      <c r="TIA229" s="1"/>
      <c r="TIB229" s="1"/>
      <c r="TIC229" s="1"/>
      <c r="TID229" s="1"/>
      <c r="TIE229" s="1"/>
      <c r="TIF229" s="1"/>
      <c r="TIG229" s="1"/>
      <c r="TIH229" s="1"/>
      <c r="TII229" s="1"/>
      <c r="TIJ229" s="1"/>
      <c r="TIK229" s="1"/>
      <c r="TIL229" s="1"/>
      <c r="TIM229" s="1"/>
      <c r="TIN229" s="1"/>
      <c r="TIO229" s="1"/>
      <c r="TIP229" s="1"/>
      <c r="TIQ229" s="1"/>
      <c r="TIR229" s="1"/>
      <c r="TIS229" s="1"/>
      <c r="TIT229" s="1"/>
      <c r="TIU229" s="1"/>
      <c r="TIV229" s="1"/>
      <c r="TIW229" s="1"/>
      <c r="TIX229" s="1"/>
      <c r="TIY229" s="1"/>
      <c r="TIZ229" s="1"/>
      <c r="TJA229" s="1"/>
      <c r="TJB229" s="1"/>
      <c r="TJC229" s="1"/>
      <c r="TJD229" s="1"/>
      <c r="TJE229" s="1"/>
      <c r="TJF229" s="1"/>
      <c r="TJG229" s="1"/>
      <c r="TJH229" s="1"/>
      <c r="TJI229" s="1"/>
      <c r="TJJ229" s="1"/>
      <c r="TJK229" s="1"/>
      <c r="TJL229" s="1"/>
      <c r="TJM229" s="1"/>
      <c r="TJN229" s="1"/>
      <c r="TJO229" s="1"/>
      <c r="TJP229" s="1"/>
      <c r="TJQ229" s="1"/>
      <c r="TJR229" s="1"/>
      <c r="TJS229" s="1"/>
      <c r="TJT229" s="1"/>
      <c r="TJU229" s="1"/>
      <c r="TJV229" s="1"/>
      <c r="TJW229" s="1"/>
      <c r="TJX229" s="1"/>
      <c r="TJY229" s="1"/>
      <c r="TJZ229" s="1"/>
      <c r="TKA229" s="1"/>
      <c r="TKB229" s="1"/>
      <c r="TKC229" s="1"/>
      <c r="TKD229" s="1"/>
      <c r="TKE229" s="1"/>
      <c r="TKF229" s="1"/>
      <c r="TKG229" s="1"/>
      <c r="TKH229" s="1"/>
      <c r="TKI229" s="1"/>
      <c r="TKJ229" s="1"/>
      <c r="TKK229" s="1"/>
      <c r="TKL229" s="1"/>
      <c r="TKM229" s="1"/>
      <c r="TKN229" s="1"/>
      <c r="TKO229" s="1"/>
      <c r="TKP229" s="1"/>
      <c r="TKQ229" s="1"/>
      <c r="TKR229" s="1"/>
      <c r="TKS229" s="1"/>
      <c r="TKT229" s="1"/>
      <c r="TKU229" s="1"/>
      <c r="TKV229" s="1"/>
      <c r="TKW229" s="1"/>
      <c r="TKX229" s="1"/>
      <c r="TKY229" s="1"/>
      <c r="TKZ229" s="1"/>
      <c r="TLA229" s="1"/>
      <c r="TLB229" s="1"/>
      <c r="TLC229" s="1"/>
      <c r="TLD229" s="1"/>
      <c r="TLE229" s="1"/>
      <c r="TLF229" s="1"/>
      <c r="TLG229" s="1"/>
      <c r="TLH229" s="1"/>
      <c r="TLI229" s="1"/>
      <c r="TLJ229" s="1"/>
      <c r="TLK229" s="1"/>
      <c r="TLL229" s="1"/>
      <c r="TLM229" s="1"/>
      <c r="TLN229" s="1"/>
      <c r="TLO229" s="1"/>
      <c r="TLP229" s="1"/>
      <c r="TLQ229" s="1"/>
      <c r="TLR229" s="1"/>
      <c r="TLS229" s="1"/>
      <c r="TLT229" s="1"/>
      <c r="TLU229" s="1"/>
      <c r="TLV229" s="1"/>
      <c r="TLW229" s="1"/>
      <c r="TLX229" s="1"/>
      <c r="TLY229" s="1"/>
      <c r="TLZ229" s="1"/>
      <c r="TMA229" s="1"/>
      <c r="TMB229" s="1"/>
      <c r="TMC229" s="1"/>
      <c r="TMD229" s="1"/>
      <c r="TME229" s="1"/>
      <c r="TMF229" s="1"/>
      <c r="TMG229" s="1"/>
      <c r="TMH229" s="1"/>
      <c r="TMI229" s="1"/>
      <c r="TMJ229" s="1"/>
      <c r="TMK229" s="1"/>
      <c r="TML229" s="1"/>
      <c r="TMM229" s="1"/>
      <c r="TMN229" s="1"/>
      <c r="TMO229" s="1"/>
      <c r="TMP229" s="1"/>
      <c r="TMQ229" s="1"/>
      <c r="TMR229" s="1"/>
      <c r="TMS229" s="1"/>
      <c r="TMT229" s="1"/>
      <c r="TMU229" s="1"/>
      <c r="TMV229" s="1"/>
      <c r="TMW229" s="1"/>
      <c r="TMX229" s="1"/>
      <c r="TMY229" s="1"/>
      <c r="TMZ229" s="1"/>
      <c r="TNA229" s="1"/>
      <c r="TNB229" s="1"/>
      <c r="TNC229" s="1"/>
      <c r="TND229" s="1"/>
      <c r="TNE229" s="1"/>
      <c r="TNF229" s="1"/>
      <c r="TNG229" s="1"/>
      <c r="TNH229" s="1"/>
      <c r="TNI229" s="1"/>
      <c r="TNJ229" s="1"/>
      <c r="TNK229" s="1"/>
      <c r="TNL229" s="1"/>
      <c r="TNM229" s="1"/>
      <c r="TNN229" s="1"/>
      <c r="TNO229" s="1"/>
      <c r="TNP229" s="1"/>
      <c r="TNQ229" s="1"/>
      <c r="TNR229" s="1"/>
      <c r="TNS229" s="1"/>
      <c r="TNT229" s="1"/>
      <c r="TNU229" s="1"/>
      <c r="TNV229" s="1"/>
      <c r="TNW229" s="1"/>
      <c r="TNX229" s="1"/>
      <c r="TNY229" s="1"/>
      <c r="TNZ229" s="1"/>
      <c r="TOA229" s="1"/>
      <c r="TOB229" s="1"/>
      <c r="TOC229" s="1"/>
      <c r="TOD229" s="1"/>
      <c r="TOE229" s="1"/>
      <c r="TOF229" s="1"/>
      <c r="TOG229" s="1"/>
      <c r="TOH229" s="1"/>
      <c r="TOI229" s="1"/>
      <c r="TOJ229" s="1"/>
      <c r="TOK229" s="1"/>
      <c r="TOL229" s="1"/>
      <c r="TOM229" s="1"/>
      <c r="TON229" s="1"/>
      <c r="TOO229" s="1"/>
      <c r="TOP229" s="1"/>
      <c r="TOQ229" s="1"/>
      <c r="TOR229" s="1"/>
      <c r="TOS229" s="1"/>
      <c r="TOT229" s="1"/>
      <c r="TOU229" s="1"/>
      <c r="TOV229" s="1"/>
      <c r="TOW229" s="1"/>
      <c r="TOX229" s="1"/>
      <c r="TOY229" s="1"/>
      <c r="TOZ229" s="1"/>
      <c r="TPA229" s="1"/>
      <c r="TPB229" s="1"/>
      <c r="TPC229" s="1"/>
      <c r="TPD229" s="1"/>
      <c r="TPE229" s="1"/>
      <c r="TPF229" s="1"/>
      <c r="TPG229" s="1"/>
      <c r="TPH229" s="1"/>
      <c r="TPI229" s="1"/>
      <c r="TPJ229" s="1"/>
      <c r="TPK229" s="1"/>
      <c r="TPL229" s="1"/>
      <c r="TPM229" s="1"/>
      <c r="TPN229" s="1"/>
      <c r="TPO229" s="1"/>
      <c r="TPP229" s="1"/>
      <c r="TPQ229" s="1"/>
      <c r="TPR229" s="1"/>
      <c r="TPS229" s="1"/>
      <c r="TPT229" s="1"/>
      <c r="TPU229" s="1"/>
      <c r="TPV229" s="1"/>
      <c r="TPW229" s="1"/>
      <c r="TPX229" s="1"/>
      <c r="TPY229" s="1"/>
      <c r="TPZ229" s="1"/>
      <c r="TQA229" s="1"/>
      <c r="TQB229" s="1"/>
      <c r="TQC229" s="1"/>
      <c r="TQD229" s="1"/>
      <c r="TQE229" s="1"/>
      <c r="TQF229" s="1"/>
      <c r="TQG229" s="1"/>
      <c r="TQH229" s="1"/>
      <c r="TQI229" s="1"/>
      <c r="TQJ229" s="1"/>
      <c r="TQK229" s="1"/>
      <c r="TQL229" s="1"/>
      <c r="TQM229" s="1"/>
      <c r="TQN229" s="1"/>
      <c r="TQO229" s="1"/>
      <c r="TQP229" s="1"/>
      <c r="TQQ229" s="1"/>
      <c r="TQR229" s="1"/>
      <c r="TQS229" s="1"/>
      <c r="TQT229" s="1"/>
      <c r="TQU229" s="1"/>
      <c r="TQV229" s="1"/>
      <c r="TQW229" s="1"/>
      <c r="TQX229" s="1"/>
      <c r="TQY229" s="1"/>
      <c r="TQZ229" s="1"/>
      <c r="TRA229" s="1"/>
      <c r="TRB229" s="1"/>
      <c r="TRC229" s="1"/>
      <c r="TRD229" s="1"/>
      <c r="TRE229" s="1"/>
      <c r="TRF229" s="1"/>
      <c r="TRG229" s="1"/>
      <c r="TRH229" s="1"/>
      <c r="TRI229" s="1"/>
      <c r="TRJ229" s="1"/>
      <c r="TRK229" s="1"/>
      <c r="TRL229" s="1"/>
      <c r="TRM229" s="1"/>
      <c r="TRN229" s="1"/>
      <c r="TRO229" s="1"/>
      <c r="TRP229" s="1"/>
      <c r="TRQ229" s="1"/>
      <c r="TRR229" s="1"/>
      <c r="TRS229" s="1"/>
      <c r="TRT229" s="1"/>
      <c r="TRU229" s="1"/>
      <c r="TRV229" s="1"/>
      <c r="TRW229" s="1"/>
      <c r="TRX229" s="1"/>
      <c r="TRY229" s="1"/>
      <c r="TRZ229" s="1"/>
      <c r="TSA229" s="1"/>
      <c r="TSB229" s="1"/>
      <c r="TSC229" s="1"/>
      <c r="TSD229" s="1"/>
      <c r="TSE229" s="1"/>
      <c r="TSF229" s="1"/>
      <c r="TSG229" s="1"/>
      <c r="TSH229" s="1"/>
      <c r="TSI229" s="1"/>
      <c r="TSJ229" s="1"/>
      <c r="TSK229" s="1"/>
      <c r="TSL229" s="1"/>
      <c r="TSM229" s="1"/>
      <c r="TSN229" s="1"/>
      <c r="TSO229" s="1"/>
      <c r="TSP229" s="1"/>
      <c r="TSQ229" s="1"/>
      <c r="TSR229" s="1"/>
      <c r="TSS229" s="1"/>
      <c r="TST229" s="1"/>
      <c r="TSU229" s="1"/>
      <c r="TSV229" s="1"/>
      <c r="TSW229" s="1"/>
      <c r="TSX229" s="1"/>
      <c r="TSY229" s="1"/>
      <c r="TSZ229" s="1"/>
      <c r="TTA229" s="1"/>
      <c r="TTB229" s="1"/>
      <c r="TTC229" s="1"/>
      <c r="TTD229" s="1"/>
      <c r="TTE229" s="1"/>
      <c r="TTF229" s="1"/>
      <c r="TTG229" s="1"/>
      <c r="TTH229" s="1"/>
      <c r="TTI229" s="1"/>
      <c r="TTJ229" s="1"/>
      <c r="TTK229" s="1"/>
      <c r="TTL229" s="1"/>
      <c r="TTM229" s="1"/>
      <c r="TTN229" s="1"/>
      <c r="TTO229" s="1"/>
      <c r="TTP229" s="1"/>
      <c r="TTQ229" s="1"/>
      <c r="TTR229" s="1"/>
      <c r="TTS229" s="1"/>
      <c r="TTT229" s="1"/>
      <c r="TTU229" s="1"/>
      <c r="TTV229" s="1"/>
      <c r="TTW229" s="1"/>
      <c r="TTX229" s="1"/>
      <c r="TTY229" s="1"/>
      <c r="TTZ229" s="1"/>
      <c r="TUA229" s="1"/>
      <c r="TUB229" s="1"/>
      <c r="TUC229" s="1"/>
      <c r="TUD229" s="1"/>
      <c r="TUE229" s="1"/>
      <c r="TUF229" s="1"/>
      <c r="TUG229" s="1"/>
      <c r="TUH229" s="1"/>
      <c r="TUI229" s="1"/>
      <c r="TUJ229" s="1"/>
      <c r="TUK229" s="1"/>
      <c r="TUL229" s="1"/>
      <c r="TUM229" s="1"/>
      <c r="TUN229" s="1"/>
      <c r="TUO229" s="1"/>
      <c r="TUP229" s="1"/>
      <c r="TUQ229" s="1"/>
      <c r="TUR229" s="1"/>
      <c r="TUS229" s="1"/>
      <c r="TUT229" s="1"/>
      <c r="TUU229" s="1"/>
      <c r="TUV229" s="1"/>
      <c r="TUW229" s="1"/>
      <c r="TUX229" s="1"/>
      <c r="TUY229" s="1"/>
      <c r="TUZ229" s="1"/>
      <c r="TVA229" s="1"/>
      <c r="TVB229" s="1"/>
      <c r="TVC229" s="1"/>
      <c r="TVD229" s="1"/>
      <c r="TVE229" s="1"/>
      <c r="TVF229" s="1"/>
      <c r="TVG229" s="1"/>
      <c r="TVH229" s="1"/>
      <c r="TVI229" s="1"/>
      <c r="TVJ229" s="1"/>
      <c r="TVK229" s="1"/>
      <c r="TVL229" s="1"/>
      <c r="TVM229" s="1"/>
      <c r="TVN229" s="1"/>
      <c r="TVO229" s="1"/>
      <c r="TVP229" s="1"/>
      <c r="TVQ229" s="1"/>
      <c r="TVR229" s="1"/>
      <c r="TVS229" s="1"/>
      <c r="TVT229" s="1"/>
      <c r="TVU229" s="1"/>
      <c r="TVV229" s="1"/>
      <c r="TVW229" s="1"/>
      <c r="TVX229" s="1"/>
      <c r="TVY229" s="1"/>
      <c r="TVZ229" s="1"/>
      <c r="TWA229" s="1"/>
      <c r="TWB229" s="1"/>
      <c r="TWC229" s="1"/>
      <c r="TWD229" s="1"/>
      <c r="TWE229" s="1"/>
      <c r="TWF229" s="1"/>
      <c r="TWG229" s="1"/>
      <c r="TWH229" s="1"/>
      <c r="TWI229" s="1"/>
      <c r="TWJ229" s="1"/>
      <c r="TWK229" s="1"/>
      <c r="TWL229" s="1"/>
      <c r="TWM229" s="1"/>
      <c r="TWN229" s="1"/>
      <c r="TWO229" s="1"/>
      <c r="TWP229" s="1"/>
      <c r="TWQ229" s="1"/>
      <c r="TWR229" s="1"/>
      <c r="TWS229" s="1"/>
      <c r="TWT229" s="1"/>
      <c r="TWU229" s="1"/>
      <c r="TWV229" s="1"/>
      <c r="TWW229" s="1"/>
      <c r="TWX229" s="1"/>
      <c r="TWY229" s="1"/>
      <c r="TWZ229" s="1"/>
      <c r="TXA229" s="1"/>
      <c r="TXB229" s="1"/>
      <c r="TXC229" s="1"/>
      <c r="TXD229" s="1"/>
      <c r="TXE229" s="1"/>
      <c r="TXF229" s="1"/>
      <c r="TXG229" s="1"/>
      <c r="TXH229" s="1"/>
      <c r="TXI229" s="1"/>
      <c r="TXJ229" s="1"/>
      <c r="TXK229" s="1"/>
      <c r="TXL229" s="1"/>
      <c r="TXM229" s="1"/>
      <c r="TXN229" s="1"/>
      <c r="TXO229" s="1"/>
      <c r="TXP229" s="1"/>
      <c r="TXQ229" s="1"/>
      <c r="TXR229" s="1"/>
      <c r="TXS229" s="1"/>
      <c r="TXT229" s="1"/>
      <c r="TXU229" s="1"/>
      <c r="TXV229" s="1"/>
      <c r="TXW229" s="1"/>
      <c r="TXX229" s="1"/>
      <c r="TXY229" s="1"/>
      <c r="TXZ229" s="1"/>
      <c r="TYA229" s="1"/>
      <c r="TYB229" s="1"/>
      <c r="TYC229" s="1"/>
      <c r="TYD229" s="1"/>
      <c r="TYE229" s="1"/>
      <c r="TYF229" s="1"/>
      <c r="TYG229" s="1"/>
      <c r="TYH229" s="1"/>
      <c r="TYI229" s="1"/>
      <c r="TYJ229" s="1"/>
      <c r="TYK229" s="1"/>
      <c r="TYL229" s="1"/>
      <c r="TYM229" s="1"/>
      <c r="TYN229" s="1"/>
      <c r="TYO229" s="1"/>
      <c r="TYP229" s="1"/>
      <c r="TYQ229" s="1"/>
      <c r="TYR229" s="1"/>
      <c r="TYS229" s="1"/>
      <c r="TYT229" s="1"/>
      <c r="TYU229" s="1"/>
      <c r="TYV229" s="1"/>
      <c r="TYW229" s="1"/>
      <c r="TYX229" s="1"/>
      <c r="TYY229" s="1"/>
      <c r="TYZ229" s="1"/>
      <c r="TZA229" s="1"/>
      <c r="TZB229" s="1"/>
      <c r="TZC229" s="1"/>
      <c r="TZD229" s="1"/>
      <c r="TZE229" s="1"/>
      <c r="TZF229" s="1"/>
      <c r="TZG229" s="1"/>
      <c r="TZH229" s="1"/>
      <c r="TZI229" s="1"/>
      <c r="TZJ229" s="1"/>
      <c r="TZK229" s="1"/>
      <c r="TZL229" s="1"/>
      <c r="TZM229" s="1"/>
      <c r="TZN229" s="1"/>
      <c r="TZO229" s="1"/>
      <c r="TZP229" s="1"/>
      <c r="TZQ229" s="1"/>
      <c r="TZR229" s="1"/>
      <c r="TZS229" s="1"/>
      <c r="TZT229" s="1"/>
      <c r="TZU229" s="1"/>
      <c r="TZV229" s="1"/>
      <c r="TZW229" s="1"/>
      <c r="TZX229" s="1"/>
      <c r="TZY229" s="1"/>
      <c r="TZZ229" s="1"/>
      <c r="UAA229" s="1"/>
      <c r="UAB229" s="1"/>
      <c r="UAC229" s="1"/>
      <c r="UAD229" s="1"/>
      <c r="UAE229" s="1"/>
      <c r="UAF229" s="1"/>
      <c r="UAG229" s="1"/>
      <c r="UAH229" s="1"/>
      <c r="UAI229" s="1"/>
      <c r="UAJ229" s="1"/>
      <c r="UAK229" s="1"/>
      <c r="UAL229" s="1"/>
      <c r="UAM229" s="1"/>
      <c r="UAN229" s="1"/>
      <c r="UAO229" s="1"/>
      <c r="UAP229" s="1"/>
      <c r="UAQ229" s="1"/>
      <c r="UAR229" s="1"/>
      <c r="UAS229" s="1"/>
      <c r="UAT229" s="1"/>
      <c r="UAU229" s="1"/>
      <c r="UAV229" s="1"/>
      <c r="UAW229" s="1"/>
      <c r="UAX229" s="1"/>
      <c r="UAY229" s="1"/>
      <c r="UAZ229" s="1"/>
      <c r="UBA229" s="1"/>
      <c r="UBB229" s="1"/>
      <c r="UBC229" s="1"/>
      <c r="UBD229" s="1"/>
      <c r="UBE229" s="1"/>
      <c r="UBF229" s="1"/>
      <c r="UBG229" s="1"/>
      <c r="UBH229" s="1"/>
      <c r="UBI229" s="1"/>
      <c r="UBJ229" s="1"/>
      <c r="UBK229" s="1"/>
      <c r="UBL229" s="1"/>
      <c r="UBM229" s="1"/>
      <c r="UBN229" s="1"/>
      <c r="UBO229" s="1"/>
      <c r="UBP229" s="1"/>
      <c r="UBQ229" s="1"/>
      <c r="UBR229" s="1"/>
      <c r="UBS229" s="1"/>
      <c r="UBT229" s="1"/>
      <c r="UBU229" s="1"/>
      <c r="UBV229" s="1"/>
      <c r="UBW229" s="1"/>
      <c r="UBX229" s="1"/>
      <c r="UBY229" s="1"/>
      <c r="UBZ229" s="1"/>
      <c r="UCA229" s="1"/>
      <c r="UCB229" s="1"/>
      <c r="UCC229" s="1"/>
      <c r="UCD229" s="1"/>
      <c r="UCE229" s="1"/>
      <c r="UCF229" s="1"/>
      <c r="UCG229" s="1"/>
      <c r="UCH229" s="1"/>
      <c r="UCI229" s="1"/>
      <c r="UCJ229" s="1"/>
      <c r="UCK229" s="1"/>
      <c r="UCL229" s="1"/>
      <c r="UCM229" s="1"/>
      <c r="UCN229" s="1"/>
      <c r="UCO229" s="1"/>
      <c r="UCP229" s="1"/>
      <c r="UCQ229" s="1"/>
      <c r="UCR229" s="1"/>
      <c r="UCS229" s="1"/>
      <c r="UCT229" s="1"/>
      <c r="UCU229" s="1"/>
      <c r="UCV229" s="1"/>
      <c r="UCW229" s="1"/>
      <c r="UCX229" s="1"/>
      <c r="UCY229" s="1"/>
      <c r="UCZ229" s="1"/>
      <c r="UDA229" s="1"/>
      <c r="UDB229" s="1"/>
      <c r="UDC229" s="1"/>
      <c r="UDD229" s="1"/>
      <c r="UDE229" s="1"/>
      <c r="UDF229" s="1"/>
      <c r="UDG229" s="1"/>
      <c r="UDH229" s="1"/>
      <c r="UDI229" s="1"/>
      <c r="UDJ229" s="1"/>
      <c r="UDK229" s="1"/>
      <c r="UDL229" s="1"/>
      <c r="UDM229" s="1"/>
      <c r="UDN229" s="1"/>
      <c r="UDO229" s="1"/>
      <c r="UDP229" s="1"/>
      <c r="UDQ229" s="1"/>
      <c r="UDR229" s="1"/>
      <c r="UDS229" s="1"/>
      <c r="UDT229" s="1"/>
      <c r="UDU229" s="1"/>
      <c r="UDV229" s="1"/>
      <c r="UDW229" s="1"/>
      <c r="UDX229" s="1"/>
      <c r="UDY229" s="1"/>
      <c r="UDZ229" s="1"/>
      <c r="UEA229" s="1"/>
      <c r="UEB229" s="1"/>
      <c r="UEC229" s="1"/>
      <c r="UED229" s="1"/>
      <c r="UEE229" s="1"/>
      <c r="UEF229" s="1"/>
      <c r="UEG229" s="1"/>
      <c r="UEH229" s="1"/>
      <c r="UEI229" s="1"/>
      <c r="UEJ229" s="1"/>
      <c r="UEK229" s="1"/>
      <c r="UEL229" s="1"/>
      <c r="UEM229" s="1"/>
      <c r="UEN229" s="1"/>
      <c r="UEO229" s="1"/>
      <c r="UEP229" s="1"/>
      <c r="UEQ229" s="1"/>
      <c r="UER229" s="1"/>
      <c r="UES229" s="1"/>
      <c r="UET229" s="1"/>
      <c r="UEU229" s="1"/>
      <c r="UEV229" s="1"/>
      <c r="UEW229" s="1"/>
      <c r="UEX229" s="1"/>
      <c r="UEY229" s="1"/>
      <c r="UEZ229" s="1"/>
      <c r="UFA229" s="1"/>
      <c r="UFB229" s="1"/>
      <c r="UFC229" s="1"/>
      <c r="UFD229" s="1"/>
      <c r="UFE229" s="1"/>
      <c r="UFF229" s="1"/>
      <c r="UFG229" s="1"/>
      <c r="UFH229" s="1"/>
      <c r="UFI229" s="1"/>
      <c r="UFJ229" s="1"/>
      <c r="UFK229" s="1"/>
      <c r="UFL229" s="1"/>
      <c r="UFM229" s="1"/>
      <c r="UFN229" s="1"/>
      <c r="UFO229" s="1"/>
      <c r="UFP229" s="1"/>
      <c r="UFQ229" s="1"/>
      <c r="UFR229" s="1"/>
      <c r="UFS229" s="1"/>
      <c r="UFT229" s="1"/>
      <c r="UFU229" s="1"/>
      <c r="UFV229" s="1"/>
      <c r="UFW229" s="1"/>
      <c r="UFX229" s="1"/>
      <c r="UFY229" s="1"/>
      <c r="UFZ229" s="1"/>
      <c r="UGA229" s="1"/>
      <c r="UGB229" s="1"/>
      <c r="UGC229" s="1"/>
      <c r="UGD229" s="1"/>
      <c r="UGE229" s="1"/>
      <c r="UGF229" s="1"/>
      <c r="UGG229" s="1"/>
      <c r="UGH229" s="1"/>
      <c r="UGI229" s="1"/>
      <c r="UGJ229" s="1"/>
      <c r="UGK229" s="1"/>
      <c r="UGL229" s="1"/>
      <c r="UGM229" s="1"/>
      <c r="UGN229" s="1"/>
      <c r="UGO229" s="1"/>
      <c r="UGP229" s="1"/>
      <c r="UGQ229" s="1"/>
      <c r="UGR229" s="1"/>
      <c r="UGS229" s="1"/>
      <c r="UGT229" s="1"/>
      <c r="UGU229" s="1"/>
      <c r="UGV229" s="1"/>
      <c r="UGW229" s="1"/>
      <c r="UGX229" s="1"/>
      <c r="UGY229" s="1"/>
      <c r="UGZ229" s="1"/>
      <c r="UHA229" s="1"/>
      <c r="UHB229" s="1"/>
      <c r="UHC229" s="1"/>
      <c r="UHD229" s="1"/>
      <c r="UHE229" s="1"/>
      <c r="UHF229" s="1"/>
      <c r="UHG229" s="1"/>
      <c r="UHH229" s="1"/>
      <c r="UHI229" s="1"/>
      <c r="UHJ229" s="1"/>
      <c r="UHK229" s="1"/>
      <c r="UHL229" s="1"/>
      <c r="UHM229" s="1"/>
      <c r="UHN229" s="1"/>
      <c r="UHO229" s="1"/>
      <c r="UHP229" s="1"/>
      <c r="UHQ229" s="1"/>
      <c r="UHR229" s="1"/>
      <c r="UHS229" s="1"/>
      <c r="UHT229" s="1"/>
      <c r="UHU229" s="1"/>
      <c r="UHV229" s="1"/>
      <c r="UHW229" s="1"/>
      <c r="UHX229" s="1"/>
      <c r="UHY229" s="1"/>
      <c r="UHZ229" s="1"/>
      <c r="UIA229" s="1"/>
      <c r="UIB229" s="1"/>
      <c r="UIC229" s="1"/>
      <c r="UID229" s="1"/>
      <c r="UIE229" s="1"/>
      <c r="UIF229" s="1"/>
      <c r="UIG229" s="1"/>
      <c r="UIH229" s="1"/>
      <c r="UII229" s="1"/>
      <c r="UIJ229" s="1"/>
      <c r="UIK229" s="1"/>
      <c r="UIL229" s="1"/>
      <c r="UIM229" s="1"/>
      <c r="UIN229" s="1"/>
      <c r="UIO229" s="1"/>
      <c r="UIP229" s="1"/>
      <c r="UIQ229" s="1"/>
      <c r="UIR229" s="1"/>
      <c r="UIS229" s="1"/>
      <c r="UIT229" s="1"/>
      <c r="UIU229" s="1"/>
      <c r="UIV229" s="1"/>
      <c r="UIW229" s="1"/>
      <c r="UIX229" s="1"/>
      <c r="UIY229" s="1"/>
      <c r="UIZ229" s="1"/>
      <c r="UJA229" s="1"/>
      <c r="UJB229" s="1"/>
      <c r="UJC229" s="1"/>
      <c r="UJD229" s="1"/>
      <c r="UJE229" s="1"/>
      <c r="UJF229" s="1"/>
      <c r="UJG229" s="1"/>
      <c r="UJH229" s="1"/>
      <c r="UJI229" s="1"/>
      <c r="UJJ229" s="1"/>
      <c r="UJK229" s="1"/>
      <c r="UJL229" s="1"/>
      <c r="UJM229" s="1"/>
      <c r="UJN229" s="1"/>
      <c r="UJO229" s="1"/>
      <c r="UJP229" s="1"/>
      <c r="UJQ229" s="1"/>
      <c r="UJR229" s="1"/>
      <c r="UJS229" s="1"/>
      <c r="UJT229" s="1"/>
      <c r="UJU229" s="1"/>
      <c r="UJV229" s="1"/>
      <c r="UJW229" s="1"/>
      <c r="UJX229" s="1"/>
      <c r="UJY229" s="1"/>
      <c r="UJZ229" s="1"/>
      <c r="UKA229" s="1"/>
      <c r="UKB229" s="1"/>
      <c r="UKC229" s="1"/>
      <c r="UKD229" s="1"/>
      <c r="UKE229" s="1"/>
      <c r="UKF229" s="1"/>
      <c r="UKG229" s="1"/>
      <c r="UKH229" s="1"/>
      <c r="UKI229" s="1"/>
      <c r="UKJ229" s="1"/>
      <c r="UKK229" s="1"/>
      <c r="UKL229" s="1"/>
      <c r="UKM229" s="1"/>
      <c r="UKN229" s="1"/>
      <c r="UKO229" s="1"/>
      <c r="UKP229" s="1"/>
      <c r="UKQ229" s="1"/>
      <c r="UKR229" s="1"/>
      <c r="UKS229" s="1"/>
      <c r="UKT229" s="1"/>
      <c r="UKU229" s="1"/>
      <c r="UKV229" s="1"/>
      <c r="UKW229" s="1"/>
      <c r="UKX229" s="1"/>
      <c r="UKY229" s="1"/>
      <c r="UKZ229" s="1"/>
      <c r="ULA229" s="1"/>
      <c r="ULB229" s="1"/>
      <c r="ULC229" s="1"/>
      <c r="ULD229" s="1"/>
      <c r="ULE229" s="1"/>
      <c r="ULF229" s="1"/>
      <c r="ULG229" s="1"/>
      <c r="ULH229" s="1"/>
      <c r="ULI229" s="1"/>
      <c r="ULJ229" s="1"/>
      <c r="ULK229" s="1"/>
      <c r="ULL229" s="1"/>
      <c r="ULM229" s="1"/>
      <c r="ULN229" s="1"/>
      <c r="ULO229" s="1"/>
      <c r="ULP229" s="1"/>
      <c r="ULQ229" s="1"/>
      <c r="ULR229" s="1"/>
      <c r="ULS229" s="1"/>
      <c r="ULT229" s="1"/>
      <c r="ULU229" s="1"/>
      <c r="ULV229" s="1"/>
      <c r="ULW229" s="1"/>
      <c r="ULX229" s="1"/>
      <c r="ULY229" s="1"/>
      <c r="ULZ229" s="1"/>
      <c r="UMA229" s="1"/>
      <c r="UMB229" s="1"/>
      <c r="UMC229" s="1"/>
      <c r="UMD229" s="1"/>
      <c r="UME229" s="1"/>
      <c r="UMF229" s="1"/>
      <c r="UMG229" s="1"/>
      <c r="UMH229" s="1"/>
      <c r="UMI229" s="1"/>
      <c r="UMJ229" s="1"/>
      <c r="UMK229" s="1"/>
      <c r="UML229" s="1"/>
      <c r="UMM229" s="1"/>
      <c r="UMN229" s="1"/>
      <c r="UMO229" s="1"/>
      <c r="UMP229" s="1"/>
      <c r="UMQ229" s="1"/>
      <c r="UMR229" s="1"/>
      <c r="UMS229" s="1"/>
      <c r="UMT229" s="1"/>
      <c r="UMU229" s="1"/>
      <c r="UMV229" s="1"/>
      <c r="UMW229" s="1"/>
      <c r="UMX229" s="1"/>
      <c r="UMY229" s="1"/>
      <c r="UMZ229" s="1"/>
      <c r="UNA229" s="1"/>
      <c r="UNB229" s="1"/>
      <c r="UNC229" s="1"/>
      <c r="UND229" s="1"/>
      <c r="UNE229" s="1"/>
      <c r="UNF229" s="1"/>
      <c r="UNG229" s="1"/>
      <c r="UNH229" s="1"/>
      <c r="UNI229" s="1"/>
      <c r="UNJ229" s="1"/>
      <c r="UNK229" s="1"/>
      <c r="UNL229" s="1"/>
      <c r="UNM229" s="1"/>
      <c r="UNN229" s="1"/>
      <c r="UNO229" s="1"/>
      <c r="UNP229" s="1"/>
      <c r="UNQ229" s="1"/>
      <c r="UNR229" s="1"/>
      <c r="UNS229" s="1"/>
      <c r="UNT229" s="1"/>
      <c r="UNU229" s="1"/>
      <c r="UNV229" s="1"/>
      <c r="UNW229" s="1"/>
      <c r="UNX229" s="1"/>
      <c r="UNY229" s="1"/>
      <c r="UNZ229" s="1"/>
      <c r="UOA229" s="1"/>
      <c r="UOB229" s="1"/>
      <c r="UOC229" s="1"/>
      <c r="UOD229" s="1"/>
      <c r="UOE229" s="1"/>
      <c r="UOF229" s="1"/>
      <c r="UOG229" s="1"/>
      <c r="UOH229" s="1"/>
      <c r="UOI229" s="1"/>
      <c r="UOJ229" s="1"/>
      <c r="UOK229" s="1"/>
      <c r="UOL229" s="1"/>
      <c r="UOM229" s="1"/>
      <c r="UON229" s="1"/>
      <c r="UOO229" s="1"/>
      <c r="UOP229" s="1"/>
      <c r="UOQ229" s="1"/>
      <c r="UOR229" s="1"/>
      <c r="UOS229" s="1"/>
      <c r="UOT229" s="1"/>
      <c r="UOU229" s="1"/>
      <c r="UOV229" s="1"/>
      <c r="UOW229" s="1"/>
      <c r="UOX229" s="1"/>
      <c r="UOY229" s="1"/>
      <c r="UOZ229" s="1"/>
      <c r="UPA229" s="1"/>
      <c r="UPB229" s="1"/>
      <c r="UPC229" s="1"/>
      <c r="UPD229" s="1"/>
      <c r="UPE229" s="1"/>
      <c r="UPF229" s="1"/>
      <c r="UPG229" s="1"/>
      <c r="UPH229" s="1"/>
      <c r="UPI229" s="1"/>
      <c r="UPJ229" s="1"/>
      <c r="UPK229" s="1"/>
      <c r="UPL229" s="1"/>
      <c r="UPM229" s="1"/>
      <c r="UPN229" s="1"/>
      <c r="UPO229" s="1"/>
      <c r="UPP229" s="1"/>
      <c r="UPQ229" s="1"/>
      <c r="UPR229" s="1"/>
      <c r="UPS229" s="1"/>
      <c r="UPT229" s="1"/>
      <c r="UPU229" s="1"/>
      <c r="UPV229" s="1"/>
      <c r="UPW229" s="1"/>
      <c r="UPX229" s="1"/>
      <c r="UPY229" s="1"/>
      <c r="UPZ229" s="1"/>
      <c r="UQA229" s="1"/>
      <c r="UQB229" s="1"/>
      <c r="UQC229" s="1"/>
      <c r="UQD229" s="1"/>
      <c r="UQE229" s="1"/>
      <c r="UQF229" s="1"/>
      <c r="UQG229" s="1"/>
      <c r="UQH229" s="1"/>
      <c r="UQI229" s="1"/>
      <c r="UQJ229" s="1"/>
      <c r="UQK229" s="1"/>
      <c r="UQL229" s="1"/>
      <c r="UQM229" s="1"/>
      <c r="UQN229" s="1"/>
      <c r="UQO229" s="1"/>
      <c r="UQP229" s="1"/>
      <c r="UQQ229" s="1"/>
      <c r="UQR229" s="1"/>
      <c r="UQS229" s="1"/>
      <c r="UQT229" s="1"/>
      <c r="UQU229" s="1"/>
      <c r="UQV229" s="1"/>
      <c r="UQW229" s="1"/>
      <c r="UQX229" s="1"/>
      <c r="UQY229" s="1"/>
      <c r="UQZ229" s="1"/>
      <c r="URA229" s="1"/>
      <c r="URB229" s="1"/>
      <c r="URC229" s="1"/>
      <c r="URD229" s="1"/>
      <c r="URE229" s="1"/>
      <c r="URF229" s="1"/>
      <c r="URG229" s="1"/>
      <c r="URH229" s="1"/>
      <c r="URI229" s="1"/>
      <c r="URJ229" s="1"/>
      <c r="URK229" s="1"/>
      <c r="URL229" s="1"/>
      <c r="URM229" s="1"/>
      <c r="URN229" s="1"/>
      <c r="URO229" s="1"/>
      <c r="URP229" s="1"/>
      <c r="URQ229" s="1"/>
      <c r="URR229" s="1"/>
      <c r="URS229" s="1"/>
      <c r="URT229" s="1"/>
      <c r="URU229" s="1"/>
      <c r="URV229" s="1"/>
      <c r="URW229" s="1"/>
      <c r="URX229" s="1"/>
      <c r="URY229" s="1"/>
      <c r="URZ229" s="1"/>
      <c r="USA229" s="1"/>
      <c r="USB229" s="1"/>
      <c r="USC229" s="1"/>
      <c r="USD229" s="1"/>
      <c r="USE229" s="1"/>
      <c r="USF229" s="1"/>
      <c r="USG229" s="1"/>
      <c r="USH229" s="1"/>
      <c r="USI229" s="1"/>
      <c r="USJ229" s="1"/>
      <c r="USK229" s="1"/>
      <c r="USL229" s="1"/>
      <c r="USM229" s="1"/>
      <c r="USN229" s="1"/>
      <c r="USO229" s="1"/>
      <c r="USP229" s="1"/>
      <c r="USQ229" s="1"/>
      <c r="USR229" s="1"/>
      <c r="USS229" s="1"/>
      <c r="UST229" s="1"/>
      <c r="USU229" s="1"/>
      <c r="USV229" s="1"/>
      <c r="USW229" s="1"/>
      <c r="USX229" s="1"/>
      <c r="USY229" s="1"/>
      <c r="USZ229" s="1"/>
      <c r="UTA229" s="1"/>
      <c r="UTB229" s="1"/>
      <c r="UTC229" s="1"/>
      <c r="UTD229" s="1"/>
      <c r="UTE229" s="1"/>
      <c r="UTF229" s="1"/>
      <c r="UTG229" s="1"/>
      <c r="UTH229" s="1"/>
      <c r="UTI229" s="1"/>
      <c r="UTJ229" s="1"/>
      <c r="UTK229" s="1"/>
      <c r="UTL229" s="1"/>
      <c r="UTM229" s="1"/>
      <c r="UTN229" s="1"/>
      <c r="UTO229" s="1"/>
      <c r="UTP229" s="1"/>
      <c r="UTQ229" s="1"/>
      <c r="UTR229" s="1"/>
      <c r="UTS229" s="1"/>
      <c r="UTT229" s="1"/>
      <c r="UTU229" s="1"/>
      <c r="UTV229" s="1"/>
      <c r="UTW229" s="1"/>
      <c r="UTX229" s="1"/>
      <c r="UTY229" s="1"/>
      <c r="UTZ229" s="1"/>
      <c r="UUA229" s="1"/>
      <c r="UUB229" s="1"/>
      <c r="UUC229" s="1"/>
      <c r="UUD229" s="1"/>
      <c r="UUE229" s="1"/>
      <c r="UUF229" s="1"/>
      <c r="UUG229" s="1"/>
      <c r="UUH229" s="1"/>
      <c r="UUI229" s="1"/>
      <c r="UUJ229" s="1"/>
      <c r="UUK229" s="1"/>
      <c r="UUL229" s="1"/>
      <c r="UUM229" s="1"/>
      <c r="UUN229" s="1"/>
      <c r="UUO229" s="1"/>
      <c r="UUP229" s="1"/>
      <c r="UUQ229" s="1"/>
      <c r="UUR229" s="1"/>
      <c r="UUS229" s="1"/>
      <c r="UUT229" s="1"/>
      <c r="UUU229" s="1"/>
      <c r="UUV229" s="1"/>
      <c r="UUW229" s="1"/>
      <c r="UUX229" s="1"/>
      <c r="UUY229" s="1"/>
      <c r="UUZ229" s="1"/>
      <c r="UVA229" s="1"/>
      <c r="UVB229" s="1"/>
      <c r="UVC229" s="1"/>
      <c r="UVD229" s="1"/>
      <c r="UVE229" s="1"/>
      <c r="UVF229" s="1"/>
      <c r="UVG229" s="1"/>
      <c r="UVH229" s="1"/>
      <c r="UVI229" s="1"/>
      <c r="UVJ229" s="1"/>
      <c r="UVK229" s="1"/>
      <c r="UVL229" s="1"/>
      <c r="UVM229" s="1"/>
      <c r="UVN229" s="1"/>
      <c r="UVO229" s="1"/>
      <c r="UVP229" s="1"/>
      <c r="UVQ229" s="1"/>
      <c r="UVR229" s="1"/>
      <c r="UVS229" s="1"/>
      <c r="UVT229" s="1"/>
      <c r="UVU229" s="1"/>
      <c r="UVV229" s="1"/>
      <c r="UVW229" s="1"/>
      <c r="UVX229" s="1"/>
      <c r="UVY229" s="1"/>
      <c r="UVZ229" s="1"/>
      <c r="UWA229" s="1"/>
      <c r="UWB229" s="1"/>
      <c r="UWC229" s="1"/>
      <c r="UWD229" s="1"/>
      <c r="UWE229" s="1"/>
      <c r="UWF229" s="1"/>
      <c r="UWG229" s="1"/>
      <c r="UWH229" s="1"/>
      <c r="UWI229" s="1"/>
      <c r="UWJ229" s="1"/>
      <c r="UWK229" s="1"/>
      <c r="UWL229" s="1"/>
      <c r="UWM229" s="1"/>
      <c r="UWN229" s="1"/>
      <c r="UWO229" s="1"/>
      <c r="UWP229" s="1"/>
      <c r="UWQ229" s="1"/>
      <c r="UWR229" s="1"/>
      <c r="UWS229" s="1"/>
      <c r="UWT229" s="1"/>
      <c r="UWU229" s="1"/>
      <c r="UWV229" s="1"/>
      <c r="UWW229" s="1"/>
      <c r="UWX229" s="1"/>
      <c r="UWY229" s="1"/>
      <c r="UWZ229" s="1"/>
      <c r="UXA229" s="1"/>
      <c r="UXB229" s="1"/>
      <c r="UXC229" s="1"/>
      <c r="UXD229" s="1"/>
      <c r="UXE229" s="1"/>
      <c r="UXF229" s="1"/>
      <c r="UXG229" s="1"/>
      <c r="UXH229" s="1"/>
      <c r="UXI229" s="1"/>
      <c r="UXJ229" s="1"/>
      <c r="UXK229" s="1"/>
      <c r="UXL229" s="1"/>
      <c r="UXM229" s="1"/>
      <c r="UXN229" s="1"/>
      <c r="UXO229" s="1"/>
      <c r="UXP229" s="1"/>
      <c r="UXQ229" s="1"/>
      <c r="UXR229" s="1"/>
      <c r="UXS229" s="1"/>
      <c r="UXT229" s="1"/>
      <c r="UXU229" s="1"/>
      <c r="UXV229" s="1"/>
      <c r="UXW229" s="1"/>
      <c r="UXX229" s="1"/>
      <c r="UXY229" s="1"/>
      <c r="UXZ229" s="1"/>
      <c r="UYA229" s="1"/>
      <c r="UYB229" s="1"/>
      <c r="UYC229" s="1"/>
      <c r="UYD229" s="1"/>
      <c r="UYE229" s="1"/>
      <c r="UYF229" s="1"/>
      <c r="UYG229" s="1"/>
      <c r="UYH229" s="1"/>
      <c r="UYI229" s="1"/>
      <c r="UYJ229" s="1"/>
      <c r="UYK229" s="1"/>
      <c r="UYL229" s="1"/>
      <c r="UYM229" s="1"/>
      <c r="UYN229" s="1"/>
      <c r="UYO229" s="1"/>
      <c r="UYP229" s="1"/>
      <c r="UYQ229" s="1"/>
      <c r="UYR229" s="1"/>
      <c r="UYS229" s="1"/>
      <c r="UYT229" s="1"/>
      <c r="UYU229" s="1"/>
      <c r="UYV229" s="1"/>
      <c r="UYW229" s="1"/>
      <c r="UYX229" s="1"/>
      <c r="UYY229" s="1"/>
      <c r="UYZ229" s="1"/>
      <c r="UZA229" s="1"/>
      <c r="UZB229" s="1"/>
      <c r="UZC229" s="1"/>
      <c r="UZD229" s="1"/>
      <c r="UZE229" s="1"/>
      <c r="UZF229" s="1"/>
      <c r="UZG229" s="1"/>
      <c r="UZH229" s="1"/>
      <c r="UZI229" s="1"/>
      <c r="UZJ229" s="1"/>
      <c r="UZK229" s="1"/>
      <c r="UZL229" s="1"/>
      <c r="UZM229" s="1"/>
      <c r="UZN229" s="1"/>
      <c r="UZO229" s="1"/>
      <c r="UZP229" s="1"/>
      <c r="UZQ229" s="1"/>
      <c r="UZR229" s="1"/>
      <c r="UZS229" s="1"/>
      <c r="UZT229" s="1"/>
      <c r="UZU229" s="1"/>
      <c r="UZV229" s="1"/>
      <c r="UZW229" s="1"/>
      <c r="UZX229" s="1"/>
      <c r="UZY229" s="1"/>
      <c r="UZZ229" s="1"/>
      <c r="VAA229" s="1"/>
      <c r="VAB229" s="1"/>
      <c r="VAC229" s="1"/>
      <c r="VAD229" s="1"/>
      <c r="VAE229" s="1"/>
      <c r="VAF229" s="1"/>
      <c r="VAG229" s="1"/>
      <c r="VAH229" s="1"/>
      <c r="VAI229" s="1"/>
      <c r="VAJ229" s="1"/>
      <c r="VAK229" s="1"/>
      <c r="VAL229" s="1"/>
      <c r="VAM229" s="1"/>
      <c r="VAN229" s="1"/>
      <c r="VAO229" s="1"/>
      <c r="VAP229" s="1"/>
      <c r="VAQ229" s="1"/>
      <c r="VAR229" s="1"/>
      <c r="VAS229" s="1"/>
      <c r="VAT229" s="1"/>
      <c r="VAU229" s="1"/>
      <c r="VAV229" s="1"/>
      <c r="VAW229" s="1"/>
      <c r="VAX229" s="1"/>
      <c r="VAY229" s="1"/>
      <c r="VAZ229" s="1"/>
      <c r="VBA229" s="1"/>
      <c r="VBB229" s="1"/>
      <c r="VBC229" s="1"/>
      <c r="VBD229" s="1"/>
      <c r="VBE229" s="1"/>
      <c r="VBF229" s="1"/>
      <c r="VBG229" s="1"/>
      <c r="VBH229" s="1"/>
      <c r="VBI229" s="1"/>
      <c r="VBJ229" s="1"/>
      <c r="VBK229" s="1"/>
      <c r="VBL229" s="1"/>
      <c r="VBM229" s="1"/>
      <c r="VBN229" s="1"/>
      <c r="VBO229" s="1"/>
      <c r="VBP229" s="1"/>
      <c r="VBQ229" s="1"/>
      <c r="VBR229" s="1"/>
      <c r="VBS229" s="1"/>
      <c r="VBT229" s="1"/>
      <c r="VBU229" s="1"/>
      <c r="VBV229" s="1"/>
      <c r="VBW229" s="1"/>
      <c r="VBX229" s="1"/>
      <c r="VBY229" s="1"/>
      <c r="VBZ229" s="1"/>
      <c r="VCA229" s="1"/>
      <c r="VCB229" s="1"/>
      <c r="VCC229" s="1"/>
      <c r="VCD229" s="1"/>
      <c r="VCE229" s="1"/>
      <c r="VCF229" s="1"/>
      <c r="VCG229" s="1"/>
      <c r="VCH229" s="1"/>
      <c r="VCI229" s="1"/>
      <c r="VCJ229" s="1"/>
      <c r="VCK229" s="1"/>
      <c r="VCL229" s="1"/>
      <c r="VCM229" s="1"/>
      <c r="VCN229" s="1"/>
      <c r="VCO229" s="1"/>
      <c r="VCP229" s="1"/>
      <c r="VCQ229" s="1"/>
      <c r="VCR229" s="1"/>
      <c r="VCS229" s="1"/>
      <c r="VCT229" s="1"/>
      <c r="VCU229" s="1"/>
      <c r="VCV229" s="1"/>
      <c r="VCW229" s="1"/>
      <c r="VCX229" s="1"/>
      <c r="VCY229" s="1"/>
      <c r="VCZ229" s="1"/>
      <c r="VDA229" s="1"/>
      <c r="VDB229" s="1"/>
      <c r="VDC229" s="1"/>
      <c r="VDD229" s="1"/>
      <c r="VDE229" s="1"/>
      <c r="VDF229" s="1"/>
      <c r="VDG229" s="1"/>
      <c r="VDH229" s="1"/>
      <c r="VDI229" s="1"/>
      <c r="VDJ229" s="1"/>
      <c r="VDK229" s="1"/>
      <c r="VDL229" s="1"/>
      <c r="VDM229" s="1"/>
      <c r="VDN229" s="1"/>
      <c r="VDO229" s="1"/>
      <c r="VDP229" s="1"/>
      <c r="VDQ229" s="1"/>
      <c r="VDR229" s="1"/>
      <c r="VDS229" s="1"/>
      <c r="VDT229" s="1"/>
      <c r="VDU229" s="1"/>
      <c r="VDV229" s="1"/>
      <c r="VDW229" s="1"/>
      <c r="VDX229" s="1"/>
      <c r="VDY229" s="1"/>
      <c r="VDZ229" s="1"/>
      <c r="VEA229" s="1"/>
      <c r="VEB229" s="1"/>
      <c r="VEC229" s="1"/>
      <c r="VED229" s="1"/>
      <c r="VEE229" s="1"/>
      <c r="VEF229" s="1"/>
      <c r="VEG229" s="1"/>
      <c r="VEH229" s="1"/>
      <c r="VEI229" s="1"/>
      <c r="VEJ229" s="1"/>
      <c r="VEK229" s="1"/>
      <c r="VEL229" s="1"/>
      <c r="VEM229" s="1"/>
      <c r="VEN229" s="1"/>
      <c r="VEO229" s="1"/>
      <c r="VEP229" s="1"/>
      <c r="VEQ229" s="1"/>
      <c r="VER229" s="1"/>
      <c r="VES229" s="1"/>
      <c r="VET229" s="1"/>
      <c r="VEU229" s="1"/>
      <c r="VEV229" s="1"/>
      <c r="VEW229" s="1"/>
      <c r="VEX229" s="1"/>
      <c r="VEY229" s="1"/>
      <c r="VEZ229" s="1"/>
      <c r="VFA229" s="1"/>
      <c r="VFB229" s="1"/>
      <c r="VFC229" s="1"/>
      <c r="VFD229" s="1"/>
      <c r="VFE229" s="1"/>
      <c r="VFF229" s="1"/>
      <c r="VFG229" s="1"/>
      <c r="VFH229" s="1"/>
      <c r="VFI229" s="1"/>
      <c r="VFJ229" s="1"/>
      <c r="VFK229" s="1"/>
      <c r="VFL229" s="1"/>
      <c r="VFM229" s="1"/>
      <c r="VFN229" s="1"/>
      <c r="VFO229" s="1"/>
      <c r="VFP229" s="1"/>
      <c r="VFQ229" s="1"/>
      <c r="VFR229" s="1"/>
      <c r="VFS229" s="1"/>
      <c r="VFT229" s="1"/>
      <c r="VFU229" s="1"/>
      <c r="VFV229" s="1"/>
      <c r="VFW229" s="1"/>
      <c r="VFX229" s="1"/>
      <c r="VFY229" s="1"/>
      <c r="VFZ229" s="1"/>
      <c r="VGA229" s="1"/>
      <c r="VGB229" s="1"/>
      <c r="VGC229" s="1"/>
      <c r="VGD229" s="1"/>
      <c r="VGE229" s="1"/>
      <c r="VGF229" s="1"/>
      <c r="VGG229" s="1"/>
      <c r="VGH229" s="1"/>
      <c r="VGI229" s="1"/>
      <c r="VGJ229" s="1"/>
      <c r="VGK229" s="1"/>
      <c r="VGL229" s="1"/>
      <c r="VGM229" s="1"/>
      <c r="VGN229" s="1"/>
      <c r="VGO229" s="1"/>
      <c r="VGP229" s="1"/>
      <c r="VGQ229" s="1"/>
      <c r="VGR229" s="1"/>
      <c r="VGS229" s="1"/>
      <c r="VGT229" s="1"/>
      <c r="VGU229" s="1"/>
      <c r="VGV229" s="1"/>
      <c r="VGW229" s="1"/>
      <c r="VGX229" s="1"/>
      <c r="VGY229" s="1"/>
      <c r="VGZ229" s="1"/>
      <c r="VHA229" s="1"/>
      <c r="VHB229" s="1"/>
      <c r="VHC229" s="1"/>
      <c r="VHD229" s="1"/>
      <c r="VHE229" s="1"/>
      <c r="VHF229" s="1"/>
      <c r="VHG229" s="1"/>
      <c r="VHH229" s="1"/>
      <c r="VHI229" s="1"/>
      <c r="VHJ229" s="1"/>
      <c r="VHK229" s="1"/>
      <c r="VHL229" s="1"/>
      <c r="VHM229" s="1"/>
      <c r="VHN229" s="1"/>
      <c r="VHO229" s="1"/>
      <c r="VHP229" s="1"/>
      <c r="VHQ229" s="1"/>
      <c r="VHR229" s="1"/>
      <c r="VHS229" s="1"/>
      <c r="VHT229" s="1"/>
      <c r="VHU229" s="1"/>
      <c r="VHV229" s="1"/>
      <c r="VHW229" s="1"/>
      <c r="VHX229" s="1"/>
      <c r="VHY229" s="1"/>
      <c r="VHZ229" s="1"/>
      <c r="VIA229" s="1"/>
      <c r="VIB229" s="1"/>
      <c r="VIC229" s="1"/>
      <c r="VID229" s="1"/>
      <c r="VIE229" s="1"/>
      <c r="VIF229" s="1"/>
      <c r="VIG229" s="1"/>
      <c r="VIH229" s="1"/>
      <c r="VII229" s="1"/>
      <c r="VIJ229" s="1"/>
      <c r="VIK229" s="1"/>
      <c r="VIL229" s="1"/>
      <c r="VIM229" s="1"/>
      <c r="VIN229" s="1"/>
      <c r="VIO229" s="1"/>
      <c r="VIP229" s="1"/>
      <c r="VIQ229" s="1"/>
      <c r="VIR229" s="1"/>
      <c r="VIS229" s="1"/>
      <c r="VIT229" s="1"/>
      <c r="VIU229" s="1"/>
      <c r="VIV229" s="1"/>
      <c r="VIW229" s="1"/>
      <c r="VIX229" s="1"/>
      <c r="VIY229" s="1"/>
      <c r="VIZ229" s="1"/>
      <c r="VJA229" s="1"/>
      <c r="VJB229" s="1"/>
      <c r="VJC229" s="1"/>
      <c r="VJD229" s="1"/>
      <c r="VJE229" s="1"/>
      <c r="VJF229" s="1"/>
      <c r="VJG229" s="1"/>
      <c r="VJH229" s="1"/>
      <c r="VJI229" s="1"/>
      <c r="VJJ229" s="1"/>
      <c r="VJK229" s="1"/>
      <c r="VJL229" s="1"/>
      <c r="VJM229" s="1"/>
      <c r="VJN229" s="1"/>
      <c r="VJO229" s="1"/>
      <c r="VJP229" s="1"/>
      <c r="VJQ229" s="1"/>
      <c r="VJR229" s="1"/>
      <c r="VJS229" s="1"/>
      <c r="VJT229" s="1"/>
      <c r="VJU229" s="1"/>
      <c r="VJV229" s="1"/>
      <c r="VJW229" s="1"/>
      <c r="VJX229" s="1"/>
      <c r="VJY229" s="1"/>
      <c r="VJZ229" s="1"/>
      <c r="VKA229" s="1"/>
      <c r="VKB229" s="1"/>
      <c r="VKC229" s="1"/>
      <c r="VKD229" s="1"/>
      <c r="VKE229" s="1"/>
      <c r="VKF229" s="1"/>
      <c r="VKG229" s="1"/>
      <c r="VKH229" s="1"/>
      <c r="VKI229" s="1"/>
      <c r="VKJ229" s="1"/>
      <c r="VKK229" s="1"/>
      <c r="VKL229" s="1"/>
      <c r="VKM229" s="1"/>
      <c r="VKN229" s="1"/>
      <c r="VKO229" s="1"/>
      <c r="VKP229" s="1"/>
      <c r="VKQ229" s="1"/>
      <c r="VKR229" s="1"/>
      <c r="VKS229" s="1"/>
      <c r="VKT229" s="1"/>
      <c r="VKU229" s="1"/>
      <c r="VKV229" s="1"/>
      <c r="VKW229" s="1"/>
      <c r="VKX229" s="1"/>
      <c r="VKY229" s="1"/>
      <c r="VKZ229" s="1"/>
      <c r="VLA229" s="1"/>
      <c r="VLB229" s="1"/>
      <c r="VLC229" s="1"/>
      <c r="VLD229" s="1"/>
      <c r="VLE229" s="1"/>
      <c r="VLF229" s="1"/>
      <c r="VLG229" s="1"/>
      <c r="VLH229" s="1"/>
      <c r="VLI229" s="1"/>
      <c r="VLJ229" s="1"/>
      <c r="VLK229" s="1"/>
      <c r="VLL229" s="1"/>
      <c r="VLM229" s="1"/>
      <c r="VLN229" s="1"/>
      <c r="VLO229" s="1"/>
      <c r="VLP229" s="1"/>
      <c r="VLQ229" s="1"/>
      <c r="VLR229" s="1"/>
      <c r="VLS229" s="1"/>
      <c r="VLT229" s="1"/>
      <c r="VLU229" s="1"/>
      <c r="VLV229" s="1"/>
      <c r="VLW229" s="1"/>
      <c r="VLX229" s="1"/>
      <c r="VLY229" s="1"/>
      <c r="VLZ229" s="1"/>
      <c r="VMA229" s="1"/>
      <c r="VMB229" s="1"/>
      <c r="VMC229" s="1"/>
      <c r="VMD229" s="1"/>
      <c r="VME229" s="1"/>
      <c r="VMF229" s="1"/>
      <c r="VMG229" s="1"/>
      <c r="VMH229" s="1"/>
      <c r="VMI229" s="1"/>
      <c r="VMJ229" s="1"/>
      <c r="VMK229" s="1"/>
      <c r="VML229" s="1"/>
      <c r="VMM229" s="1"/>
      <c r="VMN229" s="1"/>
      <c r="VMO229" s="1"/>
      <c r="VMP229" s="1"/>
      <c r="VMQ229" s="1"/>
      <c r="VMR229" s="1"/>
      <c r="VMS229" s="1"/>
      <c r="VMT229" s="1"/>
      <c r="VMU229" s="1"/>
      <c r="VMV229" s="1"/>
      <c r="VMW229" s="1"/>
      <c r="VMX229" s="1"/>
      <c r="VMY229" s="1"/>
      <c r="VMZ229" s="1"/>
      <c r="VNA229" s="1"/>
      <c r="VNB229" s="1"/>
      <c r="VNC229" s="1"/>
      <c r="VND229" s="1"/>
      <c r="VNE229" s="1"/>
      <c r="VNF229" s="1"/>
      <c r="VNG229" s="1"/>
      <c r="VNH229" s="1"/>
      <c r="VNI229" s="1"/>
      <c r="VNJ229" s="1"/>
      <c r="VNK229" s="1"/>
      <c r="VNL229" s="1"/>
      <c r="VNM229" s="1"/>
      <c r="VNN229" s="1"/>
      <c r="VNO229" s="1"/>
      <c r="VNP229" s="1"/>
      <c r="VNQ229" s="1"/>
      <c r="VNR229" s="1"/>
      <c r="VNS229" s="1"/>
      <c r="VNT229" s="1"/>
      <c r="VNU229" s="1"/>
      <c r="VNV229" s="1"/>
      <c r="VNW229" s="1"/>
      <c r="VNX229" s="1"/>
      <c r="VNY229" s="1"/>
      <c r="VNZ229" s="1"/>
      <c r="VOA229" s="1"/>
      <c r="VOB229" s="1"/>
      <c r="VOC229" s="1"/>
      <c r="VOD229" s="1"/>
      <c r="VOE229" s="1"/>
      <c r="VOF229" s="1"/>
      <c r="VOG229" s="1"/>
      <c r="VOH229" s="1"/>
      <c r="VOI229" s="1"/>
      <c r="VOJ229" s="1"/>
      <c r="VOK229" s="1"/>
      <c r="VOL229" s="1"/>
      <c r="VOM229" s="1"/>
      <c r="VON229" s="1"/>
      <c r="VOO229" s="1"/>
      <c r="VOP229" s="1"/>
      <c r="VOQ229" s="1"/>
      <c r="VOR229" s="1"/>
      <c r="VOS229" s="1"/>
      <c r="VOT229" s="1"/>
      <c r="VOU229" s="1"/>
      <c r="VOV229" s="1"/>
      <c r="VOW229" s="1"/>
      <c r="VOX229" s="1"/>
      <c r="VOY229" s="1"/>
      <c r="VOZ229" s="1"/>
      <c r="VPA229" s="1"/>
      <c r="VPB229" s="1"/>
      <c r="VPC229" s="1"/>
      <c r="VPD229" s="1"/>
      <c r="VPE229" s="1"/>
      <c r="VPF229" s="1"/>
      <c r="VPG229" s="1"/>
      <c r="VPH229" s="1"/>
      <c r="VPI229" s="1"/>
      <c r="VPJ229" s="1"/>
      <c r="VPK229" s="1"/>
      <c r="VPL229" s="1"/>
      <c r="VPM229" s="1"/>
      <c r="VPN229" s="1"/>
      <c r="VPO229" s="1"/>
      <c r="VPP229" s="1"/>
      <c r="VPQ229" s="1"/>
      <c r="VPR229" s="1"/>
      <c r="VPS229" s="1"/>
      <c r="VPT229" s="1"/>
      <c r="VPU229" s="1"/>
      <c r="VPV229" s="1"/>
      <c r="VPW229" s="1"/>
      <c r="VPX229" s="1"/>
      <c r="VPY229" s="1"/>
      <c r="VPZ229" s="1"/>
      <c r="VQA229" s="1"/>
      <c r="VQB229" s="1"/>
      <c r="VQC229" s="1"/>
      <c r="VQD229" s="1"/>
      <c r="VQE229" s="1"/>
      <c r="VQF229" s="1"/>
      <c r="VQG229" s="1"/>
      <c r="VQH229" s="1"/>
      <c r="VQI229" s="1"/>
      <c r="VQJ229" s="1"/>
      <c r="VQK229" s="1"/>
      <c r="VQL229" s="1"/>
      <c r="VQM229" s="1"/>
      <c r="VQN229" s="1"/>
      <c r="VQO229" s="1"/>
      <c r="VQP229" s="1"/>
      <c r="VQQ229" s="1"/>
      <c r="VQR229" s="1"/>
      <c r="VQS229" s="1"/>
      <c r="VQT229" s="1"/>
      <c r="VQU229" s="1"/>
      <c r="VQV229" s="1"/>
      <c r="VQW229" s="1"/>
      <c r="VQX229" s="1"/>
      <c r="VQY229" s="1"/>
      <c r="VQZ229" s="1"/>
      <c r="VRA229" s="1"/>
      <c r="VRB229" s="1"/>
      <c r="VRC229" s="1"/>
      <c r="VRD229" s="1"/>
      <c r="VRE229" s="1"/>
      <c r="VRF229" s="1"/>
      <c r="VRG229" s="1"/>
      <c r="VRH229" s="1"/>
      <c r="VRI229" s="1"/>
      <c r="VRJ229" s="1"/>
      <c r="VRK229" s="1"/>
      <c r="VRL229" s="1"/>
      <c r="VRM229" s="1"/>
      <c r="VRN229" s="1"/>
      <c r="VRO229" s="1"/>
      <c r="VRP229" s="1"/>
      <c r="VRQ229" s="1"/>
      <c r="VRR229" s="1"/>
      <c r="VRS229" s="1"/>
      <c r="VRT229" s="1"/>
      <c r="VRU229" s="1"/>
      <c r="VRV229" s="1"/>
      <c r="VRW229" s="1"/>
      <c r="VRX229" s="1"/>
      <c r="VRY229" s="1"/>
      <c r="VRZ229" s="1"/>
      <c r="VSA229" s="1"/>
      <c r="VSB229" s="1"/>
      <c r="VSC229" s="1"/>
      <c r="VSD229" s="1"/>
      <c r="VSE229" s="1"/>
      <c r="VSF229" s="1"/>
      <c r="VSG229" s="1"/>
      <c r="VSH229" s="1"/>
      <c r="VSI229" s="1"/>
      <c r="VSJ229" s="1"/>
      <c r="VSK229" s="1"/>
      <c r="VSL229" s="1"/>
      <c r="VSM229" s="1"/>
      <c r="VSN229" s="1"/>
      <c r="VSO229" s="1"/>
      <c r="VSP229" s="1"/>
      <c r="VSQ229" s="1"/>
      <c r="VSR229" s="1"/>
      <c r="VSS229" s="1"/>
      <c r="VST229" s="1"/>
      <c r="VSU229" s="1"/>
      <c r="VSV229" s="1"/>
      <c r="VSW229" s="1"/>
      <c r="VSX229" s="1"/>
      <c r="VSY229" s="1"/>
      <c r="VSZ229" s="1"/>
      <c r="VTA229" s="1"/>
      <c r="VTB229" s="1"/>
      <c r="VTC229" s="1"/>
      <c r="VTD229" s="1"/>
      <c r="VTE229" s="1"/>
      <c r="VTF229" s="1"/>
      <c r="VTG229" s="1"/>
      <c r="VTH229" s="1"/>
      <c r="VTI229" s="1"/>
      <c r="VTJ229" s="1"/>
      <c r="VTK229" s="1"/>
      <c r="VTL229" s="1"/>
      <c r="VTM229" s="1"/>
      <c r="VTN229" s="1"/>
      <c r="VTO229" s="1"/>
      <c r="VTP229" s="1"/>
      <c r="VTQ229" s="1"/>
      <c r="VTR229" s="1"/>
      <c r="VTS229" s="1"/>
      <c r="VTT229" s="1"/>
      <c r="VTU229" s="1"/>
      <c r="VTV229" s="1"/>
      <c r="VTW229" s="1"/>
      <c r="VTX229" s="1"/>
      <c r="VTY229" s="1"/>
      <c r="VTZ229" s="1"/>
      <c r="VUA229" s="1"/>
      <c r="VUB229" s="1"/>
      <c r="VUC229" s="1"/>
      <c r="VUD229" s="1"/>
      <c r="VUE229" s="1"/>
      <c r="VUF229" s="1"/>
      <c r="VUG229" s="1"/>
      <c r="VUH229" s="1"/>
      <c r="VUI229" s="1"/>
      <c r="VUJ229" s="1"/>
      <c r="VUK229" s="1"/>
      <c r="VUL229" s="1"/>
      <c r="VUM229" s="1"/>
      <c r="VUN229" s="1"/>
      <c r="VUO229" s="1"/>
      <c r="VUP229" s="1"/>
      <c r="VUQ229" s="1"/>
      <c r="VUR229" s="1"/>
      <c r="VUS229" s="1"/>
      <c r="VUT229" s="1"/>
      <c r="VUU229" s="1"/>
      <c r="VUV229" s="1"/>
      <c r="VUW229" s="1"/>
      <c r="VUX229" s="1"/>
      <c r="VUY229" s="1"/>
      <c r="VUZ229" s="1"/>
      <c r="VVA229" s="1"/>
      <c r="VVB229" s="1"/>
      <c r="VVC229" s="1"/>
      <c r="VVD229" s="1"/>
      <c r="VVE229" s="1"/>
      <c r="VVF229" s="1"/>
      <c r="VVG229" s="1"/>
      <c r="VVH229" s="1"/>
      <c r="VVI229" s="1"/>
      <c r="VVJ229" s="1"/>
      <c r="VVK229" s="1"/>
      <c r="VVL229" s="1"/>
      <c r="VVM229" s="1"/>
      <c r="VVN229" s="1"/>
      <c r="VVO229" s="1"/>
      <c r="VVP229" s="1"/>
      <c r="VVQ229" s="1"/>
      <c r="VVR229" s="1"/>
      <c r="VVS229" s="1"/>
      <c r="VVT229" s="1"/>
      <c r="VVU229" s="1"/>
      <c r="VVV229" s="1"/>
      <c r="VVW229" s="1"/>
      <c r="VVX229" s="1"/>
      <c r="VVY229" s="1"/>
      <c r="VVZ229" s="1"/>
      <c r="VWA229" s="1"/>
      <c r="VWB229" s="1"/>
      <c r="VWC229" s="1"/>
      <c r="VWD229" s="1"/>
      <c r="VWE229" s="1"/>
      <c r="VWF229" s="1"/>
      <c r="VWG229" s="1"/>
      <c r="VWH229" s="1"/>
      <c r="VWI229" s="1"/>
      <c r="VWJ229" s="1"/>
      <c r="VWK229" s="1"/>
      <c r="VWL229" s="1"/>
      <c r="VWM229" s="1"/>
      <c r="VWN229" s="1"/>
      <c r="VWO229" s="1"/>
      <c r="VWP229" s="1"/>
      <c r="VWQ229" s="1"/>
      <c r="VWR229" s="1"/>
      <c r="VWS229" s="1"/>
      <c r="VWT229" s="1"/>
      <c r="VWU229" s="1"/>
      <c r="VWV229" s="1"/>
      <c r="VWW229" s="1"/>
      <c r="VWX229" s="1"/>
      <c r="VWY229" s="1"/>
      <c r="VWZ229" s="1"/>
      <c r="VXA229" s="1"/>
      <c r="VXB229" s="1"/>
      <c r="VXC229" s="1"/>
      <c r="VXD229" s="1"/>
      <c r="VXE229" s="1"/>
      <c r="VXF229" s="1"/>
      <c r="VXG229" s="1"/>
      <c r="VXH229" s="1"/>
      <c r="VXI229" s="1"/>
      <c r="VXJ229" s="1"/>
      <c r="VXK229" s="1"/>
      <c r="VXL229" s="1"/>
      <c r="VXM229" s="1"/>
      <c r="VXN229" s="1"/>
      <c r="VXO229" s="1"/>
      <c r="VXP229" s="1"/>
      <c r="VXQ229" s="1"/>
      <c r="VXR229" s="1"/>
      <c r="VXS229" s="1"/>
      <c r="VXT229" s="1"/>
      <c r="VXU229" s="1"/>
      <c r="VXV229" s="1"/>
      <c r="VXW229" s="1"/>
      <c r="VXX229" s="1"/>
      <c r="VXY229" s="1"/>
      <c r="VXZ229" s="1"/>
      <c r="VYA229" s="1"/>
      <c r="VYB229" s="1"/>
      <c r="VYC229" s="1"/>
      <c r="VYD229" s="1"/>
      <c r="VYE229" s="1"/>
      <c r="VYF229" s="1"/>
      <c r="VYG229" s="1"/>
      <c r="VYH229" s="1"/>
      <c r="VYI229" s="1"/>
      <c r="VYJ229" s="1"/>
      <c r="VYK229" s="1"/>
      <c r="VYL229" s="1"/>
      <c r="VYM229" s="1"/>
      <c r="VYN229" s="1"/>
      <c r="VYO229" s="1"/>
      <c r="VYP229" s="1"/>
      <c r="VYQ229" s="1"/>
      <c r="VYR229" s="1"/>
      <c r="VYS229" s="1"/>
      <c r="VYT229" s="1"/>
      <c r="VYU229" s="1"/>
      <c r="VYV229" s="1"/>
      <c r="VYW229" s="1"/>
      <c r="VYX229" s="1"/>
      <c r="VYY229" s="1"/>
      <c r="VYZ229" s="1"/>
      <c r="VZA229" s="1"/>
      <c r="VZB229" s="1"/>
      <c r="VZC229" s="1"/>
      <c r="VZD229" s="1"/>
      <c r="VZE229" s="1"/>
      <c r="VZF229" s="1"/>
      <c r="VZG229" s="1"/>
      <c r="VZH229" s="1"/>
      <c r="VZI229" s="1"/>
      <c r="VZJ229" s="1"/>
      <c r="VZK229" s="1"/>
      <c r="VZL229" s="1"/>
      <c r="VZM229" s="1"/>
      <c r="VZN229" s="1"/>
      <c r="VZO229" s="1"/>
      <c r="VZP229" s="1"/>
      <c r="VZQ229" s="1"/>
      <c r="VZR229" s="1"/>
      <c r="VZS229" s="1"/>
      <c r="VZT229" s="1"/>
      <c r="VZU229" s="1"/>
      <c r="VZV229" s="1"/>
      <c r="VZW229" s="1"/>
      <c r="VZX229" s="1"/>
      <c r="VZY229" s="1"/>
      <c r="VZZ229" s="1"/>
      <c r="WAA229" s="1"/>
      <c r="WAB229" s="1"/>
      <c r="WAC229" s="1"/>
      <c r="WAD229" s="1"/>
      <c r="WAE229" s="1"/>
      <c r="WAF229" s="1"/>
      <c r="WAG229" s="1"/>
      <c r="WAH229" s="1"/>
      <c r="WAI229" s="1"/>
      <c r="WAJ229" s="1"/>
      <c r="WAK229" s="1"/>
      <c r="WAL229" s="1"/>
      <c r="WAM229" s="1"/>
      <c r="WAN229" s="1"/>
      <c r="WAO229" s="1"/>
      <c r="WAP229" s="1"/>
      <c r="WAQ229" s="1"/>
      <c r="WAR229" s="1"/>
      <c r="WAS229" s="1"/>
      <c r="WAT229" s="1"/>
      <c r="WAU229" s="1"/>
      <c r="WAV229" s="1"/>
      <c r="WAW229" s="1"/>
      <c r="WAX229" s="1"/>
      <c r="WAY229" s="1"/>
      <c r="WAZ229" s="1"/>
      <c r="WBA229" s="1"/>
      <c r="WBB229" s="1"/>
      <c r="WBC229" s="1"/>
      <c r="WBD229" s="1"/>
      <c r="WBE229" s="1"/>
      <c r="WBF229" s="1"/>
      <c r="WBG229" s="1"/>
      <c r="WBH229" s="1"/>
      <c r="WBI229" s="1"/>
      <c r="WBJ229" s="1"/>
      <c r="WBK229" s="1"/>
      <c r="WBL229" s="1"/>
      <c r="WBM229" s="1"/>
      <c r="WBN229" s="1"/>
      <c r="WBO229" s="1"/>
      <c r="WBP229" s="1"/>
      <c r="WBQ229" s="1"/>
      <c r="WBR229" s="1"/>
      <c r="WBS229" s="1"/>
      <c r="WBT229" s="1"/>
      <c r="WBU229" s="1"/>
      <c r="WBV229" s="1"/>
      <c r="WBW229" s="1"/>
      <c r="WBX229" s="1"/>
      <c r="WBY229" s="1"/>
      <c r="WBZ229" s="1"/>
      <c r="WCA229" s="1"/>
      <c r="WCB229" s="1"/>
      <c r="WCC229" s="1"/>
      <c r="WCD229" s="1"/>
      <c r="WCE229" s="1"/>
      <c r="WCF229" s="1"/>
      <c r="WCG229" s="1"/>
      <c r="WCH229" s="1"/>
      <c r="WCI229" s="1"/>
      <c r="WCJ229" s="1"/>
      <c r="WCK229" s="1"/>
      <c r="WCL229" s="1"/>
      <c r="WCM229" s="1"/>
      <c r="WCN229" s="1"/>
      <c r="WCO229" s="1"/>
      <c r="WCP229" s="1"/>
      <c r="WCQ229" s="1"/>
      <c r="WCR229" s="1"/>
      <c r="WCS229" s="1"/>
      <c r="WCT229" s="1"/>
      <c r="WCU229" s="1"/>
      <c r="WCV229" s="1"/>
      <c r="WCW229" s="1"/>
      <c r="WCX229" s="1"/>
      <c r="WCY229" s="1"/>
      <c r="WCZ229" s="1"/>
      <c r="WDA229" s="1"/>
      <c r="WDB229" s="1"/>
      <c r="WDC229" s="1"/>
      <c r="WDD229" s="1"/>
      <c r="WDE229" s="1"/>
      <c r="WDF229" s="1"/>
      <c r="WDG229" s="1"/>
      <c r="WDH229" s="1"/>
      <c r="WDI229" s="1"/>
      <c r="WDJ229" s="1"/>
      <c r="WDK229" s="1"/>
      <c r="WDL229" s="1"/>
      <c r="WDM229" s="1"/>
      <c r="WDN229" s="1"/>
      <c r="WDO229" s="1"/>
      <c r="WDP229" s="1"/>
      <c r="WDQ229" s="1"/>
      <c r="WDR229" s="1"/>
      <c r="WDS229" s="1"/>
      <c r="WDT229" s="1"/>
      <c r="WDU229" s="1"/>
      <c r="WDV229" s="1"/>
      <c r="WDW229" s="1"/>
      <c r="WDX229" s="1"/>
      <c r="WDY229" s="1"/>
      <c r="WDZ229" s="1"/>
      <c r="WEA229" s="1"/>
      <c r="WEB229" s="1"/>
      <c r="WEC229" s="1"/>
      <c r="WED229" s="1"/>
      <c r="WEE229" s="1"/>
      <c r="WEF229" s="1"/>
      <c r="WEG229" s="1"/>
      <c r="WEH229" s="1"/>
      <c r="WEI229" s="1"/>
      <c r="WEJ229" s="1"/>
      <c r="WEK229" s="1"/>
      <c r="WEL229" s="1"/>
      <c r="WEM229" s="1"/>
      <c r="WEN229" s="1"/>
      <c r="WEO229" s="1"/>
      <c r="WEP229" s="1"/>
      <c r="WEQ229" s="1"/>
      <c r="WER229" s="1"/>
      <c r="WES229" s="1"/>
      <c r="WET229" s="1"/>
      <c r="WEU229" s="1"/>
      <c r="WEV229" s="1"/>
      <c r="WEW229" s="1"/>
      <c r="WEX229" s="1"/>
      <c r="WEY229" s="1"/>
      <c r="WEZ229" s="1"/>
      <c r="WFA229" s="1"/>
      <c r="WFB229" s="1"/>
      <c r="WFC229" s="1"/>
      <c r="WFD229" s="1"/>
      <c r="WFE229" s="1"/>
      <c r="WFF229" s="1"/>
      <c r="WFG229" s="1"/>
      <c r="WFH229" s="1"/>
      <c r="WFI229" s="1"/>
      <c r="WFJ229" s="1"/>
      <c r="WFK229" s="1"/>
      <c r="WFL229" s="1"/>
      <c r="WFM229" s="1"/>
      <c r="WFN229" s="1"/>
      <c r="WFO229" s="1"/>
      <c r="WFP229" s="1"/>
      <c r="WFQ229" s="1"/>
      <c r="WFR229" s="1"/>
      <c r="WFS229" s="1"/>
      <c r="WFT229" s="1"/>
      <c r="WFU229" s="1"/>
      <c r="WFV229" s="1"/>
      <c r="WFW229" s="1"/>
      <c r="WFX229" s="1"/>
      <c r="WFY229" s="1"/>
      <c r="WFZ229" s="1"/>
      <c r="WGA229" s="1"/>
      <c r="WGB229" s="1"/>
      <c r="WGC229" s="1"/>
      <c r="WGD229" s="1"/>
      <c r="WGE229" s="1"/>
      <c r="WGF229" s="1"/>
      <c r="WGG229" s="1"/>
      <c r="WGH229" s="1"/>
      <c r="WGI229" s="1"/>
      <c r="WGJ229" s="1"/>
      <c r="WGK229" s="1"/>
      <c r="WGL229" s="1"/>
      <c r="WGM229" s="1"/>
      <c r="WGN229" s="1"/>
      <c r="WGO229" s="1"/>
      <c r="WGP229" s="1"/>
      <c r="WGQ229" s="1"/>
      <c r="WGR229" s="1"/>
      <c r="WGS229" s="1"/>
      <c r="WGT229" s="1"/>
      <c r="WGU229" s="1"/>
      <c r="WGV229" s="1"/>
      <c r="WGW229" s="1"/>
      <c r="WGX229" s="1"/>
      <c r="WGY229" s="1"/>
      <c r="WGZ229" s="1"/>
      <c r="WHA229" s="1"/>
      <c r="WHB229" s="1"/>
      <c r="WHC229" s="1"/>
      <c r="WHD229" s="1"/>
      <c r="WHE229" s="1"/>
      <c r="WHF229" s="1"/>
      <c r="WHG229" s="1"/>
      <c r="WHH229" s="1"/>
      <c r="WHI229" s="1"/>
      <c r="WHJ229" s="1"/>
      <c r="WHK229" s="1"/>
      <c r="WHL229" s="1"/>
      <c r="WHM229" s="1"/>
      <c r="WHN229" s="1"/>
      <c r="WHO229" s="1"/>
      <c r="WHP229" s="1"/>
      <c r="WHQ229" s="1"/>
      <c r="WHR229" s="1"/>
      <c r="WHS229" s="1"/>
      <c r="WHT229" s="1"/>
      <c r="WHU229" s="1"/>
      <c r="WHV229" s="1"/>
      <c r="WHW229" s="1"/>
      <c r="WHX229" s="1"/>
      <c r="WHY229" s="1"/>
      <c r="WHZ229" s="1"/>
      <c r="WIA229" s="1"/>
      <c r="WIB229" s="1"/>
      <c r="WIC229" s="1"/>
      <c r="WID229" s="1"/>
      <c r="WIE229" s="1"/>
      <c r="WIF229" s="1"/>
      <c r="WIG229" s="1"/>
      <c r="WIH229" s="1"/>
      <c r="WII229" s="1"/>
      <c r="WIJ229" s="1"/>
      <c r="WIK229" s="1"/>
      <c r="WIL229" s="1"/>
      <c r="WIM229" s="1"/>
      <c r="WIN229" s="1"/>
      <c r="WIO229" s="1"/>
      <c r="WIP229" s="1"/>
      <c r="WIQ229" s="1"/>
      <c r="WIR229" s="1"/>
      <c r="WIS229" s="1"/>
      <c r="WIT229" s="1"/>
      <c r="WIU229" s="1"/>
      <c r="WIV229" s="1"/>
      <c r="WIW229" s="1"/>
      <c r="WIX229" s="1"/>
      <c r="WIY229" s="1"/>
      <c r="WIZ229" s="1"/>
      <c r="WJA229" s="1"/>
      <c r="WJB229" s="1"/>
      <c r="WJC229" s="1"/>
      <c r="WJD229" s="1"/>
      <c r="WJE229" s="1"/>
      <c r="WJF229" s="1"/>
      <c r="WJG229" s="1"/>
      <c r="WJH229" s="1"/>
      <c r="WJI229" s="1"/>
      <c r="WJJ229" s="1"/>
      <c r="WJK229" s="1"/>
      <c r="WJL229" s="1"/>
      <c r="WJM229" s="1"/>
      <c r="WJN229" s="1"/>
      <c r="WJO229" s="1"/>
      <c r="WJP229" s="1"/>
      <c r="WJQ229" s="1"/>
      <c r="WJR229" s="1"/>
      <c r="WJS229" s="1"/>
      <c r="WJT229" s="1"/>
      <c r="WJU229" s="1"/>
      <c r="WJV229" s="1"/>
      <c r="WJW229" s="1"/>
      <c r="WJX229" s="1"/>
      <c r="WJY229" s="1"/>
      <c r="WJZ229" s="1"/>
      <c r="WKA229" s="1"/>
      <c r="WKB229" s="1"/>
      <c r="WKC229" s="1"/>
      <c r="WKD229" s="1"/>
      <c r="WKE229" s="1"/>
      <c r="WKF229" s="1"/>
      <c r="WKG229" s="1"/>
      <c r="WKH229" s="1"/>
      <c r="WKI229" s="1"/>
      <c r="WKJ229" s="1"/>
      <c r="WKK229" s="1"/>
      <c r="WKL229" s="1"/>
      <c r="WKM229" s="1"/>
      <c r="WKN229" s="1"/>
      <c r="WKO229" s="1"/>
      <c r="WKP229" s="1"/>
      <c r="WKQ229" s="1"/>
      <c r="WKR229" s="1"/>
      <c r="WKS229" s="1"/>
      <c r="WKT229" s="1"/>
      <c r="WKU229" s="1"/>
      <c r="WKV229" s="1"/>
      <c r="WKW229" s="1"/>
      <c r="WKX229" s="1"/>
      <c r="WKY229" s="1"/>
      <c r="WKZ229" s="1"/>
      <c r="WLA229" s="1"/>
      <c r="WLB229" s="1"/>
      <c r="WLC229" s="1"/>
      <c r="WLD229" s="1"/>
      <c r="WLE229" s="1"/>
      <c r="WLF229" s="1"/>
      <c r="WLG229" s="1"/>
      <c r="WLH229" s="1"/>
      <c r="WLI229" s="1"/>
      <c r="WLJ229" s="1"/>
      <c r="WLK229" s="1"/>
      <c r="WLL229" s="1"/>
      <c r="WLM229" s="1"/>
      <c r="WLN229" s="1"/>
      <c r="WLO229" s="1"/>
      <c r="WLP229" s="1"/>
      <c r="WLQ229" s="1"/>
      <c r="WLR229" s="1"/>
      <c r="WLS229" s="1"/>
      <c r="WLT229" s="1"/>
      <c r="WLU229" s="1"/>
      <c r="WLV229" s="1"/>
      <c r="WLW229" s="1"/>
      <c r="WLX229" s="1"/>
      <c r="WLY229" s="1"/>
      <c r="WLZ229" s="1"/>
      <c r="WMA229" s="1"/>
      <c r="WMB229" s="1"/>
      <c r="WMC229" s="1"/>
      <c r="WMD229" s="1"/>
      <c r="WME229" s="1"/>
      <c r="WMF229" s="1"/>
      <c r="WMG229" s="1"/>
      <c r="WMH229" s="1"/>
      <c r="WMI229" s="1"/>
      <c r="WMJ229" s="1"/>
      <c r="WMK229" s="1"/>
      <c r="WML229" s="1"/>
      <c r="WMM229" s="1"/>
      <c r="WMN229" s="1"/>
      <c r="WMO229" s="1"/>
      <c r="WMP229" s="1"/>
      <c r="WMQ229" s="1"/>
      <c r="WMR229" s="1"/>
      <c r="WMS229" s="1"/>
      <c r="WMT229" s="1"/>
      <c r="WMU229" s="1"/>
      <c r="WMV229" s="1"/>
      <c r="WMW229" s="1"/>
      <c r="WMX229" s="1"/>
      <c r="WMY229" s="1"/>
      <c r="WMZ229" s="1"/>
      <c r="WNA229" s="1"/>
      <c r="WNB229" s="1"/>
      <c r="WNC229" s="1"/>
      <c r="WND229" s="1"/>
      <c r="WNE229" s="1"/>
      <c r="WNF229" s="1"/>
      <c r="WNG229" s="1"/>
      <c r="WNH229" s="1"/>
      <c r="WNI229" s="1"/>
      <c r="WNJ229" s="1"/>
      <c r="WNK229" s="1"/>
      <c r="WNL229" s="1"/>
      <c r="WNM229" s="1"/>
      <c r="WNN229" s="1"/>
      <c r="WNO229" s="1"/>
      <c r="WNP229" s="1"/>
      <c r="WNQ229" s="1"/>
      <c r="WNR229" s="1"/>
      <c r="WNS229" s="1"/>
      <c r="WNT229" s="1"/>
      <c r="WNU229" s="1"/>
      <c r="WNV229" s="1"/>
      <c r="WNW229" s="1"/>
      <c r="WNX229" s="1"/>
      <c r="WNY229" s="1"/>
      <c r="WNZ229" s="1"/>
      <c r="WOA229" s="1"/>
      <c r="WOB229" s="1"/>
      <c r="WOC229" s="1"/>
      <c r="WOD229" s="1"/>
      <c r="WOE229" s="1"/>
      <c r="WOF229" s="1"/>
      <c r="WOG229" s="1"/>
      <c r="WOH229" s="1"/>
      <c r="WOI229" s="1"/>
      <c r="WOJ229" s="1"/>
      <c r="WOK229" s="1"/>
      <c r="WOL229" s="1"/>
      <c r="WOM229" s="1"/>
      <c r="WON229" s="1"/>
      <c r="WOO229" s="1"/>
      <c r="WOP229" s="1"/>
      <c r="WOQ229" s="1"/>
      <c r="WOR229" s="1"/>
      <c r="WOS229" s="1"/>
      <c r="WOT229" s="1"/>
      <c r="WOU229" s="1"/>
      <c r="WOV229" s="1"/>
      <c r="WOW229" s="1"/>
      <c r="WOX229" s="1"/>
      <c r="WOY229" s="1"/>
      <c r="WOZ229" s="1"/>
      <c r="WPA229" s="1"/>
      <c r="WPB229" s="1"/>
      <c r="WPC229" s="1"/>
      <c r="WPD229" s="1"/>
      <c r="WPE229" s="1"/>
      <c r="WPF229" s="1"/>
      <c r="WPG229" s="1"/>
      <c r="WPH229" s="1"/>
      <c r="WPI229" s="1"/>
      <c r="WPJ229" s="1"/>
      <c r="WPK229" s="1"/>
      <c r="WPL229" s="1"/>
      <c r="WPM229" s="1"/>
      <c r="WPN229" s="1"/>
      <c r="WPO229" s="1"/>
      <c r="WPP229" s="1"/>
      <c r="WPQ229" s="1"/>
      <c r="WPR229" s="1"/>
      <c r="WPS229" s="1"/>
      <c r="WPT229" s="1"/>
      <c r="WPU229" s="1"/>
      <c r="WPV229" s="1"/>
      <c r="WPW229" s="1"/>
      <c r="WPX229" s="1"/>
      <c r="WPY229" s="1"/>
      <c r="WPZ229" s="1"/>
      <c r="WQA229" s="1"/>
      <c r="WQB229" s="1"/>
      <c r="WQC229" s="1"/>
      <c r="WQD229" s="1"/>
      <c r="WQE229" s="1"/>
      <c r="WQF229" s="1"/>
      <c r="WQG229" s="1"/>
      <c r="WQH229" s="1"/>
      <c r="WQI229" s="1"/>
      <c r="WQJ229" s="1"/>
      <c r="WQK229" s="1"/>
      <c r="WQL229" s="1"/>
      <c r="WQM229" s="1"/>
      <c r="WQN229" s="1"/>
      <c r="WQO229" s="1"/>
      <c r="WQP229" s="1"/>
      <c r="WQQ229" s="1"/>
      <c r="WQR229" s="1"/>
      <c r="WQS229" s="1"/>
      <c r="WQT229" s="1"/>
      <c r="WQU229" s="1"/>
      <c r="WQV229" s="1"/>
      <c r="WQW229" s="1"/>
      <c r="WQX229" s="1"/>
      <c r="WQY229" s="1"/>
      <c r="WQZ229" s="1"/>
      <c r="WRA229" s="1"/>
      <c r="WRB229" s="1"/>
      <c r="WRC229" s="1"/>
      <c r="WRD229" s="1"/>
      <c r="WRE229" s="1"/>
      <c r="WRF229" s="1"/>
      <c r="WRG229" s="1"/>
      <c r="WRH229" s="1"/>
      <c r="WRI229" s="1"/>
      <c r="WRJ229" s="1"/>
      <c r="WRK229" s="1"/>
      <c r="WRL229" s="1"/>
      <c r="WRM229" s="1"/>
      <c r="WRN229" s="1"/>
      <c r="WRO229" s="1"/>
    </row>
    <row r="230" spans="1:16031" x14ac:dyDescent="0.25">
      <c r="I230" s="1"/>
      <c r="J230" s="1"/>
      <c r="K230" s="1"/>
      <c r="L230" s="1"/>
    </row>
    <row r="231" spans="1:16031" ht="26.25" customHeight="1" x14ac:dyDescent="0.25">
      <c r="I231" s="1"/>
      <c r="J231" s="1"/>
      <c r="K231" s="1"/>
      <c r="L231" s="1"/>
    </row>
    <row r="232" spans="1:16031" ht="45" x14ac:dyDescent="0.25">
      <c r="C232" s="5" t="s">
        <v>589</v>
      </c>
      <c r="D232" s="5" t="s">
        <v>23</v>
      </c>
      <c r="E232" s="5" t="s">
        <v>27</v>
      </c>
      <c r="F232" s="5" t="s">
        <v>570</v>
      </c>
      <c r="G232" s="5" t="s">
        <v>26</v>
      </c>
      <c r="H232" s="5" t="s">
        <v>25</v>
      </c>
      <c r="I232" s="5" t="s">
        <v>569</v>
      </c>
      <c r="J232" s="5" t="s">
        <v>557</v>
      </c>
      <c r="K232" s="1"/>
      <c r="L232" s="1"/>
    </row>
    <row r="233" spans="1:16031" x14ac:dyDescent="0.25">
      <c r="C233" s="170">
        <v>945</v>
      </c>
      <c r="D233" s="159" t="s">
        <v>407</v>
      </c>
      <c r="E233" s="159" t="s">
        <v>422</v>
      </c>
      <c r="F233" s="171">
        <f>H248*$H$259*$H$256/$H$254/$H$255*H260</f>
        <v>1682.0382561709123</v>
      </c>
      <c r="G233" s="178" t="s">
        <v>425</v>
      </c>
      <c r="H233" s="181">
        <v>9.4741810000000004E-4</v>
      </c>
      <c r="I233" s="274">
        <f t="shared" ref="I233:I238" si="2">F233*H233</f>
        <v>1.5935934887887591</v>
      </c>
      <c r="J233" s="158"/>
      <c r="K233" s="1"/>
      <c r="L233" s="1"/>
    </row>
    <row r="234" spans="1:16031" x14ac:dyDescent="0.25">
      <c r="C234" s="170">
        <v>944</v>
      </c>
      <c r="D234" s="159" t="s">
        <v>407</v>
      </c>
      <c r="E234" s="159" t="s">
        <v>421</v>
      </c>
      <c r="F234" s="171">
        <f>H249*$H$259*$H$256/$H$254/$H$255*H261</f>
        <v>335.4757740839492</v>
      </c>
      <c r="G234" s="178" t="s">
        <v>425</v>
      </c>
      <c r="H234" s="181">
        <v>9.4741810000000004E-4</v>
      </c>
      <c r="I234" s="274">
        <f t="shared" si="2"/>
        <v>0.31783582047864439</v>
      </c>
      <c r="J234" s="158"/>
      <c r="K234" s="1"/>
      <c r="L234" s="1"/>
    </row>
    <row r="235" spans="1:16031" x14ac:dyDescent="0.25">
      <c r="C235" s="170">
        <v>947</v>
      </c>
      <c r="D235" s="159" t="s">
        <v>407</v>
      </c>
      <c r="E235" s="159" t="s">
        <v>420</v>
      </c>
      <c r="F235" s="171">
        <f>H250*$H$259*$H$257/$H$254/$H$255*H262</f>
        <v>1800.0302333529892</v>
      </c>
      <c r="G235" s="178" t="s">
        <v>425</v>
      </c>
      <c r="H235" s="181">
        <v>9.4741810000000004E-4</v>
      </c>
      <c r="I235" s="274">
        <f t="shared" si="2"/>
        <v>1.7053812236258457</v>
      </c>
      <c r="J235" s="158"/>
      <c r="K235" s="1"/>
      <c r="L235" s="1"/>
    </row>
    <row r="236" spans="1:16031" x14ac:dyDescent="0.25">
      <c r="C236" s="170">
        <v>946</v>
      </c>
      <c r="D236" s="159" t="s">
        <v>407</v>
      </c>
      <c r="E236" s="159" t="s">
        <v>419</v>
      </c>
      <c r="F236" s="171">
        <f>H251*$H$259*$H$257/$H$254/$H$255*H263</f>
        <v>373.36915200407702</v>
      </c>
      <c r="G236" s="178" t="s">
        <v>425</v>
      </c>
      <c r="H236" s="181">
        <v>9.4741810000000004E-4</v>
      </c>
      <c r="I236" s="274">
        <f t="shared" si="2"/>
        <v>0.35373669259031387</v>
      </c>
      <c r="J236" s="158"/>
      <c r="K236" s="1"/>
      <c r="L236" s="1"/>
    </row>
    <row r="237" spans="1:16031" x14ac:dyDescent="0.25">
      <c r="C237" s="170">
        <v>949</v>
      </c>
      <c r="D237" s="159" t="s">
        <v>407</v>
      </c>
      <c r="E237" s="159" t="s">
        <v>418</v>
      </c>
      <c r="F237" s="171">
        <f>H252*$H$259*$H$258/$H$254/$H$255*H264</f>
        <v>1942.6357324790813</v>
      </c>
      <c r="G237" s="178" t="s">
        <v>425</v>
      </c>
      <c r="H237" s="181">
        <v>9.4741810000000004E-4</v>
      </c>
      <c r="I237" s="274">
        <f t="shared" si="2"/>
        <v>1.8404882546574395</v>
      </c>
      <c r="J237" s="158"/>
      <c r="K237" s="1"/>
      <c r="L237" s="1"/>
    </row>
    <row r="238" spans="1:16031" x14ac:dyDescent="0.25">
      <c r="C238" s="170">
        <v>948</v>
      </c>
      <c r="D238" s="159" t="s">
        <v>407</v>
      </c>
      <c r="E238" s="159" t="s">
        <v>417</v>
      </c>
      <c r="F238" s="171">
        <f>H253*$H$259*$H$258/$H$254/$H$255*H265</f>
        <v>387.45089401244837</v>
      </c>
      <c r="G238" s="178" t="s">
        <v>425</v>
      </c>
      <c r="H238" s="181">
        <v>9.4741810000000004E-4</v>
      </c>
      <c r="I238" s="274">
        <f t="shared" si="2"/>
        <v>0.3670779898485752</v>
      </c>
      <c r="J238" s="158"/>
      <c r="K238" s="1"/>
      <c r="L238" s="1"/>
    </row>
    <row r="239" spans="1:16031" x14ac:dyDescent="0.25">
      <c r="F239" s="6" t="s">
        <v>405</v>
      </c>
      <c r="G239" s="6"/>
      <c r="I239" s="1"/>
      <c r="J239" s="1"/>
      <c r="K239" s="1"/>
      <c r="L239" s="1"/>
    </row>
    <row r="240" spans="1:16031" x14ac:dyDescent="0.25">
      <c r="E240" s="94" t="s">
        <v>18</v>
      </c>
      <c r="I240" s="1"/>
      <c r="J240" s="1"/>
      <c r="K240" s="1"/>
      <c r="L240" s="1"/>
    </row>
    <row r="241" spans="5:12" x14ac:dyDescent="0.25">
      <c r="I241" s="1"/>
      <c r="J241" s="1"/>
      <c r="K241" s="1"/>
      <c r="L241" s="1"/>
    </row>
    <row r="242" spans="5:12" x14ac:dyDescent="0.25">
      <c r="I242" s="1"/>
      <c r="J242" s="1"/>
      <c r="K242" s="1"/>
      <c r="L242" s="1"/>
    </row>
    <row r="243" spans="5:12" ht="24" customHeight="1" x14ac:dyDescent="0.25">
      <c r="I243" s="1"/>
      <c r="J243" s="1"/>
      <c r="K243" s="1"/>
      <c r="L243" s="1"/>
    </row>
    <row r="244" spans="5:12" x14ac:dyDescent="0.25">
      <c r="I244" s="1"/>
      <c r="J244" s="1"/>
      <c r="K244" s="1"/>
      <c r="L244" s="1"/>
    </row>
    <row r="245" spans="5:12" x14ac:dyDescent="0.25">
      <c r="I245" s="1"/>
      <c r="J245" s="1"/>
      <c r="K245" s="1"/>
      <c r="L245" s="1"/>
    </row>
    <row r="246" spans="5:12" x14ac:dyDescent="0.25">
      <c r="I246" s="1"/>
      <c r="J246" s="1"/>
      <c r="K246" s="1"/>
      <c r="L246" s="1"/>
    </row>
    <row r="247" spans="5:12" x14ac:dyDescent="0.25">
      <c r="E247" s="93"/>
      <c r="F247" s="5" t="s">
        <v>424</v>
      </c>
      <c r="G247" s="5" t="s">
        <v>423</v>
      </c>
      <c r="H247" s="5" t="s">
        <v>136</v>
      </c>
      <c r="I247" s="5" t="s">
        <v>202</v>
      </c>
      <c r="J247" s="1"/>
      <c r="K247" s="1"/>
      <c r="L247" s="1"/>
    </row>
    <row r="248" spans="5:12" ht="75" x14ac:dyDescent="0.25">
      <c r="E248" s="93"/>
      <c r="F248" s="295" t="s">
        <v>626</v>
      </c>
      <c r="G248" s="160" t="s">
        <v>422</v>
      </c>
      <c r="H248" s="273">
        <v>1805</v>
      </c>
      <c r="I248" s="173" t="s">
        <v>413</v>
      </c>
      <c r="J248" s="1"/>
      <c r="K248" s="1"/>
      <c r="L248" s="1"/>
    </row>
    <row r="249" spans="5:12" ht="75" x14ac:dyDescent="0.25">
      <c r="E249" s="93"/>
      <c r="F249" s="295"/>
      <c r="G249" s="160" t="s">
        <v>421</v>
      </c>
      <c r="H249" s="273">
        <v>360</v>
      </c>
      <c r="I249" s="173" t="s">
        <v>413</v>
      </c>
      <c r="J249" s="1"/>
      <c r="K249" s="1"/>
      <c r="L249" s="1"/>
    </row>
    <row r="250" spans="5:12" ht="75" x14ac:dyDescent="0.25">
      <c r="E250" s="93"/>
      <c r="F250" s="295"/>
      <c r="G250" s="160" t="s">
        <v>420</v>
      </c>
      <c r="H250" s="273">
        <v>1805</v>
      </c>
      <c r="I250" s="173" t="s">
        <v>413</v>
      </c>
      <c r="J250" s="1"/>
      <c r="K250" s="1"/>
      <c r="L250" s="1"/>
    </row>
    <row r="251" spans="5:12" ht="75" x14ac:dyDescent="0.25">
      <c r="E251" s="93"/>
      <c r="F251" s="295"/>
      <c r="G251" s="160" t="s">
        <v>419</v>
      </c>
      <c r="H251" s="273">
        <v>360</v>
      </c>
      <c r="I251" s="173" t="s">
        <v>413</v>
      </c>
      <c r="J251" s="1"/>
      <c r="K251" s="1"/>
      <c r="L251" s="1"/>
    </row>
    <row r="252" spans="5:12" ht="75" x14ac:dyDescent="0.25">
      <c r="E252" s="93"/>
      <c r="F252" s="295"/>
      <c r="G252" s="160" t="s">
        <v>418</v>
      </c>
      <c r="H252" s="273">
        <v>1805</v>
      </c>
      <c r="I252" s="173" t="s">
        <v>413</v>
      </c>
      <c r="J252" s="1"/>
      <c r="K252" s="1"/>
      <c r="L252" s="1"/>
    </row>
    <row r="253" spans="5:12" ht="75" x14ac:dyDescent="0.25">
      <c r="E253" s="93"/>
      <c r="F253" s="295"/>
      <c r="G253" s="160" t="s">
        <v>417</v>
      </c>
      <c r="H253" s="273">
        <v>360</v>
      </c>
      <c r="I253" s="173" t="s">
        <v>413</v>
      </c>
      <c r="J253" s="1"/>
      <c r="K253" s="1"/>
      <c r="L253" s="1"/>
    </row>
    <row r="254" spans="5:12" ht="75" x14ac:dyDescent="0.25">
      <c r="F254" s="160" t="s">
        <v>416</v>
      </c>
      <c r="G254" s="176" t="s">
        <v>414</v>
      </c>
      <c r="H254" s="245">
        <v>15.2</v>
      </c>
      <c r="I254" s="165" t="s">
        <v>413</v>
      </c>
      <c r="J254" s="1"/>
      <c r="K254" s="1"/>
      <c r="L254" s="1"/>
    </row>
    <row r="255" spans="5:12" ht="75" x14ac:dyDescent="0.25">
      <c r="F255" s="160" t="s">
        <v>415</v>
      </c>
      <c r="G255" s="176" t="s">
        <v>414</v>
      </c>
      <c r="H255" s="245">
        <v>3.1</v>
      </c>
      <c r="I255" s="165" t="s">
        <v>413</v>
      </c>
      <c r="J255" s="1"/>
      <c r="K255" s="1"/>
      <c r="L255" s="1"/>
    </row>
    <row r="256" spans="5:12" ht="30" x14ac:dyDescent="0.25">
      <c r="F256" s="160" t="s">
        <v>412</v>
      </c>
      <c r="G256" s="176" t="s">
        <v>408</v>
      </c>
      <c r="H256" s="180">
        <v>14.2</v>
      </c>
      <c r="I256" s="165" t="s">
        <v>572</v>
      </c>
      <c r="J256" s="1"/>
      <c r="K256" s="1"/>
      <c r="L256" s="1"/>
    </row>
    <row r="257" spans="6:13" ht="30" x14ac:dyDescent="0.25">
      <c r="F257" s="160" t="s">
        <v>411</v>
      </c>
      <c r="G257" s="176" t="s">
        <v>408</v>
      </c>
      <c r="H257" s="180">
        <v>15.196104618809125</v>
      </c>
      <c r="I257" s="165" t="s">
        <v>572</v>
      </c>
      <c r="J257" s="1"/>
      <c r="K257" s="1"/>
      <c r="L257" s="1"/>
    </row>
    <row r="258" spans="6:13" ht="30" x14ac:dyDescent="0.25">
      <c r="F258" s="160" t="s">
        <v>410</v>
      </c>
      <c r="G258" s="176" t="s">
        <v>408</v>
      </c>
      <c r="H258" s="180">
        <v>16.399999999999999</v>
      </c>
      <c r="I258" s="165" t="s">
        <v>572</v>
      </c>
      <c r="J258" s="1"/>
      <c r="K258" s="1"/>
      <c r="L258" s="1"/>
    </row>
    <row r="259" spans="6:13" x14ac:dyDescent="0.25">
      <c r="F259" s="160" t="s">
        <v>409</v>
      </c>
      <c r="G259" s="176" t="s">
        <v>408</v>
      </c>
      <c r="H259" s="180">
        <v>3.0922571351400014</v>
      </c>
      <c r="I259" s="165" t="s">
        <v>572</v>
      </c>
      <c r="J259" s="1"/>
      <c r="K259" s="1"/>
      <c r="L259" s="1"/>
    </row>
    <row r="260" spans="6:13" x14ac:dyDescent="0.25">
      <c r="F260" s="298" t="s">
        <v>568</v>
      </c>
      <c r="G260" s="158" t="s">
        <v>422</v>
      </c>
      <c r="H260" s="177" t="s">
        <v>566</v>
      </c>
      <c r="I260" s="167" t="s">
        <v>571</v>
      </c>
      <c r="J260" s="1"/>
      <c r="K260" s="1"/>
      <c r="L260" s="1"/>
    </row>
    <row r="261" spans="6:13" x14ac:dyDescent="0.25">
      <c r="F261" s="298"/>
      <c r="G261" s="158" t="s">
        <v>421</v>
      </c>
      <c r="H261" s="177" t="s">
        <v>566</v>
      </c>
      <c r="I261" s="167" t="s">
        <v>571</v>
      </c>
      <c r="J261" s="1"/>
      <c r="K261" s="1"/>
      <c r="L261" s="1"/>
    </row>
    <row r="262" spans="6:13" x14ac:dyDescent="0.25">
      <c r="F262" s="298"/>
      <c r="G262" s="158" t="s">
        <v>420</v>
      </c>
      <c r="H262" s="177" t="s">
        <v>566</v>
      </c>
      <c r="I262" s="167" t="s">
        <v>571</v>
      </c>
      <c r="J262" s="1"/>
      <c r="K262" s="1"/>
      <c r="L262" s="1"/>
    </row>
    <row r="263" spans="6:13" x14ac:dyDescent="0.25">
      <c r="F263" s="298"/>
      <c r="G263" s="158" t="s">
        <v>419</v>
      </c>
      <c r="H263" s="177" t="s">
        <v>567</v>
      </c>
      <c r="I263" s="167" t="s">
        <v>571</v>
      </c>
      <c r="J263" s="1"/>
      <c r="K263" s="1"/>
      <c r="L263" s="1"/>
    </row>
    <row r="264" spans="6:13" x14ac:dyDescent="0.25">
      <c r="F264" s="298"/>
      <c r="G264" s="158" t="s">
        <v>418</v>
      </c>
      <c r="H264" s="177" t="s">
        <v>566</v>
      </c>
      <c r="I264" s="167" t="s">
        <v>571</v>
      </c>
      <c r="J264" s="1"/>
      <c r="K264" s="1"/>
      <c r="L264" s="1"/>
    </row>
    <row r="265" spans="6:13" x14ac:dyDescent="0.25">
      <c r="F265" s="298"/>
      <c r="G265" s="158" t="s">
        <v>417</v>
      </c>
      <c r="H265" s="177" t="s">
        <v>566</v>
      </c>
      <c r="I265" s="167" t="s">
        <v>571</v>
      </c>
      <c r="J265" s="1"/>
      <c r="K265" s="1"/>
      <c r="L265" s="1"/>
    </row>
    <row r="266" spans="6:13" x14ac:dyDescent="0.25">
      <c r="F266" s="118"/>
      <c r="H266" s="117"/>
      <c r="I266" s="116"/>
      <c r="J266" s="1"/>
      <c r="K266" s="1"/>
      <c r="L266" s="1"/>
    </row>
    <row r="267" spans="6:13" x14ac:dyDescent="0.25">
      <c r="F267" s="118"/>
      <c r="H267" s="117"/>
      <c r="I267" s="116"/>
      <c r="J267" s="1"/>
      <c r="K267" s="1"/>
      <c r="L267" s="1"/>
    </row>
    <row r="268" spans="6:13" x14ac:dyDescent="0.25">
      <c r="F268" s="118"/>
      <c r="H268" s="117"/>
      <c r="I268" s="116"/>
      <c r="J268" s="1"/>
      <c r="K268" s="1"/>
      <c r="L268" s="1"/>
    </row>
    <row r="269" spans="6:13" x14ac:dyDescent="0.25">
      <c r="F269" s="93"/>
      <c r="I269" s="1"/>
      <c r="J269" s="1"/>
      <c r="K269" s="1"/>
      <c r="L269" s="1"/>
    </row>
    <row r="270" spans="6:13" x14ac:dyDescent="0.25">
      <c r="F270" s="93"/>
      <c r="I270" s="1"/>
      <c r="J270" s="1"/>
      <c r="K270" s="1"/>
      <c r="L270" s="1"/>
    </row>
    <row r="271" spans="6:13" x14ac:dyDescent="0.25">
      <c r="I271" s="1"/>
      <c r="M271"/>
    </row>
    <row r="272" spans="6:13" x14ac:dyDescent="0.25">
      <c r="I272" s="1"/>
      <c r="M272"/>
    </row>
    <row r="273" spans="9:13" x14ac:dyDescent="0.25">
      <c r="I273" s="1"/>
      <c r="M273"/>
    </row>
    <row r="274" spans="9:13" x14ac:dyDescent="0.25">
      <c r="I274" s="1"/>
      <c r="M274"/>
    </row>
    <row r="275" spans="9:13" x14ac:dyDescent="0.25">
      <c r="I275" s="1"/>
      <c r="M275"/>
    </row>
    <row r="276" spans="9:13" x14ac:dyDescent="0.25">
      <c r="I276" s="1"/>
      <c r="M276"/>
    </row>
    <row r="277" spans="9:13" x14ac:dyDescent="0.25">
      <c r="I277" s="1"/>
      <c r="M277"/>
    </row>
    <row r="278" spans="9:13" x14ac:dyDescent="0.25">
      <c r="I278" s="1"/>
      <c r="M278"/>
    </row>
    <row r="279" spans="9:13" x14ac:dyDescent="0.25">
      <c r="I279" s="1"/>
      <c r="M279"/>
    </row>
    <row r="280" spans="9:13" x14ac:dyDescent="0.25">
      <c r="I280" s="1"/>
      <c r="M280"/>
    </row>
    <row r="281" spans="9:13" x14ac:dyDescent="0.25">
      <c r="I281" s="1"/>
      <c r="M281"/>
    </row>
    <row r="282" spans="9:13" x14ac:dyDescent="0.25">
      <c r="I282" s="1"/>
      <c r="M282"/>
    </row>
    <row r="283" spans="9:13" x14ac:dyDescent="0.25">
      <c r="I283" s="1"/>
      <c r="M283"/>
    </row>
    <row r="284" spans="9:13" x14ac:dyDescent="0.25">
      <c r="I284" s="1"/>
      <c r="M284"/>
    </row>
    <row r="285" spans="9:13" x14ac:dyDescent="0.25">
      <c r="I285" s="1"/>
      <c r="M285"/>
    </row>
    <row r="286" spans="9:13" x14ac:dyDescent="0.25">
      <c r="I286" s="1"/>
      <c r="M286"/>
    </row>
    <row r="287" spans="9:13" x14ac:dyDescent="0.25">
      <c r="I287" s="1"/>
      <c r="M287"/>
    </row>
    <row r="288" spans="9:13" x14ac:dyDescent="0.25">
      <c r="I288" s="1"/>
      <c r="M288"/>
    </row>
    <row r="289" spans="9:13" x14ac:dyDescent="0.25">
      <c r="I289" s="1"/>
      <c r="M289"/>
    </row>
    <row r="290" spans="9:13" x14ac:dyDescent="0.25">
      <c r="I290" s="1"/>
      <c r="M290"/>
    </row>
    <row r="291" spans="9:13" x14ac:dyDescent="0.25">
      <c r="I291" s="1"/>
      <c r="M291"/>
    </row>
    <row r="292" spans="9:13" x14ac:dyDescent="0.25">
      <c r="I292" s="1"/>
      <c r="M292"/>
    </row>
    <row r="293" spans="9:13" x14ac:dyDescent="0.25">
      <c r="I293" s="1"/>
      <c r="M293"/>
    </row>
    <row r="294" spans="9:13" x14ac:dyDescent="0.25">
      <c r="I294" s="1"/>
      <c r="M294"/>
    </row>
  </sheetData>
  <mergeCells count="19">
    <mergeCell ref="B3:J3"/>
    <mergeCell ref="B40:J40"/>
    <mergeCell ref="B88:J88"/>
    <mergeCell ref="B131:J131"/>
    <mergeCell ref="B167:J167"/>
    <mergeCell ref="F112:F116"/>
    <mergeCell ref="F124:F128"/>
    <mergeCell ref="F161:F164"/>
    <mergeCell ref="F20:F23"/>
    <mergeCell ref="F27:F30"/>
    <mergeCell ref="F34:F37"/>
    <mergeCell ref="G79:G86"/>
    <mergeCell ref="F106:F110"/>
    <mergeCell ref="F248:F253"/>
    <mergeCell ref="B229:J229"/>
    <mergeCell ref="F260:F265"/>
    <mergeCell ref="F188:F197"/>
    <mergeCell ref="F199:F208"/>
    <mergeCell ref="F216:F225"/>
  </mergeCells>
  <hyperlinks>
    <hyperlink ref="I73" r:id="rId1" display="https://www.efis.psc.mo.gov/mpsc/commoncomponents/viewdocument.asp?DocId=935842419"/>
    <hyperlink ref="I112" r:id="rId2" display="https://www.efis.psc.mo.gov/mpsc/commoncomponents/viewdocument.asp?DocId=935842419"/>
    <hyperlink ref="I114" r:id="rId3" display="https://www.efis.psc.mo.gov/mpsc/commoncomponents/viewdocument.asp?DocId=935842419"/>
    <hyperlink ref="I115" r:id="rId4" display="https://www.efis.psc.mo.gov/mpsc/commoncomponents/viewdocument.asp?DocId=935842419"/>
    <hyperlink ref="I117" r:id="rId5" display="https://www.efis.psc.mo.gov/mpsc/commoncomponents/viewdocument.asp?DocId=935842419"/>
    <hyperlink ref="I118" r:id="rId6" display="https://www.efis.psc.mo.gov/mpsc/commoncomponents/viewdocument.asp?DocId=935842419"/>
    <hyperlink ref="I150" r:id="rId7" display="https://www.efis.psc.mo.gov/mpsc/commoncomponents/viewdocument.asp?DocId=935842419"/>
    <hyperlink ref="I151" r:id="rId8" display="https://www.efis.psc.mo.gov/mpsc/commoncomponents/viewdocument.asp?DocId=935842419"/>
    <hyperlink ref="I209" r:id="rId9" display="https://www.efis.psc.mo.gov/mpsc/commoncomponents/viewdocument.asp?DocId=935842419"/>
    <hyperlink ref="I210" r:id="rId10" display="https://www.efis.psc.mo.gov/mpsc/commoncomponents/viewdocument.asp?DocId=935842419"/>
    <hyperlink ref="I254" r:id="rId11" display="https://www.efis.psc.mo.gov/mpsc/commoncomponents/viewdocument.asp?DocId=935842419"/>
    <hyperlink ref="I255" r:id="rId12" display="https://www.efis.psc.mo.gov/mpsc/commoncomponents/viewdocument.asp?DocId=935842419"/>
  </hyperlinks>
  <pageMargins left="0.25" right="0.25" top="0.75" bottom="0.75" header="0.3" footer="0.3"/>
  <pageSetup scale="31" fitToHeight="0" orientation="portrait" horizontalDpi="4294967295" verticalDpi="4294967295" r:id="rId13"/>
  <rowBreaks count="5" manualBreakCount="5">
    <brk id="38" max="9" man="1"/>
    <brk id="87" max="9" man="1"/>
    <brk id="129" max="9" man="1"/>
    <brk id="166" max="9" man="1"/>
    <brk id="225" max="9" man="1"/>
  </rowBreaks>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S109"/>
  <sheetViews>
    <sheetView showGridLines="0" zoomScale="80" zoomScaleNormal="80" workbookViewId="0">
      <selection activeCell="K26" sqref="K26"/>
    </sheetView>
  </sheetViews>
  <sheetFormatPr defaultRowHeight="12.75" x14ac:dyDescent="0.2"/>
  <cols>
    <col min="1" max="1" width="2.7109375" style="69" customWidth="1"/>
    <col min="2" max="3" width="12.7109375" style="69" customWidth="1"/>
    <col min="4" max="4" width="37.5703125" style="69" customWidth="1"/>
    <col min="5" max="5" width="40.7109375" style="69" customWidth="1"/>
    <col min="6" max="6" width="28.85546875" style="69" customWidth="1"/>
    <col min="7" max="7" width="29.140625" style="70" customWidth="1"/>
    <col min="8" max="9" width="18.42578125" style="69" customWidth="1"/>
    <col min="10" max="10" width="37" style="69" customWidth="1"/>
    <col min="11" max="16" width="18.42578125" style="69" customWidth="1"/>
    <col min="17" max="16384" width="9.140625" style="69"/>
  </cols>
  <sheetData>
    <row r="1" spans="1:19" ht="45" customHeight="1" x14ac:dyDescent="0.35">
      <c r="B1" s="281" t="s">
        <v>611</v>
      </c>
      <c r="C1" s="281"/>
    </row>
    <row r="2" spans="1:19" s="1" customFormat="1" ht="45" customHeight="1" x14ac:dyDescent="0.25">
      <c r="A2" s="189"/>
      <c r="B2" s="249" t="s">
        <v>627</v>
      </c>
      <c r="C2" s="249"/>
      <c r="D2" s="249"/>
      <c r="E2" s="249"/>
      <c r="F2" s="249"/>
      <c r="G2" s="249"/>
      <c r="H2" s="249"/>
      <c r="I2" s="250"/>
      <c r="J2"/>
      <c r="K2"/>
      <c r="L2"/>
    </row>
    <row r="3" spans="1:19" s="92" customFormat="1" ht="15" x14ac:dyDescent="0.25">
      <c r="B3" s="302" t="s">
        <v>404</v>
      </c>
      <c r="C3" s="302"/>
      <c r="D3" s="302"/>
      <c r="E3" s="302"/>
      <c r="F3" s="302"/>
      <c r="G3" s="302"/>
      <c r="H3" s="302"/>
      <c r="I3" s="291"/>
      <c r="J3" s="291"/>
      <c r="K3" s="69"/>
      <c r="L3" s="69"/>
    </row>
    <row r="4" spans="1:19" ht="15" x14ac:dyDescent="0.25">
      <c r="D4" s="29"/>
      <c r="E4" s="86"/>
      <c r="F4" s="86"/>
      <c r="G4" s="86"/>
      <c r="H4" s="86"/>
      <c r="I4" s="86"/>
      <c r="J4" s="86"/>
      <c r="N4" s="86"/>
      <c r="O4" s="86"/>
      <c r="P4" s="86"/>
      <c r="Q4" s="86"/>
      <c r="R4" s="86"/>
      <c r="S4" s="86"/>
    </row>
    <row r="5" spans="1:19" s="20" customFormat="1" ht="45" x14ac:dyDescent="0.25">
      <c r="B5" s="31"/>
      <c r="C5" s="5" t="s">
        <v>589</v>
      </c>
      <c r="D5" s="83" t="s">
        <v>23</v>
      </c>
      <c r="E5" s="83" t="s">
        <v>27</v>
      </c>
      <c r="F5" s="83" t="s">
        <v>570</v>
      </c>
      <c r="G5" s="83" t="s">
        <v>26</v>
      </c>
      <c r="H5" s="83" t="s">
        <v>25</v>
      </c>
      <c r="I5" s="83" t="s">
        <v>569</v>
      </c>
      <c r="J5" s="5" t="s">
        <v>557</v>
      </c>
      <c r="K5" s="69"/>
      <c r="L5" s="69"/>
      <c r="M5" s="69"/>
    </row>
    <row r="6" spans="1:19" ht="15" x14ac:dyDescent="0.25">
      <c r="C6" s="182">
        <v>1204</v>
      </c>
      <c r="D6" s="183" t="s">
        <v>64</v>
      </c>
      <c r="E6" s="183" t="s">
        <v>398</v>
      </c>
      <c r="F6" s="248">
        <f t="shared" ref="F6:F13" si="0">(((F29-F37)*$F$51*$F$45*(1-$F$46)*$F$47*365*$F$48)/1000)+(((F29-F37)*(1-$F$51)*$F$45*(1-$F$46)*$F$49*365*$F$50)/1000)</f>
        <v>34.986324063077078</v>
      </c>
      <c r="G6" s="184" t="s">
        <v>64</v>
      </c>
      <c r="H6" s="187">
        <f t="shared" ref="H6:H13" si="1">((((F29-F37)*$F$45*(1-$F$46)*$F$47*365*$F$48)/1000)*$F$52*$F$51)+((((F29-F37)*$F$45*(1-$F$46)*$F$49*365*$F$50)/1000)*$F$53*(1-$F$51))</f>
        <v>5.2630472063123143E-3</v>
      </c>
      <c r="I6" s="185">
        <f t="shared" ref="I6:I13" si="2">F6*H6</f>
        <v>0.18413467511931511</v>
      </c>
      <c r="J6" s="186"/>
      <c r="N6" s="91"/>
      <c r="O6" s="90"/>
      <c r="P6" s="89"/>
      <c r="Q6" s="89"/>
      <c r="R6" s="88"/>
    </row>
    <row r="7" spans="1:19" ht="15" x14ac:dyDescent="0.25">
      <c r="C7" s="182">
        <v>1205</v>
      </c>
      <c r="D7" s="183" t="s">
        <v>64</v>
      </c>
      <c r="E7" s="183" t="s">
        <v>397</v>
      </c>
      <c r="F7" s="248">
        <f t="shared" si="0"/>
        <v>46.044000171612012</v>
      </c>
      <c r="G7" s="184" t="s">
        <v>64</v>
      </c>
      <c r="H7" s="187">
        <f t="shared" si="1"/>
        <v>6.9264706413210151E-3</v>
      </c>
      <c r="I7" s="185">
        <f t="shared" si="2"/>
        <v>0.31892241539765037</v>
      </c>
      <c r="J7" s="186"/>
      <c r="N7" s="91"/>
      <c r="O7" s="90"/>
      <c r="P7" s="89"/>
      <c r="Q7" s="89"/>
      <c r="R7" s="88"/>
    </row>
    <row r="8" spans="1:19" ht="15" x14ac:dyDescent="0.25">
      <c r="C8" s="182">
        <v>1206</v>
      </c>
      <c r="D8" s="183" t="s">
        <v>64</v>
      </c>
      <c r="E8" s="183" t="s">
        <v>396</v>
      </c>
      <c r="F8" s="248">
        <f t="shared" si="0"/>
        <v>62.00718367095542</v>
      </c>
      <c r="G8" s="184" t="s">
        <v>64</v>
      </c>
      <c r="H8" s="187">
        <f t="shared" si="1"/>
        <v>9.3278371915364328E-3</v>
      </c>
      <c r="I8" s="185">
        <f t="shared" si="2"/>
        <v>0.57839291398836856</v>
      </c>
      <c r="J8" s="186"/>
      <c r="N8" s="91"/>
      <c r="O8" s="90"/>
      <c r="P8" s="89"/>
      <c r="Q8" s="89"/>
      <c r="R8" s="88"/>
    </row>
    <row r="9" spans="1:19" ht="15.75" customHeight="1" x14ac:dyDescent="0.25">
      <c r="C9" s="182">
        <v>1231</v>
      </c>
      <c r="D9" s="183" t="s">
        <v>64</v>
      </c>
      <c r="E9" s="183" t="s">
        <v>395</v>
      </c>
      <c r="F9" s="248">
        <f t="shared" si="0"/>
        <v>39.056668449621355</v>
      </c>
      <c r="G9" s="184" t="s">
        <v>64</v>
      </c>
      <c r="H9" s="187">
        <f t="shared" si="1"/>
        <v>5.8753554503481334E-3</v>
      </c>
      <c r="I9" s="185">
        <f t="shared" si="2"/>
        <v>0.22947180984792281</v>
      </c>
      <c r="J9" s="186"/>
      <c r="N9" s="91"/>
      <c r="O9" s="90"/>
      <c r="P9" s="89"/>
      <c r="Q9" s="89"/>
      <c r="R9" s="88"/>
    </row>
    <row r="10" spans="1:19" ht="15" x14ac:dyDescent="0.25">
      <c r="C10" s="182">
        <v>966</v>
      </c>
      <c r="D10" s="183" t="s">
        <v>64</v>
      </c>
      <c r="E10" s="183" t="s">
        <v>394</v>
      </c>
      <c r="F10" s="248">
        <f t="shared" si="0"/>
        <v>39.234319939276276</v>
      </c>
      <c r="G10" s="184" t="s">
        <v>64</v>
      </c>
      <c r="H10" s="187">
        <f t="shared" si="1"/>
        <v>5.9020798405595744E-3</v>
      </c>
      <c r="I10" s="185">
        <f t="shared" si="2"/>
        <v>0.23156408877166704</v>
      </c>
      <c r="J10" s="186"/>
      <c r="N10" s="91"/>
      <c r="O10" s="90"/>
      <c r="P10" s="89"/>
      <c r="Q10" s="89"/>
      <c r="R10" s="88"/>
    </row>
    <row r="11" spans="1:19" ht="15" x14ac:dyDescent="0.25">
      <c r="C11" s="182">
        <v>963</v>
      </c>
      <c r="D11" s="183" t="s">
        <v>64</v>
      </c>
      <c r="E11" s="183" t="s">
        <v>393</v>
      </c>
      <c r="F11" s="248">
        <f t="shared" si="0"/>
        <v>72.5573375550522</v>
      </c>
      <c r="G11" s="184" t="s">
        <v>64</v>
      </c>
      <c r="H11" s="187">
        <f t="shared" si="1"/>
        <v>1.0914913268055718E-2</v>
      </c>
      <c r="I11" s="185">
        <f t="shared" si="2"/>
        <v>0.79195704637443676</v>
      </c>
      <c r="J11" s="186"/>
      <c r="N11" s="91"/>
      <c r="O11" s="90"/>
      <c r="P11" s="89"/>
      <c r="Q11" s="89"/>
      <c r="R11" s="88"/>
    </row>
    <row r="12" spans="1:19" ht="15" x14ac:dyDescent="0.25">
      <c r="C12" s="182">
        <v>962</v>
      </c>
      <c r="D12" s="183" t="s">
        <v>64</v>
      </c>
      <c r="E12" s="183" t="s">
        <v>392</v>
      </c>
      <c r="F12" s="248">
        <f t="shared" si="0"/>
        <v>39.160470136226145</v>
      </c>
      <c r="G12" s="184" t="s">
        <v>64</v>
      </c>
      <c r="H12" s="187">
        <f t="shared" si="1"/>
        <v>5.8909704996945849E-3</v>
      </c>
      <c r="I12" s="185">
        <f t="shared" si="2"/>
        <v>0.23069317432667899</v>
      </c>
      <c r="J12" s="186"/>
      <c r="N12" s="91"/>
      <c r="O12" s="90"/>
      <c r="P12" s="89"/>
      <c r="Q12" s="89"/>
      <c r="R12" s="88"/>
    </row>
    <row r="13" spans="1:19" ht="15" x14ac:dyDescent="0.25">
      <c r="C13" s="182">
        <v>964</v>
      </c>
      <c r="D13" s="183" t="s">
        <v>64</v>
      </c>
      <c r="E13" s="183" t="s">
        <v>390</v>
      </c>
      <c r="F13" s="248">
        <f t="shared" si="0"/>
        <v>55.343783087874129</v>
      </c>
      <c r="G13" s="184" t="s">
        <v>64</v>
      </c>
      <c r="H13" s="187">
        <f t="shared" si="1"/>
        <v>8.3254514661856294E-3</v>
      </c>
      <c r="I13" s="185">
        <f t="shared" si="2"/>
        <v>0.46076198005320113</v>
      </c>
      <c r="J13" s="186"/>
      <c r="N13" s="91"/>
      <c r="O13" s="90"/>
      <c r="P13" s="89"/>
      <c r="Q13" s="89"/>
      <c r="R13" s="88"/>
    </row>
    <row r="14" spans="1:19" ht="15" x14ac:dyDescent="0.25">
      <c r="D14" s="86"/>
      <c r="E14" s="86"/>
      <c r="F14" s="86"/>
      <c r="G14" s="86"/>
      <c r="H14" s="87"/>
      <c r="I14" s="86"/>
    </row>
    <row r="15" spans="1:19" ht="15" x14ac:dyDescent="0.25">
      <c r="D15" s="86" t="s">
        <v>403</v>
      </c>
      <c r="E15" s="86"/>
      <c r="F15" s="86"/>
      <c r="G15" s="86"/>
      <c r="H15" s="87"/>
      <c r="I15" s="86"/>
    </row>
    <row r="16" spans="1:19" x14ac:dyDescent="0.2">
      <c r="D16" s="80"/>
      <c r="G16" s="85"/>
      <c r="H16" s="84"/>
    </row>
    <row r="17" spans="4:11" x14ac:dyDescent="0.2">
      <c r="D17" s="80"/>
      <c r="G17" s="85"/>
      <c r="H17" s="84"/>
    </row>
    <row r="18" spans="4:11" ht="15" x14ac:dyDescent="0.25">
      <c r="D18" s="80"/>
      <c r="G18" s="69"/>
      <c r="H18" s="70"/>
      <c r="K18" s="86"/>
    </row>
    <row r="19" spans="4:11" ht="15" x14ac:dyDescent="0.25">
      <c r="D19" s="80"/>
      <c r="G19" s="69"/>
      <c r="H19" s="70"/>
      <c r="K19" s="86"/>
    </row>
    <row r="20" spans="4:11" ht="15" x14ac:dyDescent="0.25">
      <c r="D20" s="80"/>
      <c r="G20" s="69"/>
      <c r="H20" s="70"/>
      <c r="K20" s="86"/>
    </row>
    <row r="21" spans="4:11" ht="15" x14ac:dyDescent="0.25">
      <c r="D21" s="80"/>
      <c r="G21" s="69"/>
      <c r="H21" s="70"/>
      <c r="K21" s="86"/>
    </row>
    <row r="22" spans="4:11" ht="15" x14ac:dyDescent="0.25">
      <c r="D22" s="80"/>
      <c r="G22" s="69"/>
      <c r="H22" s="70"/>
      <c r="K22" s="86"/>
    </row>
    <row r="23" spans="4:11" ht="15" x14ac:dyDescent="0.25">
      <c r="D23" s="80"/>
      <c r="G23" s="69"/>
      <c r="H23" s="70"/>
      <c r="K23" s="86"/>
    </row>
    <row r="24" spans="4:11" x14ac:dyDescent="0.2">
      <c r="D24" s="80"/>
      <c r="G24" s="69"/>
      <c r="H24" s="70"/>
    </row>
    <row r="25" spans="4:11" x14ac:dyDescent="0.2">
      <c r="D25" s="80"/>
      <c r="G25" s="69"/>
      <c r="H25" s="70"/>
    </row>
    <row r="26" spans="4:11" x14ac:dyDescent="0.2">
      <c r="D26" s="80"/>
      <c r="G26" s="69"/>
      <c r="H26" s="70"/>
    </row>
    <row r="27" spans="4:11" x14ac:dyDescent="0.2">
      <c r="D27" s="80"/>
      <c r="G27" s="69"/>
      <c r="H27" s="70"/>
    </row>
    <row r="28" spans="4:11" s="22" customFormat="1" ht="15" x14ac:dyDescent="0.25">
      <c r="D28" s="83" t="s">
        <v>15</v>
      </c>
      <c r="E28" s="83" t="s">
        <v>402</v>
      </c>
      <c r="F28" s="83" t="s">
        <v>136</v>
      </c>
      <c r="G28" s="83" t="s">
        <v>556</v>
      </c>
      <c r="J28" s="18"/>
    </row>
    <row r="29" spans="4:11" ht="45" x14ac:dyDescent="0.25">
      <c r="D29" s="251" t="s">
        <v>400</v>
      </c>
      <c r="E29" s="251" t="s">
        <v>398</v>
      </c>
      <c r="F29" s="252">
        <v>41.319943064708397</v>
      </c>
      <c r="G29" s="253" t="s">
        <v>401</v>
      </c>
      <c r="H29" s="70"/>
    </row>
    <row r="30" spans="4:11" ht="45" x14ac:dyDescent="0.25">
      <c r="D30" s="251" t="s">
        <v>400</v>
      </c>
      <c r="E30" s="251" t="s">
        <v>397</v>
      </c>
      <c r="F30" s="252">
        <v>53</v>
      </c>
      <c r="G30" s="253" t="s">
        <v>401</v>
      </c>
      <c r="H30" s="70"/>
    </row>
    <row r="31" spans="4:11" ht="45" x14ac:dyDescent="0.25">
      <c r="D31" s="251" t="s">
        <v>400</v>
      </c>
      <c r="E31" s="251" t="s">
        <v>396</v>
      </c>
      <c r="F31" s="252">
        <v>72</v>
      </c>
      <c r="G31" s="253" t="s">
        <v>401</v>
      </c>
      <c r="H31" s="70"/>
    </row>
    <row r="32" spans="4:11" ht="30" x14ac:dyDescent="0.25">
      <c r="D32" s="251" t="s">
        <v>400</v>
      </c>
      <c r="E32" s="251" t="s">
        <v>395</v>
      </c>
      <c r="F32" s="252">
        <v>40.414035087719299</v>
      </c>
      <c r="G32" s="254" t="s">
        <v>399</v>
      </c>
      <c r="H32" s="70"/>
    </row>
    <row r="33" spans="4:10" ht="30" x14ac:dyDescent="0.25">
      <c r="D33" s="251" t="s">
        <v>400</v>
      </c>
      <c r="E33" s="251" t="s">
        <v>394</v>
      </c>
      <c r="F33" s="252">
        <v>42.038306303661848</v>
      </c>
      <c r="G33" s="254" t="s">
        <v>399</v>
      </c>
      <c r="H33" s="70"/>
    </row>
    <row r="34" spans="4:10" ht="30" x14ac:dyDescent="0.25">
      <c r="D34" s="251" t="s">
        <v>400</v>
      </c>
      <c r="E34" s="251" t="s">
        <v>393</v>
      </c>
      <c r="F34" s="252">
        <v>76.252016779606294</v>
      </c>
      <c r="G34" s="254" t="s">
        <v>399</v>
      </c>
      <c r="H34" s="70"/>
    </row>
    <row r="35" spans="4:10" ht="30" x14ac:dyDescent="0.25">
      <c r="D35" s="251" t="s">
        <v>400</v>
      </c>
      <c r="E35" s="251" t="s">
        <v>392</v>
      </c>
      <c r="F35" s="252">
        <v>43.053112605621656</v>
      </c>
      <c r="G35" s="254" t="s">
        <v>399</v>
      </c>
      <c r="H35" s="70"/>
    </row>
    <row r="36" spans="4:10" ht="30" x14ac:dyDescent="0.25">
      <c r="D36" s="251" t="s">
        <v>400</v>
      </c>
      <c r="E36" s="251" t="s">
        <v>390</v>
      </c>
      <c r="F36" s="252">
        <v>62.100367923778535</v>
      </c>
      <c r="G36" s="254" t="s">
        <v>399</v>
      </c>
      <c r="H36" s="70"/>
    </row>
    <row r="37" spans="4:10" ht="15" x14ac:dyDescent="0.25">
      <c r="D37" s="251" t="s">
        <v>391</v>
      </c>
      <c r="E37" s="251" t="s">
        <v>398</v>
      </c>
      <c r="F37" s="255">
        <v>9.1359206233305379</v>
      </c>
      <c r="G37" s="253" t="s">
        <v>389</v>
      </c>
      <c r="H37" s="301"/>
      <c r="I37" s="301"/>
    </row>
    <row r="38" spans="4:10" ht="15" x14ac:dyDescent="0.25">
      <c r="D38" s="251" t="s">
        <v>391</v>
      </c>
      <c r="E38" s="251" t="s">
        <v>397</v>
      </c>
      <c r="F38" s="255">
        <v>10.643988772805232</v>
      </c>
      <c r="G38" s="253" t="s">
        <v>389</v>
      </c>
      <c r="H38" s="301"/>
      <c r="I38" s="301"/>
    </row>
    <row r="39" spans="4:10" ht="15" x14ac:dyDescent="0.25">
      <c r="D39" s="251" t="s">
        <v>391</v>
      </c>
      <c r="E39" s="251" t="s">
        <v>396</v>
      </c>
      <c r="F39" s="255">
        <v>14.959409305341293</v>
      </c>
      <c r="G39" s="253" t="s">
        <v>389</v>
      </c>
      <c r="H39" s="301"/>
      <c r="I39" s="301"/>
    </row>
    <row r="40" spans="4:10" ht="15" x14ac:dyDescent="0.25">
      <c r="D40" s="251" t="s">
        <v>391</v>
      </c>
      <c r="E40" s="251" t="s">
        <v>395</v>
      </c>
      <c r="F40" s="255">
        <v>4.4856908695095408</v>
      </c>
      <c r="G40" s="253" t="s">
        <v>389</v>
      </c>
      <c r="H40" s="301"/>
      <c r="I40" s="301"/>
    </row>
    <row r="41" spans="4:10" ht="15" x14ac:dyDescent="0.25">
      <c r="D41" s="251" t="s">
        <v>391</v>
      </c>
      <c r="E41" s="251" t="s">
        <v>394</v>
      </c>
      <c r="F41" s="255">
        <v>5.94653995743744</v>
      </c>
      <c r="G41" s="253" t="s">
        <v>389</v>
      </c>
      <c r="H41" s="301"/>
      <c r="I41" s="301"/>
    </row>
    <row r="42" spans="4:10" ht="15" x14ac:dyDescent="0.25">
      <c r="D42" s="251" t="s">
        <v>391</v>
      </c>
      <c r="E42" s="251" t="s">
        <v>393</v>
      </c>
      <c r="F42" s="255">
        <v>9.5063084866085852</v>
      </c>
      <c r="G42" s="253" t="s">
        <v>389</v>
      </c>
      <c r="H42" s="301"/>
      <c r="I42" s="301"/>
    </row>
    <row r="43" spans="4:10" ht="15" x14ac:dyDescent="0.25">
      <c r="D43" s="251" t="s">
        <v>391</v>
      </c>
      <c r="E43" s="251" t="s">
        <v>392</v>
      </c>
      <c r="F43" s="255">
        <v>7.0292809105018108</v>
      </c>
      <c r="G43" s="253" t="s">
        <v>389</v>
      </c>
      <c r="H43" s="301"/>
      <c r="I43" s="301"/>
    </row>
    <row r="44" spans="4:10" ht="15" x14ac:dyDescent="0.25">
      <c r="D44" s="251" t="s">
        <v>391</v>
      </c>
      <c r="E44" s="251" t="s">
        <v>390</v>
      </c>
      <c r="F44" s="255">
        <v>11.18945903036126</v>
      </c>
      <c r="G44" s="253" t="s">
        <v>389</v>
      </c>
      <c r="H44" s="301"/>
      <c r="I44" s="301"/>
    </row>
    <row r="45" spans="4:10" ht="45" x14ac:dyDescent="0.2">
      <c r="D45" s="251" t="s">
        <v>286</v>
      </c>
      <c r="E45" s="251" t="s">
        <v>375</v>
      </c>
      <c r="F45" s="256">
        <v>0.95118909047730049</v>
      </c>
      <c r="G45" s="253" t="s">
        <v>388</v>
      </c>
      <c r="H45" s="70"/>
    </row>
    <row r="46" spans="4:10" ht="15" x14ac:dyDescent="0.2">
      <c r="D46" s="251" t="s">
        <v>387</v>
      </c>
      <c r="E46" s="251" t="s">
        <v>375</v>
      </c>
      <c r="F46" s="256">
        <v>1.6525893496695268E-2</v>
      </c>
      <c r="G46" s="253" t="s">
        <v>374</v>
      </c>
      <c r="H46" s="70"/>
    </row>
    <row r="47" spans="4:10" ht="30" x14ac:dyDescent="0.25">
      <c r="D47" s="251" t="s">
        <v>386</v>
      </c>
      <c r="E47" s="251" t="s">
        <v>372</v>
      </c>
      <c r="F47" s="252">
        <v>3.1494444444444443</v>
      </c>
      <c r="G47" s="253" t="s">
        <v>385</v>
      </c>
      <c r="H47" s="72"/>
      <c r="I47" s="72"/>
      <c r="J47" s="82"/>
    </row>
    <row r="48" spans="4:10" ht="15" x14ac:dyDescent="0.25">
      <c r="D48" s="251" t="s">
        <v>384</v>
      </c>
      <c r="E48" s="251" t="s">
        <v>383</v>
      </c>
      <c r="F48" s="252">
        <v>0.99</v>
      </c>
      <c r="G48" s="253" t="s">
        <v>382</v>
      </c>
      <c r="H48" s="70"/>
    </row>
    <row r="49" spans="4:8" ht="75" x14ac:dyDescent="0.25">
      <c r="D49" s="251" t="s">
        <v>381</v>
      </c>
      <c r="E49" s="251" t="s">
        <v>380</v>
      </c>
      <c r="F49" s="252">
        <v>9.8958904109589039</v>
      </c>
      <c r="G49" s="253" t="s">
        <v>379</v>
      </c>
      <c r="H49" s="70"/>
    </row>
    <row r="50" spans="4:8" ht="15" x14ac:dyDescent="0.25">
      <c r="D50" s="251" t="s">
        <v>378</v>
      </c>
      <c r="E50" s="251" t="s">
        <v>372</v>
      </c>
      <c r="F50" s="252">
        <v>1.1000000000000001</v>
      </c>
      <c r="G50" s="253" t="s">
        <v>377</v>
      </c>
      <c r="H50" s="70"/>
    </row>
    <row r="51" spans="4:8" ht="15" x14ac:dyDescent="0.2">
      <c r="D51" s="251" t="s">
        <v>376</v>
      </c>
      <c r="E51" s="251" t="s">
        <v>375</v>
      </c>
      <c r="F51" s="257">
        <v>0.99153225538434497</v>
      </c>
      <c r="G51" s="253" t="s">
        <v>374</v>
      </c>
      <c r="H51" s="70"/>
    </row>
    <row r="52" spans="4:8" ht="30" x14ac:dyDescent="0.25">
      <c r="D52" s="251" t="s">
        <v>373</v>
      </c>
      <c r="E52" s="251" t="s">
        <v>372</v>
      </c>
      <c r="F52" s="258">
        <v>1.4925290000000001E-4</v>
      </c>
      <c r="G52" s="253" t="s">
        <v>369</v>
      </c>
      <c r="H52" s="70"/>
    </row>
    <row r="53" spans="4:8" ht="30" x14ac:dyDescent="0.25">
      <c r="D53" s="251" t="s">
        <v>371</v>
      </c>
      <c r="E53" s="251" t="s">
        <v>370</v>
      </c>
      <c r="F53" s="258">
        <v>1.899635E-4</v>
      </c>
      <c r="G53" s="253" t="s">
        <v>369</v>
      </c>
      <c r="H53" s="70"/>
    </row>
    <row r="54" spans="4:8" ht="18.75" customHeight="1" x14ac:dyDescent="0.25">
      <c r="D54" s="81"/>
      <c r="G54" s="69"/>
      <c r="H54" s="70"/>
    </row>
    <row r="55" spans="4:8" ht="15" x14ac:dyDescent="0.25">
      <c r="E55" s="72"/>
      <c r="F55" s="78"/>
      <c r="G55" s="69"/>
      <c r="H55" s="79"/>
    </row>
    <row r="56" spans="4:8" ht="15" x14ac:dyDescent="0.25">
      <c r="E56" s="72"/>
      <c r="F56" s="78"/>
      <c r="G56" s="69"/>
      <c r="H56" s="79"/>
    </row>
    <row r="57" spans="4:8" ht="15" x14ac:dyDescent="0.25">
      <c r="D57" s="72"/>
      <c r="E57" s="78"/>
      <c r="G57" s="79"/>
    </row>
    <row r="58" spans="4:8" ht="15" x14ac:dyDescent="0.25">
      <c r="D58" s="72"/>
      <c r="E58" s="78"/>
      <c r="G58" s="79"/>
    </row>
    <row r="59" spans="4:8" ht="15" x14ac:dyDescent="0.25">
      <c r="D59" s="72"/>
      <c r="E59" s="78"/>
      <c r="G59" s="79"/>
    </row>
    <row r="60" spans="4:8" ht="15" x14ac:dyDescent="0.25">
      <c r="D60" s="72"/>
      <c r="E60" s="78"/>
      <c r="G60" s="79"/>
    </row>
    <row r="61" spans="4:8" ht="15" x14ac:dyDescent="0.25">
      <c r="D61" s="72"/>
      <c r="E61" s="78"/>
      <c r="G61" s="79"/>
    </row>
    <row r="62" spans="4:8" ht="15" x14ac:dyDescent="0.25">
      <c r="D62" s="72"/>
      <c r="E62" s="78"/>
      <c r="G62" s="79"/>
    </row>
    <row r="63" spans="4:8" ht="15" x14ac:dyDescent="0.25">
      <c r="D63" s="72"/>
      <c r="E63" s="78"/>
      <c r="G63" s="77"/>
      <c r="H63" s="76"/>
    </row>
    <row r="64" spans="4:8" ht="15" x14ac:dyDescent="0.25">
      <c r="D64" s="72"/>
      <c r="E64" s="78"/>
      <c r="G64" s="77"/>
      <c r="H64" s="76"/>
    </row>
    <row r="65" spans="2:8" ht="15" x14ac:dyDescent="0.25">
      <c r="D65" s="72"/>
      <c r="E65" s="78"/>
      <c r="G65" s="77"/>
      <c r="H65" s="76"/>
    </row>
    <row r="66" spans="2:8" ht="15" x14ac:dyDescent="0.25">
      <c r="D66" s="72"/>
      <c r="E66" s="78"/>
      <c r="G66" s="77"/>
      <c r="H66" s="76"/>
    </row>
    <row r="67" spans="2:8" ht="15" x14ac:dyDescent="0.25">
      <c r="D67" s="72"/>
      <c r="E67" s="78"/>
      <c r="G67" s="77"/>
      <c r="H67" s="76"/>
    </row>
    <row r="68" spans="2:8" ht="15" x14ac:dyDescent="0.25">
      <c r="D68" s="72"/>
      <c r="E68" s="78"/>
      <c r="G68" s="77"/>
      <c r="H68" s="76"/>
    </row>
    <row r="69" spans="2:8" ht="15" x14ac:dyDescent="0.25">
      <c r="D69" s="72"/>
      <c r="E69" s="78"/>
      <c r="G69" s="77"/>
      <c r="H69" s="76"/>
    </row>
    <row r="70" spans="2:8" ht="15" x14ac:dyDescent="0.25">
      <c r="D70" s="72"/>
      <c r="E70" s="78"/>
      <c r="G70" s="77"/>
      <c r="H70" s="76"/>
    </row>
    <row r="71" spans="2:8" ht="15" x14ac:dyDescent="0.25">
      <c r="D71" s="72"/>
      <c r="E71" s="78"/>
      <c r="G71" s="77"/>
      <c r="H71" s="76"/>
    </row>
    <row r="72" spans="2:8" x14ac:dyDescent="0.2">
      <c r="B72" s="72"/>
      <c r="C72" s="72"/>
      <c r="D72" s="72"/>
      <c r="E72" s="75"/>
    </row>
    <row r="73" spans="2:8" x14ac:dyDescent="0.2">
      <c r="B73" s="72"/>
      <c r="C73" s="72"/>
      <c r="D73" s="72"/>
      <c r="E73" s="75"/>
    </row>
    <row r="74" spans="2:8" x14ac:dyDescent="0.2">
      <c r="D74" s="72"/>
      <c r="E74" s="74"/>
    </row>
    <row r="75" spans="2:8" x14ac:dyDescent="0.2">
      <c r="D75" s="72"/>
      <c r="E75" s="74"/>
    </row>
    <row r="76" spans="2:8" x14ac:dyDescent="0.2">
      <c r="D76" s="72"/>
      <c r="E76" s="74"/>
    </row>
    <row r="77" spans="2:8" x14ac:dyDescent="0.2">
      <c r="D77" s="72"/>
      <c r="E77" s="74"/>
    </row>
    <row r="78" spans="2:8" x14ac:dyDescent="0.2">
      <c r="D78" s="72"/>
      <c r="E78" s="74"/>
    </row>
    <row r="79" spans="2:8" x14ac:dyDescent="0.2">
      <c r="D79" s="72"/>
      <c r="E79" s="74"/>
    </row>
    <row r="80" spans="2:8" x14ac:dyDescent="0.2">
      <c r="D80" s="72"/>
      <c r="E80" s="74"/>
    </row>
    <row r="81" spans="2:17" x14ac:dyDescent="0.2">
      <c r="D81" s="72"/>
      <c r="E81" s="74"/>
    </row>
    <row r="82" spans="2:17" x14ac:dyDescent="0.2">
      <c r="D82" s="72"/>
      <c r="E82" s="74"/>
    </row>
    <row r="83" spans="2:17" x14ac:dyDescent="0.2">
      <c r="D83" s="72"/>
      <c r="E83" s="71"/>
    </row>
    <row r="84" spans="2:17" x14ac:dyDescent="0.2">
      <c r="D84" s="72"/>
      <c r="E84" s="71"/>
    </row>
    <row r="85" spans="2:17" x14ac:dyDescent="0.2">
      <c r="D85" s="72"/>
      <c r="E85" s="71"/>
    </row>
    <row r="86" spans="2:17" x14ac:dyDescent="0.2">
      <c r="D86" s="72"/>
      <c r="E86" s="71"/>
    </row>
    <row r="87" spans="2:17" x14ac:dyDescent="0.2">
      <c r="D87" s="72"/>
      <c r="E87" s="71"/>
    </row>
    <row r="88" spans="2:17" x14ac:dyDescent="0.2">
      <c r="D88" s="72"/>
      <c r="E88" s="71"/>
    </row>
    <row r="89" spans="2:17" x14ac:dyDescent="0.2">
      <c r="D89" s="72"/>
      <c r="E89" s="71"/>
    </row>
    <row r="90" spans="2:17" x14ac:dyDescent="0.2">
      <c r="D90" s="72"/>
      <c r="E90" s="71"/>
    </row>
    <row r="91" spans="2:17" x14ac:dyDescent="0.2">
      <c r="D91" s="72"/>
      <c r="E91" s="71"/>
    </row>
    <row r="92" spans="2:17" s="70" customFormat="1" x14ac:dyDescent="0.2">
      <c r="B92" s="69"/>
      <c r="C92" s="69"/>
      <c r="D92" s="72"/>
      <c r="E92" s="73"/>
      <c r="F92" s="69"/>
      <c r="H92" s="69"/>
      <c r="I92" s="69"/>
      <c r="J92" s="69"/>
      <c r="K92" s="69"/>
      <c r="L92" s="69"/>
      <c r="M92" s="69"/>
      <c r="N92" s="69"/>
      <c r="O92" s="69"/>
      <c r="P92" s="69"/>
      <c r="Q92" s="69"/>
    </row>
    <row r="93" spans="2:17" s="70" customFormat="1" x14ac:dyDescent="0.2">
      <c r="B93" s="69"/>
      <c r="C93" s="69"/>
      <c r="D93" s="72"/>
      <c r="E93" s="73"/>
      <c r="F93" s="69"/>
      <c r="H93" s="69"/>
      <c r="I93" s="69"/>
      <c r="J93" s="69"/>
      <c r="K93" s="69"/>
      <c r="L93" s="69"/>
      <c r="M93" s="69"/>
      <c r="N93" s="69"/>
      <c r="O93" s="69"/>
      <c r="P93" s="69"/>
      <c r="Q93" s="69"/>
    </row>
    <row r="94" spans="2:17" s="70" customFormat="1" x14ac:dyDescent="0.2">
      <c r="B94" s="69"/>
      <c r="C94" s="69"/>
      <c r="D94" s="72"/>
      <c r="E94" s="73"/>
      <c r="F94" s="69"/>
      <c r="H94" s="69"/>
      <c r="I94" s="69"/>
      <c r="J94" s="69"/>
      <c r="K94" s="69"/>
      <c r="L94" s="69"/>
      <c r="M94" s="69"/>
      <c r="N94" s="69"/>
      <c r="O94" s="69"/>
      <c r="P94" s="69"/>
      <c r="Q94" s="69"/>
    </row>
    <row r="95" spans="2:17" s="70" customFormat="1" x14ac:dyDescent="0.2">
      <c r="B95" s="69"/>
      <c r="C95" s="69"/>
      <c r="D95" s="72"/>
      <c r="E95" s="73"/>
      <c r="F95" s="69"/>
      <c r="H95" s="69"/>
      <c r="I95" s="69"/>
      <c r="J95" s="69"/>
      <c r="K95" s="69"/>
      <c r="L95" s="69"/>
      <c r="M95" s="69"/>
      <c r="N95" s="69"/>
      <c r="O95" s="69"/>
      <c r="P95" s="69"/>
      <c r="Q95" s="69"/>
    </row>
    <row r="96" spans="2:17" s="70" customFormat="1" x14ac:dyDescent="0.2">
      <c r="B96" s="69"/>
      <c r="C96" s="69"/>
      <c r="D96" s="72"/>
      <c r="E96" s="73"/>
      <c r="F96" s="69"/>
      <c r="H96" s="69"/>
      <c r="I96" s="69"/>
      <c r="J96" s="69"/>
      <c r="K96" s="69"/>
      <c r="L96" s="69"/>
      <c r="M96" s="69"/>
      <c r="N96" s="69"/>
      <c r="O96" s="69"/>
      <c r="P96" s="69"/>
      <c r="Q96" s="69"/>
    </row>
    <row r="97" spans="2:17" s="70" customFormat="1" x14ac:dyDescent="0.2">
      <c r="B97" s="69"/>
      <c r="C97" s="69"/>
      <c r="D97" s="72"/>
      <c r="E97" s="73"/>
      <c r="F97" s="69"/>
      <c r="H97" s="69"/>
      <c r="I97" s="69"/>
      <c r="J97" s="69"/>
      <c r="K97" s="69"/>
      <c r="L97" s="69"/>
      <c r="M97" s="69"/>
      <c r="N97" s="69"/>
      <c r="O97" s="69"/>
      <c r="P97" s="69"/>
      <c r="Q97" s="69"/>
    </row>
    <row r="98" spans="2:17" s="70" customFormat="1" x14ac:dyDescent="0.2">
      <c r="B98" s="69"/>
      <c r="C98" s="69"/>
      <c r="D98" s="72"/>
      <c r="E98" s="73"/>
      <c r="F98" s="69"/>
      <c r="H98" s="69"/>
      <c r="I98" s="69"/>
      <c r="J98" s="69"/>
      <c r="K98" s="69"/>
      <c r="L98" s="69"/>
      <c r="M98" s="69"/>
      <c r="N98" s="69"/>
      <c r="O98" s="69"/>
      <c r="P98" s="69"/>
      <c r="Q98" s="69"/>
    </row>
    <row r="99" spans="2:17" s="70" customFormat="1" x14ac:dyDescent="0.2">
      <c r="B99" s="69"/>
      <c r="C99" s="69"/>
      <c r="D99" s="72"/>
      <c r="E99" s="73"/>
      <c r="F99" s="69"/>
      <c r="H99" s="69"/>
      <c r="I99" s="69"/>
      <c r="J99" s="69"/>
      <c r="K99" s="69"/>
      <c r="L99" s="69"/>
      <c r="M99" s="69"/>
      <c r="N99" s="69"/>
      <c r="O99" s="69"/>
      <c r="P99" s="69"/>
      <c r="Q99" s="69"/>
    </row>
    <row r="100" spans="2:17" s="70" customFormat="1" x14ac:dyDescent="0.2">
      <c r="B100" s="69"/>
      <c r="C100" s="69"/>
      <c r="D100" s="72"/>
      <c r="E100" s="73"/>
      <c r="F100" s="69"/>
      <c r="H100" s="69"/>
      <c r="I100" s="69"/>
      <c r="J100" s="69"/>
      <c r="K100" s="69"/>
      <c r="L100" s="69"/>
      <c r="M100" s="69"/>
      <c r="N100" s="69"/>
      <c r="O100" s="69"/>
      <c r="P100" s="69"/>
      <c r="Q100" s="69"/>
    </row>
    <row r="101" spans="2:17" s="70" customFormat="1" x14ac:dyDescent="0.2">
      <c r="B101" s="69"/>
      <c r="C101" s="69"/>
      <c r="D101" s="72"/>
      <c r="E101" s="71"/>
      <c r="F101" s="69"/>
      <c r="H101" s="69"/>
      <c r="I101" s="69"/>
      <c r="J101" s="69"/>
      <c r="K101" s="69"/>
      <c r="L101" s="69"/>
      <c r="M101" s="69"/>
      <c r="N101" s="69"/>
      <c r="O101" s="69"/>
      <c r="P101" s="69"/>
      <c r="Q101" s="69"/>
    </row>
    <row r="102" spans="2:17" s="70" customFormat="1" x14ac:dyDescent="0.2">
      <c r="B102" s="69"/>
      <c r="C102" s="69"/>
      <c r="D102" s="72"/>
      <c r="E102" s="71"/>
      <c r="F102" s="69"/>
      <c r="H102" s="69"/>
      <c r="I102" s="69"/>
      <c r="J102" s="69"/>
      <c r="K102" s="69"/>
      <c r="L102" s="69"/>
      <c r="M102" s="69"/>
      <c r="N102" s="69"/>
      <c r="O102" s="69"/>
      <c r="P102" s="69"/>
      <c r="Q102" s="69"/>
    </row>
    <row r="103" spans="2:17" s="70" customFormat="1" x14ac:dyDescent="0.2">
      <c r="B103" s="69"/>
      <c r="C103" s="69"/>
      <c r="D103" s="72"/>
      <c r="E103" s="71"/>
      <c r="F103" s="69"/>
      <c r="H103" s="69"/>
      <c r="I103" s="69"/>
      <c r="J103" s="69"/>
      <c r="K103" s="69"/>
      <c r="L103" s="69"/>
      <c r="M103" s="69"/>
      <c r="N103" s="69"/>
      <c r="O103" s="69"/>
      <c r="P103" s="69"/>
      <c r="Q103" s="69"/>
    </row>
    <row r="104" spans="2:17" s="70" customFormat="1" x14ac:dyDescent="0.2">
      <c r="B104" s="69"/>
      <c r="C104" s="69"/>
      <c r="D104" s="72"/>
      <c r="E104" s="71"/>
      <c r="F104" s="69"/>
      <c r="H104" s="69"/>
      <c r="I104" s="69"/>
      <c r="J104" s="69"/>
      <c r="K104" s="69"/>
      <c r="L104" s="69"/>
      <c r="M104" s="69"/>
      <c r="N104" s="69"/>
      <c r="O104" s="69"/>
      <c r="P104" s="69"/>
      <c r="Q104" s="69"/>
    </row>
    <row r="105" spans="2:17" s="70" customFormat="1" x14ac:dyDescent="0.2">
      <c r="B105" s="69"/>
      <c r="C105" s="69"/>
      <c r="D105" s="72"/>
      <c r="E105" s="71"/>
      <c r="F105" s="69"/>
      <c r="H105" s="69"/>
      <c r="I105" s="69"/>
      <c r="J105" s="69"/>
      <c r="K105" s="69"/>
      <c r="L105" s="69"/>
      <c r="M105" s="69"/>
      <c r="N105" s="69"/>
      <c r="O105" s="69"/>
      <c r="P105" s="69"/>
      <c r="Q105" s="69"/>
    </row>
    <row r="106" spans="2:17" s="70" customFormat="1" x14ac:dyDescent="0.2">
      <c r="B106" s="69"/>
      <c r="C106" s="69"/>
      <c r="D106" s="72"/>
      <c r="E106" s="71"/>
      <c r="F106" s="69"/>
      <c r="H106" s="69"/>
      <c r="I106" s="69"/>
      <c r="J106" s="69"/>
      <c r="K106" s="69"/>
      <c r="L106" s="69"/>
      <c r="M106" s="69"/>
      <c r="N106" s="69"/>
      <c r="O106" s="69"/>
      <c r="P106" s="69"/>
      <c r="Q106" s="69"/>
    </row>
    <row r="107" spans="2:17" s="70" customFormat="1" x14ac:dyDescent="0.2">
      <c r="B107" s="69"/>
      <c r="C107" s="69"/>
      <c r="D107" s="72"/>
      <c r="E107" s="71"/>
      <c r="F107" s="69"/>
      <c r="H107" s="69"/>
      <c r="I107" s="69"/>
      <c r="J107" s="69"/>
      <c r="K107" s="69"/>
      <c r="L107" s="69"/>
      <c r="M107" s="69"/>
      <c r="N107" s="69"/>
      <c r="O107" s="69"/>
      <c r="P107" s="69"/>
      <c r="Q107" s="69"/>
    </row>
    <row r="108" spans="2:17" s="70" customFormat="1" x14ac:dyDescent="0.2">
      <c r="B108" s="69"/>
      <c r="C108" s="69"/>
      <c r="D108" s="72"/>
      <c r="E108" s="71"/>
      <c r="F108" s="69"/>
      <c r="H108" s="69"/>
      <c r="I108" s="69"/>
      <c r="J108" s="69"/>
      <c r="K108" s="69"/>
      <c r="L108" s="69"/>
      <c r="M108" s="69"/>
      <c r="N108" s="69"/>
      <c r="O108" s="69"/>
      <c r="P108" s="69"/>
      <c r="Q108" s="69"/>
    </row>
    <row r="109" spans="2:17" s="70" customFormat="1" x14ac:dyDescent="0.2">
      <c r="B109" s="69"/>
      <c r="C109" s="69"/>
      <c r="D109" s="72"/>
      <c r="E109" s="71"/>
      <c r="F109" s="69"/>
      <c r="H109" s="69"/>
      <c r="I109" s="69"/>
      <c r="J109" s="69"/>
      <c r="K109" s="69"/>
      <c r="L109" s="69"/>
      <c r="M109" s="69"/>
      <c r="N109" s="69"/>
      <c r="O109" s="69"/>
      <c r="P109" s="69"/>
      <c r="Q109" s="69"/>
    </row>
  </sheetData>
  <mergeCells count="2">
    <mergeCell ref="H37:I44"/>
    <mergeCell ref="B3:J3"/>
  </mergeCells>
  <pageMargins left="0.25" right="0.25" top="0.75" bottom="0.75" header="0.3" footer="0.3"/>
  <pageSetup scale="4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Q308"/>
  <sheetViews>
    <sheetView showGridLines="0" topLeftCell="A176" zoomScale="60" zoomScaleNormal="60" workbookViewId="0">
      <selection activeCell="K20" sqref="K20"/>
    </sheetView>
  </sheetViews>
  <sheetFormatPr defaultRowHeight="15" x14ac:dyDescent="0.25"/>
  <cols>
    <col min="1" max="1" width="2.7109375" style="50" customWidth="1"/>
    <col min="2" max="2" width="12.7109375" style="50" customWidth="1"/>
    <col min="3" max="3" width="12.7109375" style="60" customWidth="1"/>
    <col min="4" max="4" width="26.42578125" style="56" customWidth="1"/>
    <col min="5" max="5" width="62.85546875" style="50" customWidth="1"/>
    <col min="6" max="6" width="19.28515625" style="50" bestFit="1" customWidth="1"/>
    <col min="7" max="7" width="59.85546875" style="50" customWidth="1"/>
    <col min="8" max="8" width="18.28515625" style="50" customWidth="1"/>
    <col min="9" max="9" width="16.28515625" style="50" customWidth="1"/>
    <col min="10" max="10" width="52.7109375" style="50" customWidth="1"/>
    <col min="11" max="11" width="13.7109375" style="50" customWidth="1"/>
    <col min="12" max="12" width="15" style="50" customWidth="1"/>
    <col min="13" max="14" width="5.28515625" style="50" customWidth="1"/>
    <col min="15" max="15" width="14.140625" style="50" customWidth="1"/>
    <col min="16" max="17" width="5.28515625" style="50" customWidth="1"/>
    <col min="18" max="16384" width="9.140625" style="50"/>
  </cols>
  <sheetData>
    <row r="1" spans="2:11" ht="45" customHeight="1" x14ac:dyDescent="0.35">
      <c r="B1" s="286" t="s">
        <v>615</v>
      </c>
      <c r="C1" s="287"/>
      <c r="D1" s="131"/>
      <c r="E1" s="54"/>
      <c r="F1" s="54"/>
      <c r="G1" s="54"/>
      <c r="H1" s="54"/>
      <c r="I1" s="54"/>
      <c r="J1" s="54"/>
    </row>
    <row r="2" spans="2:11" x14ac:dyDescent="0.25">
      <c r="B2" s="292" t="s">
        <v>123</v>
      </c>
      <c r="C2" s="293"/>
      <c r="D2" s="293"/>
      <c r="E2" s="293"/>
      <c r="F2" s="293"/>
      <c r="G2" s="293"/>
      <c r="H2" s="293"/>
      <c r="I2" s="296"/>
      <c r="J2" s="297"/>
    </row>
    <row r="3" spans="2:11" x14ac:dyDescent="0.25">
      <c r="B3" s="58"/>
      <c r="C3" s="125"/>
      <c r="D3" s="132"/>
      <c r="E3" s="62"/>
      <c r="F3" s="62"/>
      <c r="G3" s="62"/>
      <c r="H3" s="62"/>
      <c r="I3" s="62"/>
      <c r="J3" s="98"/>
    </row>
    <row r="4" spans="2:11" ht="49.5" customHeight="1" x14ac:dyDescent="0.25">
      <c r="B4" s="51"/>
      <c r="C4" s="5" t="s">
        <v>589</v>
      </c>
      <c r="D4" s="133" t="s">
        <v>23</v>
      </c>
      <c r="E4" s="5" t="s">
        <v>27</v>
      </c>
      <c r="F4" s="5" t="s">
        <v>588</v>
      </c>
      <c r="G4" s="5" t="s">
        <v>26</v>
      </c>
      <c r="H4" s="5" t="s">
        <v>25</v>
      </c>
      <c r="I4" s="5" t="s">
        <v>569</v>
      </c>
      <c r="J4" s="5" t="s">
        <v>557</v>
      </c>
    </row>
    <row r="5" spans="2:11" x14ac:dyDescent="0.25">
      <c r="B5" s="51"/>
      <c r="C5" s="130">
        <v>1035</v>
      </c>
      <c r="D5" s="112" t="s">
        <v>204</v>
      </c>
      <c r="E5" s="130" t="s">
        <v>368</v>
      </c>
      <c r="F5" s="140">
        <f>(($F$16*$F$17*$F$18*$F$19*$F$20*($F$21-$F$22)*$F$23*$F$24)/($F$25*$F$26*$F$27))*$F$28</f>
        <v>287.64324568804273</v>
      </c>
      <c r="G5" s="130" t="s">
        <v>326</v>
      </c>
      <c r="H5" s="141">
        <v>8.8731800000000003E-5</v>
      </c>
      <c r="I5" s="142">
        <f>F5*H5</f>
        <v>2.5523102947742269E-2</v>
      </c>
      <c r="J5" s="157" t="s">
        <v>553</v>
      </c>
      <c r="K5" s="101"/>
    </row>
    <row r="6" spans="2:11" x14ac:dyDescent="0.25">
      <c r="B6" s="51"/>
      <c r="C6" s="130">
        <v>1035</v>
      </c>
      <c r="D6" s="112" t="s">
        <v>204</v>
      </c>
      <c r="E6" s="130" t="s">
        <v>368</v>
      </c>
      <c r="F6" s="140">
        <f>(($F$16*$F$17*$F$18*$F$19*$F$20*($F$21-$F$22)*$F$23*$F$24)/($F$25*1/$F$26*$F$27))*$F$28</f>
        <v>276.25257315879628</v>
      </c>
      <c r="G6" s="130" t="s">
        <v>326</v>
      </c>
      <c r="H6" s="141">
        <v>8.8731800000000003E-5</v>
      </c>
      <c r="I6" s="142">
        <f>F6*H6</f>
        <v>2.4512388071011682E-2</v>
      </c>
      <c r="J6" s="157" t="s">
        <v>554</v>
      </c>
      <c r="K6" s="101"/>
    </row>
    <row r="7" spans="2:11" x14ac:dyDescent="0.25">
      <c r="B7" s="51"/>
      <c r="C7" s="126"/>
      <c r="E7" s="60"/>
      <c r="F7" s="96"/>
      <c r="G7" s="60"/>
      <c r="H7" s="59"/>
      <c r="I7" s="97"/>
      <c r="K7" s="101"/>
    </row>
    <row r="8" spans="2:11" x14ac:dyDescent="0.25">
      <c r="B8" s="51"/>
      <c r="C8" s="126"/>
      <c r="E8" s="60"/>
      <c r="F8" s="96"/>
      <c r="G8" s="60"/>
      <c r="H8" s="59"/>
      <c r="I8" s="97"/>
      <c r="K8" s="101"/>
    </row>
    <row r="9" spans="2:11" x14ac:dyDescent="0.25">
      <c r="B9" s="51"/>
      <c r="C9" s="126"/>
      <c r="D9" s="56" t="s">
        <v>18</v>
      </c>
      <c r="K9" s="102"/>
    </row>
    <row r="10" spans="2:11" x14ac:dyDescent="0.25">
      <c r="B10" s="51"/>
      <c r="C10" s="127"/>
      <c r="D10" s="134"/>
      <c r="E10" s="57"/>
      <c r="F10" s="68"/>
      <c r="G10" s="103"/>
      <c r="H10" s="103"/>
    </row>
    <row r="11" spans="2:11" x14ac:dyDescent="0.25">
      <c r="B11" s="51"/>
      <c r="C11" s="128"/>
      <c r="D11" s="135"/>
      <c r="E11" s="55"/>
      <c r="F11" s="67"/>
      <c r="G11" s="103"/>
      <c r="H11" s="103"/>
    </row>
    <row r="12" spans="2:11" ht="15" customHeight="1" x14ac:dyDescent="0.25">
      <c r="B12" s="51"/>
      <c r="C12" s="128"/>
      <c r="D12" s="135"/>
      <c r="E12" s="55"/>
      <c r="F12" s="67"/>
      <c r="G12" s="103"/>
      <c r="H12" s="103"/>
    </row>
    <row r="13" spans="2:11" ht="15" customHeight="1" x14ac:dyDescent="0.25">
      <c r="B13" s="51"/>
      <c r="C13" s="129"/>
      <c r="D13" s="136"/>
      <c r="E13" s="54"/>
      <c r="F13" s="66"/>
      <c r="G13" s="103"/>
      <c r="H13" s="103"/>
    </row>
    <row r="14" spans="2:11" ht="15" customHeight="1" x14ac:dyDescent="0.25"/>
    <row r="15" spans="2:11" ht="15" customHeight="1" x14ac:dyDescent="0.25">
      <c r="D15" s="133" t="s">
        <v>16</v>
      </c>
      <c r="E15" s="5" t="s">
        <v>15</v>
      </c>
      <c r="F15" s="5" t="s">
        <v>136</v>
      </c>
      <c r="G15" s="5" t="s">
        <v>202</v>
      </c>
    </row>
    <row r="16" spans="2:11" ht="15" customHeight="1" x14ac:dyDescent="0.25">
      <c r="D16" s="112" t="s">
        <v>367</v>
      </c>
      <c r="E16" s="110" t="s">
        <v>121</v>
      </c>
      <c r="F16" s="140">
        <v>2.0699999999999998</v>
      </c>
      <c r="G16" s="110" t="s">
        <v>366</v>
      </c>
    </row>
    <row r="17" spans="2:14" ht="15" customHeight="1" x14ac:dyDescent="0.25">
      <c r="D17" s="112" t="s">
        <v>365</v>
      </c>
      <c r="E17" s="110" t="s">
        <v>119</v>
      </c>
      <c r="F17" s="140">
        <v>8.66</v>
      </c>
      <c r="G17" s="110" t="s">
        <v>360</v>
      </c>
    </row>
    <row r="18" spans="2:14" ht="15" customHeight="1" x14ac:dyDescent="0.25">
      <c r="D18" s="112" t="s">
        <v>364</v>
      </c>
      <c r="E18" s="110" t="s">
        <v>363</v>
      </c>
      <c r="F18" s="140">
        <v>365</v>
      </c>
      <c r="G18" s="110"/>
    </row>
    <row r="19" spans="2:14" ht="15" customHeight="1" x14ac:dyDescent="0.25">
      <c r="D19" s="112" t="s">
        <v>362</v>
      </c>
      <c r="E19" s="110" t="s">
        <v>361</v>
      </c>
      <c r="F19" s="140">
        <v>0.66</v>
      </c>
      <c r="G19" s="110" t="s">
        <v>360</v>
      </c>
    </row>
    <row r="20" spans="2:14" ht="31.5" customHeight="1" x14ac:dyDescent="0.25">
      <c r="D20" s="112" t="s">
        <v>359</v>
      </c>
      <c r="E20" s="110" t="s">
        <v>358</v>
      </c>
      <c r="F20" s="140">
        <v>0.67</v>
      </c>
      <c r="G20" s="110" t="s">
        <v>357</v>
      </c>
    </row>
    <row r="21" spans="2:14" ht="15" customHeight="1" x14ac:dyDescent="0.25">
      <c r="D21" s="112" t="s">
        <v>356</v>
      </c>
      <c r="E21" s="110" t="s">
        <v>355</v>
      </c>
      <c r="F21" s="140">
        <v>105</v>
      </c>
      <c r="G21" s="110" t="s">
        <v>354</v>
      </c>
    </row>
    <row r="22" spans="2:14" ht="15" customHeight="1" x14ac:dyDescent="0.25">
      <c r="D22" s="112" t="s">
        <v>353</v>
      </c>
      <c r="E22" s="110" t="s">
        <v>335</v>
      </c>
      <c r="F22" s="140">
        <v>61.3</v>
      </c>
      <c r="G22" s="110" t="s">
        <v>352</v>
      </c>
    </row>
    <row r="23" spans="2:14" ht="15" customHeight="1" x14ac:dyDescent="0.25">
      <c r="D23" s="112" t="s">
        <v>84</v>
      </c>
      <c r="E23" s="110" t="s">
        <v>351</v>
      </c>
      <c r="F23" s="140">
        <v>1</v>
      </c>
      <c r="G23" s="110"/>
    </row>
    <row r="24" spans="2:14" ht="15" customHeight="1" x14ac:dyDescent="0.25">
      <c r="D24" s="112" t="s">
        <v>81</v>
      </c>
      <c r="E24" s="110" t="s">
        <v>80</v>
      </c>
      <c r="F24" s="140">
        <v>8.33</v>
      </c>
      <c r="G24" s="110"/>
    </row>
    <row r="25" spans="2:14" ht="15" customHeight="1" x14ac:dyDescent="0.25">
      <c r="D25" s="112" t="s">
        <v>322</v>
      </c>
      <c r="E25" s="139">
        <v>3413</v>
      </c>
      <c r="F25" s="140">
        <v>3413</v>
      </c>
      <c r="G25" s="139"/>
      <c r="N25" s="50" t="s">
        <v>17</v>
      </c>
    </row>
    <row r="26" spans="2:14" ht="15" customHeight="1" x14ac:dyDescent="0.25">
      <c r="D26" s="112" t="s">
        <v>73</v>
      </c>
      <c r="E26" s="110" t="s">
        <v>334</v>
      </c>
      <c r="F26" s="140">
        <v>0.98</v>
      </c>
      <c r="G26" s="110" t="s">
        <v>323</v>
      </c>
    </row>
    <row r="27" spans="2:14" ht="15" customHeight="1" x14ac:dyDescent="0.25">
      <c r="D27" s="112" t="s">
        <v>108</v>
      </c>
      <c r="E27" s="110" t="s">
        <v>350</v>
      </c>
      <c r="F27" s="140">
        <v>1</v>
      </c>
      <c r="G27" s="110" t="s">
        <v>248</v>
      </c>
    </row>
    <row r="28" spans="2:14" ht="15" customHeight="1" x14ac:dyDescent="0.25">
      <c r="D28" s="112" t="s">
        <v>286</v>
      </c>
      <c r="E28" s="110" t="s">
        <v>321</v>
      </c>
      <c r="F28" s="140">
        <v>0.91346153846153844</v>
      </c>
      <c r="G28" s="111" t="s">
        <v>349</v>
      </c>
    </row>
    <row r="29" spans="2:14" ht="15" customHeight="1" x14ac:dyDescent="0.25">
      <c r="H29" s="53"/>
    </row>
    <row r="30" spans="2:14" ht="15" customHeight="1" x14ac:dyDescent="0.25">
      <c r="B30" s="51"/>
      <c r="C30" s="126"/>
      <c r="F30" s="53"/>
    </row>
    <row r="31" spans="2:14" ht="15" customHeight="1" x14ac:dyDescent="0.25">
      <c r="B31" s="51"/>
      <c r="C31" s="126"/>
      <c r="H31" s="53"/>
    </row>
    <row r="32" spans="2:14" ht="15" customHeight="1" x14ac:dyDescent="0.25">
      <c r="B32" s="51"/>
      <c r="C32" s="126"/>
    </row>
    <row r="33" spans="2:10" ht="15" customHeight="1" x14ac:dyDescent="0.25">
      <c r="B33" s="51"/>
      <c r="C33" s="126"/>
    </row>
    <row r="34" spans="2:10" ht="15" customHeight="1" x14ac:dyDescent="0.25">
      <c r="B34" s="51"/>
      <c r="C34" s="126"/>
    </row>
    <row r="35" spans="2:10" ht="15" customHeight="1" x14ac:dyDescent="0.25">
      <c r="B35" s="51"/>
      <c r="C35" s="126"/>
    </row>
    <row r="36" spans="2:10" ht="15" customHeight="1" x14ac:dyDescent="0.25">
      <c r="B36" s="51"/>
      <c r="C36" s="126"/>
    </row>
    <row r="37" spans="2:10" ht="15" customHeight="1" x14ac:dyDescent="0.25">
      <c r="B37" s="51"/>
      <c r="C37" s="126"/>
    </row>
    <row r="38" spans="2:10" ht="48" customHeight="1" x14ac:dyDescent="0.25">
      <c r="B38" s="51"/>
      <c r="C38" s="126"/>
    </row>
    <row r="39" spans="2:10" x14ac:dyDescent="0.25">
      <c r="B39" s="51"/>
      <c r="C39" s="126"/>
    </row>
    <row r="40" spans="2:10" x14ac:dyDescent="0.25">
      <c r="B40" s="51"/>
      <c r="C40" s="126"/>
    </row>
    <row r="41" spans="2:10" x14ac:dyDescent="0.25">
      <c r="B41" s="51"/>
      <c r="C41" s="126"/>
    </row>
    <row r="42" spans="2:10" x14ac:dyDescent="0.25">
      <c r="B42" s="51"/>
      <c r="C42" s="126"/>
    </row>
    <row r="43" spans="2:10" x14ac:dyDescent="0.25">
      <c r="B43" s="51"/>
      <c r="C43" s="126"/>
    </row>
    <row r="44" spans="2:10" x14ac:dyDescent="0.25">
      <c r="B44" s="292" t="s">
        <v>348</v>
      </c>
      <c r="C44" s="293"/>
      <c r="D44" s="293"/>
      <c r="E44" s="293"/>
      <c r="F44" s="293"/>
      <c r="G44" s="293"/>
      <c r="H44" s="293"/>
      <c r="I44" s="296"/>
      <c r="J44" s="297"/>
    </row>
    <row r="45" spans="2:10" x14ac:dyDescent="0.25">
      <c r="B45" s="51"/>
      <c r="C45" s="126"/>
      <c r="D45" s="132"/>
      <c r="E45" s="62"/>
      <c r="F45" s="62"/>
      <c r="G45" s="62"/>
      <c r="H45" s="62"/>
      <c r="I45" s="62"/>
      <c r="J45" s="98"/>
    </row>
    <row r="46" spans="2:10" ht="45.75" customHeight="1" x14ac:dyDescent="0.25">
      <c r="B46" s="51"/>
      <c r="C46" s="5" t="s">
        <v>589</v>
      </c>
      <c r="D46" s="133" t="s">
        <v>23</v>
      </c>
      <c r="E46" s="5" t="s">
        <v>27</v>
      </c>
      <c r="F46" s="5" t="s">
        <v>588</v>
      </c>
      <c r="G46" s="5" t="s">
        <v>26</v>
      </c>
      <c r="H46" s="5" t="s">
        <v>25</v>
      </c>
      <c r="I46" s="5" t="s">
        <v>569</v>
      </c>
      <c r="J46" s="5" t="s">
        <v>557</v>
      </c>
    </row>
    <row r="47" spans="2:10" x14ac:dyDescent="0.25">
      <c r="B47" s="51"/>
      <c r="C47" s="130">
        <v>1033</v>
      </c>
      <c r="D47" s="112" t="s">
        <v>204</v>
      </c>
      <c r="E47" s="130" t="s">
        <v>347</v>
      </c>
      <c r="F47" s="140">
        <f>($F$56*$F$57*$F$58*$F$59*($F$60-$F$61)*$F$66*$F$67)/($F$62*$F$63*$F$64)*$F$65</f>
        <v>48.563890918031639</v>
      </c>
      <c r="G47" s="130" t="s">
        <v>326</v>
      </c>
      <c r="H47" s="141">
        <v>8.8731800000000003E-5</v>
      </c>
      <c r="I47" s="142">
        <f>H47*F47</f>
        <v>4.3091614561606003E-3</v>
      </c>
      <c r="J47" s="111"/>
    </row>
    <row r="48" spans="2:10" x14ac:dyDescent="0.25">
      <c r="B48" s="51"/>
      <c r="C48" s="126"/>
      <c r="E48" s="60"/>
      <c r="F48" s="113"/>
      <c r="G48" s="60"/>
      <c r="H48" s="59"/>
    </row>
    <row r="49" spans="2:7" x14ac:dyDescent="0.25">
      <c r="B49" s="51"/>
      <c r="C49" s="126"/>
      <c r="D49" s="56" t="s">
        <v>18</v>
      </c>
      <c r="F49" s="113"/>
    </row>
    <row r="50" spans="2:7" x14ac:dyDescent="0.25">
      <c r="B50" s="51"/>
      <c r="C50" s="127"/>
      <c r="D50" s="134"/>
      <c r="E50" s="57"/>
      <c r="F50" s="57"/>
      <c r="G50" s="57"/>
    </row>
    <row r="51" spans="2:7" x14ac:dyDescent="0.25">
      <c r="B51" s="51"/>
      <c r="C51" s="128"/>
      <c r="D51" s="135"/>
      <c r="E51" s="55"/>
      <c r="F51" s="55"/>
      <c r="G51" s="55"/>
    </row>
    <row r="52" spans="2:7" x14ac:dyDescent="0.25">
      <c r="B52" s="51"/>
      <c r="C52" s="128"/>
      <c r="D52" s="135"/>
      <c r="E52" s="55"/>
      <c r="F52" s="55"/>
      <c r="G52" s="55"/>
    </row>
    <row r="53" spans="2:7" x14ac:dyDescent="0.25">
      <c r="B53" s="51"/>
      <c r="C53" s="129"/>
      <c r="D53" s="136"/>
      <c r="E53" s="54"/>
      <c r="F53" s="54"/>
      <c r="G53" s="54"/>
    </row>
    <row r="54" spans="2:7" x14ac:dyDescent="0.25">
      <c r="B54" s="51"/>
      <c r="C54" s="126"/>
      <c r="D54" s="137"/>
    </row>
    <row r="55" spans="2:7" x14ac:dyDescent="0.25">
      <c r="B55" s="51"/>
      <c r="C55" s="126"/>
      <c r="D55" s="133" t="s">
        <v>16</v>
      </c>
      <c r="E55" s="5" t="s">
        <v>15</v>
      </c>
      <c r="F55" s="5" t="s">
        <v>136</v>
      </c>
      <c r="G55" s="5" t="s">
        <v>202</v>
      </c>
    </row>
    <row r="56" spans="2:7" ht="15" customHeight="1" x14ac:dyDescent="0.25">
      <c r="B56" s="51"/>
      <c r="C56" s="126"/>
      <c r="D56" s="139" t="s">
        <v>99</v>
      </c>
      <c r="E56" s="110" t="s">
        <v>346</v>
      </c>
      <c r="F56" s="140">
        <v>2.0699999999999998</v>
      </c>
      <c r="G56" s="110" t="s">
        <v>345</v>
      </c>
    </row>
    <row r="57" spans="2:7" ht="15" customHeight="1" x14ac:dyDescent="0.25">
      <c r="B57" s="51"/>
      <c r="C57" s="126"/>
      <c r="D57" s="139" t="s">
        <v>344</v>
      </c>
      <c r="E57" s="110" t="s">
        <v>343</v>
      </c>
      <c r="F57" s="140">
        <v>3.7</v>
      </c>
      <c r="G57" s="110" t="s">
        <v>342</v>
      </c>
    </row>
    <row r="58" spans="2:7" ht="15" customHeight="1" x14ac:dyDescent="0.25">
      <c r="B58" s="51"/>
      <c r="C58" s="126"/>
      <c r="D58" s="139" t="s">
        <v>54</v>
      </c>
      <c r="E58" s="110" t="s">
        <v>118</v>
      </c>
      <c r="F58" s="140">
        <v>365</v>
      </c>
      <c r="G58" s="110"/>
    </row>
    <row r="59" spans="2:7" ht="33.75" customHeight="1" x14ac:dyDescent="0.25">
      <c r="B59" s="51"/>
      <c r="C59" s="126"/>
      <c r="D59" s="139" t="s">
        <v>93</v>
      </c>
      <c r="E59" s="110" t="s">
        <v>341</v>
      </c>
      <c r="F59" s="140">
        <v>0.67</v>
      </c>
      <c r="G59" s="110" t="s">
        <v>340</v>
      </c>
    </row>
    <row r="60" spans="2:7" ht="15" customHeight="1" x14ac:dyDescent="0.3">
      <c r="B60" s="51"/>
      <c r="C60" s="126"/>
      <c r="D60" s="139" t="s">
        <v>339</v>
      </c>
      <c r="E60" s="110" t="s">
        <v>338</v>
      </c>
      <c r="F60" s="140">
        <v>80</v>
      </c>
      <c r="G60" s="110" t="s">
        <v>337</v>
      </c>
    </row>
    <row r="61" spans="2:7" ht="15" customHeight="1" x14ac:dyDescent="0.3">
      <c r="B61" s="51"/>
      <c r="C61" s="126"/>
      <c r="D61" s="139" t="s">
        <v>336</v>
      </c>
      <c r="E61" s="110" t="s">
        <v>335</v>
      </c>
      <c r="F61" s="140">
        <v>61.3</v>
      </c>
      <c r="G61" s="110" t="s">
        <v>324</v>
      </c>
    </row>
    <row r="62" spans="2:7" ht="15" customHeight="1" x14ac:dyDescent="0.25">
      <c r="B62" s="51"/>
      <c r="C62" s="126"/>
      <c r="D62" s="112" t="s">
        <v>322</v>
      </c>
      <c r="E62" s="139">
        <v>3413</v>
      </c>
      <c r="F62" s="140">
        <v>3413</v>
      </c>
      <c r="G62" s="139"/>
    </row>
    <row r="63" spans="2:7" ht="15" customHeight="1" x14ac:dyDescent="0.25">
      <c r="B63" s="51"/>
      <c r="C63" s="126"/>
      <c r="D63" s="139" t="s">
        <v>73</v>
      </c>
      <c r="E63" s="110" t="s">
        <v>334</v>
      </c>
      <c r="F63" s="140">
        <v>0.98</v>
      </c>
      <c r="G63" s="110" t="s">
        <v>333</v>
      </c>
    </row>
    <row r="64" spans="2:7" ht="15" customHeight="1" x14ac:dyDescent="0.25">
      <c r="B64" s="51"/>
      <c r="C64" s="126"/>
      <c r="D64" s="139" t="s">
        <v>327</v>
      </c>
      <c r="E64" s="110" t="s">
        <v>332</v>
      </c>
      <c r="F64" s="140">
        <v>1.7961826857532379</v>
      </c>
      <c r="G64" s="111" t="s">
        <v>248</v>
      </c>
    </row>
    <row r="65" spans="1:10" ht="15" customHeight="1" x14ac:dyDescent="0.25">
      <c r="B65" s="51"/>
      <c r="C65" s="126"/>
      <c r="D65" s="139" t="s">
        <v>331</v>
      </c>
      <c r="E65" s="110" t="s">
        <v>321</v>
      </c>
      <c r="F65" s="140">
        <v>1</v>
      </c>
      <c r="G65" s="110" t="s">
        <v>330</v>
      </c>
    </row>
    <row r="66" spans="1:10" ht="15" customHeight="1" x14ac:dyDescent="0.25">
      <c r="B66" s="51"/>
      <c r="C66" s="126"/>
      <c r="D66" s="139" t="s">
        <v>329</v>
      </c>
      <c r="E66" s="111" t="s">
        <v>328</v>
      </c>
      <c r="F66" s="140">
        <v>1</v>
      </c>
      <c r="G66" s="110"/>
    </row>
    <row r="67" spans="1:10" ht="15" customHeight="1" x14ac:dyDescent="0.25">
      <c r="B67" s="51"/>
      <c r="C67" s="126"/>
      <c r="D67" s="139" t="s">
        <v>81</v>
      </c>
      <c r="E67" s="110" t="s">
        <v>80</v>
      </c>
      <c r="F67" s="140">
        <v>8.33</v>
      </c>
      <c r="G67" s="110"/>
    </row>
    <row r="68" spans="1:10" ht="15" customHeight="1" x14ac:dyDescent="0.25">
      <c r="B68" s="51"/>
      <c r="C68" s="126"/>
      <c r="F68" s="113"/>
    </row>
    <row r="69" spans="1:10" ht="15" customHeight="1" x14ac:dyDescent="0.25">
      <c r="B69" s="51"/>
      <c r="C69" s="126"/>
      <c r="D69" s="137"/>
      <c r="G69" s="52"/>
      <c r="H69" s="52"/>
      <c r="I69" s="52"/>
    </row>
    <row r="70" spans="1:10" ht="15" customHeight="1" x14ac:dyDescent="0.25">
      <c r="B70" s="51"/>
      <c r="C70" s="126"/>
    </row>
    <row r="71" spans="1:10" ht="15" customHeight="1" x14ac:dyDescent="0.25">
      <c r="B71" s="51"/>
      <c r="C71" s="126"/>
    </row>
    <row r="72" spans="1:10" x14ac:dyDescent="0.25">
      <c r="B72" s="292" t="s">
        <v>325</v>
      </c>
      <c r="C72" s="293"/>
      <c r="D72" s="293"/>
      <c r="E72" s="293"/>
      <c r="F72" s="293"/>
      <c r="G72" s="293"/>
      <c r="H72" s="293"/>
      <c r="I72" s="296"/>
      <c r="J72" s="297"/>
    </row>
    <row r="73" spans="1:10" x14ac:dyDescent="0.25">
      <c r="A73" s="56"/>
      <c r="B73" s="51"/>
      <c r="C73" s="243"/>
      <c r="D73" s="132"/>
      <c r="E73" s="62"/>
      <c r="F73" s="62"/>
      <c r="G73" s="62"/>
      <c r="H73" s="62"/>
      <c r="I73" s="62"/>
      <c r="J73" s="98"/>
    </row>
    <row r="74" spans="1:10" ht="48.75" customHeight="1" x14ac:dyDescent="0.25">
      <c r="B74" s="51"/>
      <c r="C74" s="5" t="s">
        <v>589</v>
      </c>
      <c r="D74" s="133" t="s">
        <v>23</v>
      </c>
      <c r="E74" s="5" t="s">
        <v>27</v>
      </c>
      <c r="F74" s="5" t="s">
        <v>588</v>
      </c>
      <c r="G74" s="5" t="s">
        <v>26</v>
      </c>
      <c r="H74" s="5" t="s">
        <v>25</v>
      </c>
      <c r="I74" s="5" t="s">
        <v>569</v>
      </c>
      <c r="J74" s="5" t="s">
        <v>557</v>
      </c>
    </row>
    <row r="75" spans="1:10" x14ac:dyDescent="0.25">
      <c r="B75" s="51"/>
      <c r="C75" s="130">
        <v>1037</v>
      </c>
      <c r="D75" s="112" t="s">
        <v>204</v>
      </c>
      <c r="E75" s="130" t="s">
        <v>325</v>
      </c>
      <c r="F75" s="140">
        <f>((F84/F85-F86/F87)*F88*F89*F90)/(F91*F92)</f>
        <v>4.886936270090251</v>
      </c>
      <c r="G75" s="130" t="s">
        <v>326</v>
      </c>
      <c r="H75" s="141">
        <v>8.8731800000000003E-5</v>
      </c>
      <c r="I75" s="142">
        <f>H75*F75</f>
        <v>4.3362665173039415E-4</v>
      </c>
      <c r="J75" s="111"/>
    </row>
    <row r="76" spans="1:10" x14ac:dyDescent="0.25">
      <c r="B76" s="51"/>
      <c r="C76" s="126"/>
      <c r="F76" s="113"/>
    </row>
    <row r="77" spans="1:10" x14ac:dyDescent="0.25">
      <c r="B77" s="51"/>
      <c r="C77" s="126"/>
      <c r="D77" s="56" t="s">
        <v>18</v>
      </c>
    </row>
    <row r="78" spans="1:10" x14ac:dyDescent="0.25">
      <c r="B78" s="51"/>
      <c r="C78" s="127"/>
      <c r="D78" s="134"/>
      <c r="E78" s="57"/>
      <c r="F78" s="57"/>
      <c r="G78" s="57"/>
    </row>
    <row r="79" spans="1:10" x14ac:dyDescent="0.25">
      <c r="B79" s="51"/>
      <c r="C79" s="128"/>
      <c r="D79" s="135"/>
      <c r="E79" s="55"/>
      <c r="F79" s="55" t="s">
        <v>525</v>
      </c>
      <c r="G79" s="55"/>
    </row>
    <row r="80" spans="1:10" x14ac:dyDescent="0.25">
      <c r="B80" s="51"/>
      <c r="C80" s="128"/>
      <c r="D80" s="135"/>
      <c r="E80" s="55"/>
      <c r="F80" s="55"/>
      <c r="G80" s="55"/>
    </row>
    <row r="81" spans="2:7" ht="27" customHeight="1" x14ac:dyDescent="0.25">
      <c r="B81" s="51"/>
      <c r="C81" s="129"/>
      <c r="D81" s="136"/>
      <c r="E81" s="54"/>
      <c r="F81" s="54"/>
      <c r="G81" s="54"/>
    </row>
    <row r="82" spans="2:7" x14ac:dyDescent="0.25">
      <c r="B82" s="51"/>
      <c r="C82" s="126"/>
    </row>
    <row r="83" spans="2:7" x14ac:dyDescent="0.25">
      <c r="B83" s="51"/>
      <c r="C83" s="126"/>
      <c r="D83" s="133" t="s">
        <v>16</v>
      </c>
      <c r="E83" s="5" t="s">
        <v>15</v>
      </c>
      <c r="F83" s="5" t="s">
        <v>136</v>
      </c>
      <c r="G83" s="5" t="s">
        <v>202</v>
      </c>
    </row>
    <row r="84" spans="2:7" ht="15" customHeight="1" x14ac:dyDescent="0.25">
      <c r="B84" s="51"/>
      <c r="C84" s="126"/>
      <c r="D84" s="145" t="s">
        <v>518</v>
      </c>
      <c r="E84" s="146" t="s">
        <v>628</v>
      </c>
      <c r="F84" s="140">
        <f>PI()*F94/12</f>
        <v>0.14451326206513049</v>
      </c>
      <c r="G84" s="110" t="s">
        <v>248</v>
      </c>
    </row>
    <row r="85" spans="2:7" ht="15" customHeight="1" x14ac:dyDescent="0.25">
      <c r="B85" s="51"/>
      <c r="C85" s="126"/>
      <c r="D85" s="145" t="s">
        <v>519</v>
      </c>
      <c r="E85" s="147" t="s">
        <v>512</v>
      </c>
      <c r="F85" s="140">
        <v>1</v>
      </c>
      <c r="G85" s="110" t="s">
        <v>248</v>
      </c>
    </row>
    <row r="86" spans="2:7" ht="15" customHeight="1" x14ac:dyDescent="0.25">
      <c r="B86" s="51"/>
      <c r="C86" s="126"/>
      <c r="D86" s="145" t="s">
        <v>520</v>
      </c>
      <c r="E86" s="147" t="s">
        <v>513</v>
      </c>
      <c r="F86" s="140">
        <f>PI()*(F94+0.5+0.5)/12</f>
        <v>0.40631264986427995</v>
      </c>
      <c r="G86" s="111" t="s">
        <v>248</v>
      </c>
    </row>
    <row r="87" spans="2:7" ht="15" customHeight="1" x14ac:dyDescent="0.25">
      <c r="B87" s="51"/>
      <c r="C87" s="126"/>
      <c r="D87" s="145" t="s">
        <v>521</v>
      </c>
      <c r="E87" s="147" t="s">
        <v>41</v>
      </c>
      <c r="F87" s="140">
        <v>3.6</v>
      </c>
      <c r="G87" s="111" t="s">
        <v>248</v>
      </c>
    </row>
    <row r="88" spans="2:7" ht="27.75" customHeight="1" x14ac:dyDescent="0.25">
      <c r="B88" s="51"/>
      <c r="C88" s="126"/>
      <c r="D88" s="148" t="s">
        <v>39</v>
      </c>
      <c r="E88" s="147" t="s">
        <v>38</v>
      </c>
      <c r="F88" s="140">
        <v>1</v>
      </c>
      <c r="G88" s="111" t="s">
        <v>248</v>
      </c>
    </row>
    <row r="89" spans="2:7" ht="15" customHeight="1" x14ac:dyDescent="0.25">
      <c r="B89" s="51"/>
      <c r="C89" s="126"/>
      <c r="D89" s="149" t="s">
        <v>517</v>
      </c>
      <c r="E89" s="147" t="s">
        <v>34</v>
      </c>
      <c r="F89" s="140">
        <v>58.9</v>
      </c>
      <c r="G89" s="111" t="s">
        <v>516</v>
      </c>
    </row>
    <row r="90" spans="2:7" ht="15" customHeight="1" x14ac:dyDescent="0.25">
      <c r="B90" s="51"/>
      <c r="C90" s="126"/>
      <c r="D90" s="145" t="s">
        <v>33</v>
      </c>
      <c r="E90" s="147" t="s">
        <v>32</v>
      </c>
      <c r="F90" s="140">
        <v>8766</v>
      </c>
      <c r="G90" s="111"/>
    </row>
    <row r="91" spans="2:7" ht="15" customHeight="1" x14ac:dyDescent="0.25">
      <c r="B91" s="51"/>
      <c r="C91" s="126"/>
      <c r="D91" s="145" t="s">
        <v>522</v>
      </c>
      <c r="E91" s="147" t="s">
        <v>30</v>
      </c>
      <c r="F91" s="140">
        <v>0.98</v>
      </c>
      <c r="G91" s="111" t="s">
        <v>515</v>
      </c>
    </row>
    <row r="92" spans="2:7" ht="15" customHeight="1" x14ac:dyDescent="0.25">
      <c r="B92" s="51"/>
      <c r="C92" s="126"/>
      <c r="D92" s="145">
        <v>3412</v>
      </c>
      <c r="E92" s="146" t="s">
        <v>29</v>
      </c>
      <c r="F92" s="140">
        <v>3412</v>
      </c>
      <c r="G92" s="111"/>
    </row>
    <row r="93" spans="2:7" ht="15" customHeight="1" x14ac:dyDescent="0.25">
      <c r="B93" s="51"/>
      <c r="C93" s="126"/>
      <c r="D93" s="150" t="s">
        <v>286</v>
      </c>
      <c r="E93" s="146" t="s">
        <v>321</v>
      </c>
      <c r="F93" s="140">
        <v>1</v>
      </c>
      <c r="G93" s="110" t="s">
        <v>514</v>
      </c>
    </row>
    <row r="94" spans="2:7" ht="15" customHeight="1" x14ac:dyDescent="0.25">
      <c r="B94" s="51"/>
      <c r="C94" s="126"/>
      <c r="D94" s="150" t="s">
        <v>523</v>
      </c>
      <c r="E94" s="147" t="s">
        <v>524</v>
      </c>
      <c r="F94" s="140">
        <v>0.55200000000000005</v>
      </c>
      <c r="G94" s="110" t="s">
        <v>514</v>
      </c>
    </row>
    <row r="95" spans="2:7" ht="15" customHeight="1" x14ac:dyDescent="0.25">
      <c r="B95" s="51"/>
      <c r="C95" s="126"/>
      <c r="D95" s="143"/>
      <c r="E95" s="144"/>
      <c r="F95" s="105"/>
      <c r="G95" s="52"/>
    </row>
    <row r="96" spans="2:7" ht="15" customHeight="1" x14ac:dyDescent="0.25">
      <c r="B96" s="51"/>
      <c r="C96" s="126"/>
      <c r="D96" s="65"/>
      <c r="E96" s="52"/>
      <c r="F96" s="52"/>
      <c r="G96" s="52"/>
    </row>
    <row r="97" spans="2:11" ht="15" customHeight="1" x14ac:dyDescent="0.25">
      <c r="B97" s="51"/>
      <c r="C97" s="126"/>
      <c r="D97" s="65"/>
      <c r="E97" s="52"/>
      <c r="F97" s="52"/>
      <c r="G97" s="52"/>
    </row>
    <row r="98" spans="2:11" ht="15" customHeight="1" x14ac:dyDescent="0.25">
      <c r="B98" s="51"/>
      <c r="C98" s="126"/>
      <c r="D98" s="65"/>
    </row>
    <row r="99" spans="2:11" ht="15" customHeight="1" x14ac:dyDescent="0.25">
      <c r="B99" s="51"/>
      <c r="C99" s="126"/>
      <c r="F99" s="52"/>
      <c r="G99" s="52"/>
    </row>
    <row r="100" spans="2:11" x14ac:dyDescent="0.25">
      <c r="B100" s="292" t="s">
        <v>64</v>
      </c>
      <c r="C100" s="293"/>
      <c r="D100" s="293"/>
      <c r="E100" s="293"/>
      <c r="F100" s="293"/>
      <c r="G100" s="293"/>
      <c r="H100" s="293"/>
      <c r="I100" s="296"/>
      <c r="J100" s="297"/>
    </row>
    <row r="101" spans="2:11" x14ac:dyDescent="0.25">
      <c r="B101" s="51"/>
      <c r="C101" s="126"/>
      <c r="D101" s="132"/>
      <c r="E101" s="62"/>
      <c r="F101" s="62"/>
      <c r="G101" s="62"/>
      <c r="H101" s="62"/>
      <c r="I101" s="62"/>
      <c r="J101" s="98"/>
    </row>
    <row r="102" spans="2:11" ht="48.75" customHeight="1" x14ac:dyDescent="0.25">
      <c r="B102" s="51"/>
      <c r="C102" s="5" t="s">
        <v>589</v>
      </c>
      <c r="D102" s="133" t="s">
        <v>23</v>
      </c>
      <c r="E102" s="5" t="s">
        <v>27</v>
      </c>
      <c r="F102" s="5" t="s">
        <v>588</v>
      </c>
      <c r="G102" s="5" t="s">
        <v>26</v>
      </c>
      <c r="H102" s="5" t="s">
        <v>25</v>
      </c>
      <c r="I102" s="5" t="s">
        <v>569</v>
      </c>
      <c r="J102" s="5" t="s">
        <v>557</v>
      </c>
    </row>
    <row r="103" spans="2:11" x14ac:dyDescent="0.25">
      <c r="B103" s="51"/>
      <c r="C103" s="130">
        <v>1021</v>
      </c>
      <c r="D103" s="112" t="s">
        <v>204</v>
      </c>
      <c r="E103" s="112" t="s">
        <v>528</v>
      </c>
      <c r="F103" s="140">
        <f>($F$156*$F$118+$F$157*$F$119+$F$159*$F$121+$F$122*$F$160)*($F$125-$F$126)*$F$139*$F$142/1000</f>
        <v>33.202790582296096</v>
      </c>
      <c r="G103" s="130" t="s">
        <v>64</v>
      </c>
      <c r="H103" s="141">
        <v>1.4925290000000001E-4</v>
      </c>
      <c r="I103" s="142">
        <f>H103*F103</f>
        <v>4.9556127825003812E-3</v>
      </c>
      <c r="J103" s="111"/>
      <c r="K103" s="96"/>
    </row>
    <row r="104" spans="2:11" x14ac:dyDescent="0.25">
      <c r="B104" s="51"/>
      <c r="C104" s="130">
        <v>1022</v>
      </c>
      <c r="D104" s="112" t="s">
        <v>204</v>
      </c>
      <c r="E104" s="112" t="s">
        <v>527</v>
      </c>
      <c r="F104" s="140">
        <f>($G$156*$F$118+$G$157*$F$119+$G$159*$F$121+$F$122*$G$160)*($F$129-$F$130)*$F$139*F144/1000</f>
        <v>20.19271911469647</v>
      </c>
      <c r="G104" s="130" t="s">
        <v>64</v>
      </c>
      <c r="H104" s="141">
        <v>1.4925290000000001E-4</v>
      </c>
      <c r="I104" s="142">
        <f>H104*F104</f>
        <v>3.0138218867538807E-3</v>
      </c>
      <c r="J104" s="111"/>
      <c r="K104" s="96"/>
    </row>
    <row r="105" spans="2:11" x14ac:dyDescent="0.25">
      <c r="B105" s="51"/>
      <c r="C105" s="130">
        <v>1024</v>
      </c>
      <c r="D105" s="112" t="s">
        <v>204</v>
      </c>
      <c r="E105" s="112" t="s">
        <v>526</v>
      </c>
      <c r="F105" s="140">
        <f>($H$156*$F$118+$H$157*$F$119+$H$159*$F$121+$F$122*$H$160)*($F$131-$F$132)*$F$139*F145/1000</f>
        <v>37.542858262392258</v>
      </c>
      <c r="G105" s="130" t="s">
        <v>64</v>
      </c>
      <c r="H105" s="141">
        <v>1.4925290000000001E-4</v>
      </c>
      <c r="I105" s="142">
        <f>H105*F105</f>
        <v>5.6033804699510059E-3</v>
      </c>
      <c r="J105" s="111"/>
      <c r="K105" s="96"/>
    </row>
    <row r="106" spans="2:11" x14ac:dyDescent="0.25">
      <c r="B106" s="51"/>
      <c r="C106" s="130">
        <v>1026</v>
      </c>
      <c r="D106" s="112" t="s">
        <v>204</v>
      </c>
      <c r="E106" s="112" t="s">
        <v>529</v>
      </c>
      <c r="F106" s="140">
        <f>($I$156*$F$118+$I$157*$F$119+$I$159*$F$121+$F$122*$I$160)*($F$133-$F$134)*$F$139*F146/1000</f>
        <v>13.691604878852374</v>
      </c>
      <c r="G106" s="130" t="s">
        <v>64</v>
      </c>
      <c r="H106" s="141">
        <v>1.4925290000000001E-4</v>
      </c>
      <c r="I106" s="142">
        <f>H106*F106</f>
        <v>2.0435117338228658E-3</v>
      </c>
      <c r="J106" s="111"/>
      <c r="K106" s="96"/>
    </row>
    <row r="107" spans="2:11" x14ac:dyDescent="0.25">
      <c r="B107" s="51"/>
      <c r="C107" s="130">
        <v>1018</v>
      </c>
      <c r="D107" s="112" t="s">
        <v>204</v>
      </c>
      <c r="E107" s="112" t="s">
        <v>530</v>
      </c>
      <c r="F107" s="140">
        <f>($J$156*$F$118+$J$157*$F$119+$J$159*$F$121+$F$122*$J$160)*($F$127-$F$128)*$F$139*F147/1000</f>
        <v>22.889831488086706</v>
      </c>
      <c r="G107" s="130" t="s">
        <v>64</v>
      </c>
      <c r="H107" s="141">
        <v>1.4925290000000001E-4</v>
      </c>
      <c r="I107" s="142">
        <f>H107*F107</f>
        <v>3.4163737301082567E-3</v>
      </c>
      <c r="J107" s="111"/>
      <c r="K107" s="96"/>
    </row>
    <row r="108" spans="2:11" x14ac:dyDescent="0.25">
      <c r="B108" s="51"/>
      <c r="C108" s="126"/>
      <c r="E108" s="56" t="s">
        <v>17</v>
      </c>
      <c r="F108" s="63" t="s">
        <v>17</v>
      </c>
      <c r="G108" s="60"/>
      <c r="H108" s="59"/>
      <c r="I108" s="97"/>
    </row>
    <row r="109" spans="2:11" x14ac:dyDescent="0.25">
      <c r="B109" s="51"/>
      <c r="C109" s="126"/>
      <c r="E109" s="56" t="s">
        <v>17</v>
      </c>
      <c r="F109" s="63" t="s">
        <v>17</v>
      </c>
      <c r="G109" s="60"/>
      <c r="H109" s="59"/>
    </row>
    <row r="110" spans="2:11" x14ac:dyDescent="0.25">
      <c r="B110" s="51"/>
      <c r="C110" s="126"/>
      <c r="E110" s="56" t="s">
        <v>17</v>
      </c>
    </row>
    <row r="111" spans="2:11" x14ac:dyDescent="0.25">
      <c r="B111" s="51"/>
      <c r="C111" s="126"/>
      <c r="D111" s="56" t="s">
        <v>18</v>
      </c>
      <c r="E111" s="56"/>
    </row>
    <row r="112" spans="2:11" x14ac:dyDescent="0.25">
      <c r="B112" s="51"/>
      <c r="C112" s="127"/>
      <c r="D112" s="134"/>
      <c r="E112" s="57"/>
      <c r="F112" s="57"/>
      <c r="G112" s="57"/>
    </row>
    <row r="113" spans="2:9" x14ac:dyDescent="0.25">
      <c r="B113" s="51"/>
      <c r="C113" s="128"/>
      <c r="D113" s="135"/>
      <c r="E113" s="55"/>
      <c r="F113" s="55"/>
      <c r="G113" s="55"/>
    </row>
    <row r="114" spans="2:9" ht="24" x14ac:dyDescent="0.45">
      <c r="B114" s="51"/>
      <c r="C114" s="128"/>
      <c r="D114" s="138" t="s">
        <v>558</v>
      </c>
      <c r="E114" s="55"/>
      <c r="F114" s="55"/>
      <c r="G114" s="55"/>
    </row>
    <row r="115" spans="2:9" ht="27" customHeight="1" x14ac:dyDescent="0.25">
      <c r="B115" s="51"/>
      <c r="C115" s="129"/>
      <c r="D115" s="136"/>
      <c r="E115" s="54"/>
      <c r="F115" s="54"/>
      <c r="G115" s="54"/>
    </row>
    <row r="116" spans="2:9" x14ac:dyDescent="0.25">
      <c r="B116" s="51"/>
      <c r="C116" s="126"/>
      <c r="I116" s="56"/>
    </row>
    <row r="117" spans="2:9" x14ac:dyDescent="0.25">
      <c r="B117" s="51"/>
      <c r="C117" s="126"/>
      <c r="D117" s="133" t="s">
        <v>16</v>
      </c>
      <c r="E117" s="5" t="s">
        <v>15</v>
      </c>
      <c r="F117" s="5" t="s">
        <v>136</v>
      </c>
      <c r="G117" s="5" t="s">
        <v>202</v>
      </c>
      <c r="I117" s="56"/>
    </row>
    <row r="118" spans="2:9" ht="15" customHeight="1" x14ac:dyDescent="0.25">
      <c r="B118" s="51"/>
      <c r="C118" s="126"/>
      <c r="D118" s="139" t="s">
        <v>33</v>
      </c>
      <c r="E118" s="110" t="s">
        <v>320</v>
      </c>
      <c r="F118" s="140">
        <v>365</v>
      </c>
      <c r="G118" s="110" t="s">
        <v>317</v>
      </c>
    </row>
    <row r="119" spans="2:9" ht="15" customHeight="1" x14ac:dyDescent="0.25">
      <c r="B119" s="51"/>
      <c r="C119" s="126"/>
      <c r="D119" s="139" t="s">
        <v>33</v>
      </c>
      <c r="E119" s="110" t="s">
        <v>319</v>
      </c>
      <c r="F119" s="140">
        <v>694</v>
      </c>
      <c r="G119" s="110" t="s">
        <v>317</v>
      </c>
      <c r="I119" s="56"/>
    </row>
    <row r="120" spans="2:9" ht="15" customHeight="1" x14ac:dyDescent="0.25">
      <c r="B120" s="51"/>
      <c r="C120" s="126"/>
      <c r="D120" s="139" t="s">
        <v>33</v>
      </c>
      <c r="E120" s="110" t="s">
        <v>318</v>
      </c>
      <c r="F120" s="140">
        <v>530</v>
      </c>
      <c r="G120" s="110" t="s">
        <v>317</v>
      </c>
      <c r="I120" s="56"/>
    </row>
    <row r="121" spans="2:9" ht="15" customHeight="1" x14ac:dyDescent="0.25">
      <c r="B121" s="51"/>
      <c r="C121" s="126"/>
      <c r="D121" s="139" t="s">
        <v>33</v>
      </c>
      <c r="E121" s="110" t="s">
        <v>287</v>
      </c>
      <c r="F121" s="140">
        <v>6541</v>
      </c>
      <c r="G121" s="110" t="s">
        <v>317</v>
      </c>
      <c r="I121" s="56"/>
    </row>
    <row r="122" spans="2:9" ht="15" customHeight="1" x14ac:dyDescent="0.25">
      <c r="B122" s="51"/>
      <c r="C122" s="126"/>
      <c r="D122" s="139" t="s">
        <v>33</v>
      </c>
      <c r="E122" s="110" t="s">
        <v>285</v>
      </c>
      <c r="F122" s="140">
        <v>4322</v>
      </c>
      <c r="G122" s="110" t="s">
        <v>316</v>
      </c>
      <c r="I122" s="56"/>
    </row>
    <row r="123" spans="2:9" ht="15" customHeight="1" x14ac:dyDescent="0.25">
      <c r="B123" s="51"/>
      <c r="C123" s="126"/>
      <c r="D123" s="139" t="s">
        <v>17</v>
      </c>
      <c r="E123" s="111"/>
      <c r="F123" s="151"/>
      <c r="G123" s="111"/>
      <c r="I123" s="56"/>
    </row>
    <row r="124" spans="2:9" ht="15" customHeight="1" x14ac:dyDescent="0.25">
      <c r="B124" s="51"/>
      <c r="C124" s="126"/>
      <c r="D124" s="139"/>
      <c r="E124" s="110"/>
      <c r="F124" s="152"/>
      <c r="G124" s="110"/>
      <c r="H124" s="52"/>
      <c r="I124" s="52"/>
    </row>
    <row r="125" spans="2:9" ht="15" customHeight="1" x14ac:dyDescent="0.3">
      <c r="B125" s="51"/>
      <c r="C125" s="126"/>
      <c r="D125" s="139" t="s">
        <v>300</v>
      </c>
      <c r="E125" s="110" t="s">
        <v>306</v>
      </c>
      <c r="F125" s="152">
        <v>53</v>
      </c>
      <c r="G125" s="110" t="s">
        <v>299</v>
      </c>
    </row>
    <row r="126" spans="2:9" ht="15" customHeight="1" x14ac:dyDescent="0.3">
      <c r="B126" s="51"/>
      <c r="C126" s="126"/>
      <c r="D126" s="139" t="s">
        <v>298</v>
      </c>
      <c r="E126" s="110" t="s">
        <v>306</v>
      </c>
      <c r="F126" s="152">
        <v>11</v>
      </c>
      <c r="G126" s="110" t="s">
        <v>277</v>
      </c>
    </row>
    <row r="127" spans="2:9" ht="15" customHeight="1" x14ac:dyDescent="0.3">
      <c r="B127" s="51"/>
      <c r="C127" s="126"/>
      <c r="D127" s="139" t="s">
        <v>300</v>
      </c>
      <c r="E127" s="110" t="s">
        <v>305</v>
      </c>
      <c r="F127" s="152">
        <v>43</v>
      </c>
      <c r="G127" s="110" t="s">
        <v>299</v>
      </c>
      <c r="H127" s="52"/>
      <c r="I127" s="52"/>
    </row>
    <row r="128" spans="2:9" ht="15" customHeight="1" x14ac:dyDescent="0.3">
      <c r="B128" s="51"/>
      <c r="C128" s="126"/>
      <c r="D128" s="139" t="s">
        <v>298</v>
      </c>
      <c r="E128" s="110" t="s">
        <v>305</v>
      </c>
      <c r="F128" s="152">
        <v>9</v>
      </c>
      <c r="G128" s="110" t="s">
        <v>277</v>
      </c>
    </row>
    <row r="129" spans="2:9" ht="15" customHeight="1" x14ac:dyDescent="0.3">
      <c r="D129" s="139" t="s">
        <v>300</v>
      </c>
      <c r="E129" s="110" t="s">
        <v>304</v>
      </c>
      <c r="F129" s="152">
        <v>55</v>
      </c>
      <c r="G129" s="110" t="s">
        <v>299</v>
      </c>
    </row>
    <row r="130" spans="2:9" ht="15" customHeight="1" x14ac:dyDescent="0.3">
      <c r="D130" s="139" t="s">
        <v>298</v>
      </c>
      <c r="E130" s="110" t="s">
        <v>304</v>
      </c>
      <c r="F130" s="152">
        <v>11</v>
      </c>
      <c r="G130" s="110" t="s">
        <v>277</v>
      </c>
      <c r="H130" s="52"/>
      <c r="I130" s="52"/>
    </row>
    <row r="131" spans="2:9" ht="15" customHeight="1" x14ac:dyDescent="0.3">
      <c r="D131" s="139" t="s">
        <v>300</v>
      </c>
      <c r="E131" s="110" t="s">
        <v>303</v>
      </c>
      <c r="F131" s="152">
        <v>70</v>
      </c>
      <c r="G131" s="110" t="s">
        <v>299</v>
      </c>
      <c r="H131" s="52"/>
      <c r="I131" s="52"/>
    </row>
    <row r="132" spans="2:9" ht="15" customHeight="1" x14ac:dyDescent="0.3">
      <c r="D132" s="139" t="s">
        <v>298</v>
      </c>
      <c r="E132" s="110" t="s">
        <v>303</v>
      </c>
      <c r="F132" s="152">
        <v>17</v>
      </c>
      <c r="G132" s="110" t="s">
        <v>277</v>
      </c>
      <c r="H132" s="52"/>
      <c r="I132" s="52"/>
    </row>
    <row r="133" spans="2:9" ht="15" customHeight="1" x14ac:dyDescent="0.3">
      <c r="D133" s="139" t="s">
        <v>300</v>
      </c>
      <c r="E133" s="110" t="s">
        <v>302</v>
      </c>
      <c r="F133" s="152">
        <v>29</v>
      </c>
      <c r="G133" s="110" t="s">
        <v>299</v>
      </c>
      <c r="H133" s="52"/>
      <c r="I133" s="52"/>
    </row>
    <row r="134" spans="2:9" ht="15" customHeight="1" x14ac:dyDescent="0.3">
      <c r="D134" s="139" t="s">
        <v>298</v>
      </c>
      <c r="E134" s="110" t="s">
        <v>302</v>
      </c>
      <c r="F134" s="152">
        <v>8</v>
      </c>
      <c r="G134" s="110" t="s">
        <v>277</v>
      </c>
      <c r="H134" s="52"/>
      <c r="I134" s="52"/>
    </row>
    <row r="135" spans="2:9" ht="15" customHeight="1" x14ac:dyDescent="0.3">
      <c r="D135" s="139" t="s">
        <v>300</v>
      </c>
      <c r="E135" s="110" t="s">
        <v>301</v>
      </c>
      <c r="F135" s="152">
        <v>53</v>
      </c>
      <c r="G135" s="110" t="s">
        <v>299</v>
      </c>
      <c r="H135" s="52"/>
      <c r="I135" s="52"/>
    </row>
    <row r="136" spans="2:9" ht="15" customHeight="1" x14ac:dyDescent="0.3">
      <c r="D136" s="139" t="s">
        <v>298</v>
      </c>
      <c r="E136" s="110" t="s">
        <v>301</v>
      </c>
      <c r="F136" s="152">
        <v>11</v>
      </c>
      <c r="G136" s="110" t="s">
        <v>277</v>
      </c>
      <c r="H136" s="52"/>
      <c r="I136" s="52"/>
    </row>
    <row r="137" spans="2:9" ht="15" customHeight="1" x14ac:dyDescent="0.3">
      <c r="D137" s="139" t="s">
        <v>300</v>
      </c>
      <c r="E137" s="110" t="s">
        <v>297</v>
      </c>
      <c r="F137" s="152">
        <v>20</v>
      </c>
      <c r="G137" s="110" t="s">
        <v>299</v>
      </c>
      <c r="H137" s="52"/>
      <c r="I137" s="52"/>
    </row>
    <row r="138" spans="2:9" ht="15" customHeight="1" x14ac:dyDescent="0.3">
      <c r="D138" s="139" t="s">
        <v>298</v>
      </c>
      <c r="E138" s="110" t="s">
        <v>297</v>
      </c>
      <c r="F138" s="152">
        <v>6</v>
      </c>
      <c r="G138" s="110" t="s">
        <v>277</v>
      </c>
      <c r="H138" s="52"/>
      <c r="I138" s="52"/>
    </row>
    <row r="139" spans="2:9" ht="15" customHeight="1" x14ac:dyDescent="0.25">
      <c r="D139" s="139" t="s">
        <v>286</v>
      </c>
      <c r="E139" s="110" t="s">
        <v>540</v>
      </c>
      <c r="F139" s="152">
        <v>0.94288793103448298</v>
      </c>
      <c r="G139" s="110" t="s">
        <v>284</v>
      </c>
      <c r="H139" s="52"/>
      <c r="I139" s="52"/>
    </row>
    <row r="140" spans="2:9" ht="15" customHeight="1" x14ac:dyDescent="0.25">
      <c r="D140" s="139"/>
      <c r="E140" s="110"/>
      <c r="F140" s="152"/>
      <c r="G140" s="110"/>
    </row>
    <row r="141" spans="2:9" ht="15" customHeight="1" x14ac:dyDescent="0.25">
      <c r="D141" s="112"/>
      <c r="E141" s="111"/>
      <c r="F141" s="151"/>
      <c r="G141" s="111"/>
    </row>
    <row r="142" spans="2:9" ht="15" customHeight="1" x14ac:dyDescent="0.25">
      <c r="B142" s="51"/>
      <c r="C142" s="126"/>
      <c r="D142" s="139" t="s">
        <v>533</v>
      </c>
      <c r="E142" s="111" t="s">
        <v>538</v>
      </c>
      <c r="F142" s="151">
        <v>1.0825100000000001</v>
      </c>
      <c r="G142" s="110" t="s">
        <v>277</v>
      </c>
    </row>
    <row r="143" spans="2:9" ht="15" customHeight="1" x14ac:dyDescent="0.25">
      <c r="B143" s="51"/>
      <c r="C143" s="126"/>
      <c r="D143" s="139" t="s">
        <v>534</v>
      </c>
      <c r="E143" s="111" t="s">
        <v>538</v>
      </c>
      <c r="F143" s="151">
        <v>1.0825100000000001</v>
      </c>
      <c r="G143" s="110" t="s">
        <v>277</v>
      </c>
    </row>
    <row r="144" spans="2:9" ht="15" customHeight="1" x14ac:dyDescent="0.25">
      <c r="B144" s="51"/>
      <c r="C144" s="126"/>
      <c r="D144" s="139" t="s">
        <v>535</v>
      </c>
      <c r="E144" s="111" t="s">
        <v>538</v>
      </c>
      <c r="F144" s="151">
        <v>1.0825100000000001</v>
      </c>
      <c r="G144" s="110" t="s">
        <v>277</v>
      </c>
    </row>
    <row r="145" spans="2:12" ht="15" customHeight="1" x14ac:dyDescent="0.25">
      <c r="B145" s="51"/>
      <c r="C145" s="126"/>
      <c r="D145" s="139" t="s">
        <v>536</v>
      </c>
      <c r="E145" s="111" t="s">
        <v>538</v>
      </c>
      <c r="F145" s="151">
        <v>1.0825100000000001</v>
      </c>
      <c r="G145" s="110" t="s">
        <v>277</v>
      </c>
    </row>
    <row r="146" spans="2:12" ht="15" customHeight="1" x14ac:dyDescent="0.25">
      <c r="B146" s="51"/>
      <c r="C146" s="126"/>
      <c r="D146" s="139" t="s">
        <v>537</v>
      </c>
      <c r="E146" s="111" t="s">
        <v>538</v>
      </c>
      <c r="F146" s="151">
        <v>1.0825100000000001</v>
      </c>
      <c r="G146" s="110" t="s">
        <v>277</v>
      </c>
    </row>
    <row r="147" spans="2:12" ht="15" customHeight="1" x14ac:dyDescent="0.25">
      <c r="B147" s="51"/>
      <c r="C147" s="126"/>
      <c r="D147" s="139" t="s">
        <v>539</v>
      </c>
      <c r="E147" s="111" t="s">
        <v>538</v>
      </c>
      <c r="F147" s="151">
        <v>0.98177828786032784</v>
      </c>
      <c r="G147" s="110" t="s">
        <v>277</v>
      </c>
    </row>
    <row r="148" spans="2:12" ht="15" customHeight="1" x14ac:dyDescent="0.25">
      <c r="D148" s="5"/>
      <c r="E148" s="5" t="s">
        <v>296</v>
      </c>
      <c r="F148" s="5" t="s">
        <v>295</v>
      </c>
      <c r="G148" s="5" t="s">
        <v>294</v>
      </c>
      <c r="H148" s="5" t="s">
        <v>293</v>
      </c>
      <c r="I148" s="5" t="s">
        <v>618</v>
      </c>
    </row>
    <row r="149" spans="2:12" ht="15" customHeight="1" x14ac:dyDescent="0.25">
      <c r="D149" s="139" t="s">
        <v>289</v>
      </c>
      <c r="E149" s="110" t="s">
        <v>292</v>
      </c>
      <c r="F149" s="152">
        <v>1.0715689870927108</v>
      </c>
      <c r="G149" s="110">
        <v>0.73467452837430636</v>
      </c>
      <c r="H149" s="110">
        <v>0.87712954969402146</v>
      </c>
      <c r="I149" s="110">
        <f>AVERAGE(F149,G149)</f>
        <v>0.90312175773350856</v>
      </c>
    </row>
    <row r="150" spans="2:12" ht="15" customHeight="1" x14ac:dyDescent="0.25">
      <c r="D150" s="139" t="s">
        <v>289</v>
      </c>
      <c r="E150" s="110" t="s">
        <v>291</v>
      </c>
      <c r="F150" s="152">
        <v>1.0867231441808001</v>
      </c>
      <c r="G150" s="110">
        <v>0.75923851442154588</v>
      </c>
      <c r="H150" s="110">
        <v>0.89000363303065344</v>
      </c>
      <c r="I150" s="110">
        <f>AVERAGE(F150,G150)</f>
        <v>0.92298082930117298</v>
      </c>
    </row>
    <row r="151" spans="2:12" ht="15" customHeight="1" x14ac:dyDescent="0.25">
      <c r="D151" s="139" t="s">
        <v>289</v>
      </c>
      <c r="E151" s="110" t="s">
        <v>290</v>
      </c>
      <c r="F151" s="152">
        <v>1.0494166722214184</v>
      </c>
      <c r="G151" s="110">
        <v>0.65792738127452965</v>
      </c>
      <c r="H151" s="110">
        <v>0.79430984115754799</v>
      </c>
      <c r="I151" s="110">
        <f>AVERAGE(F151,G151)</f>
        <v>0.85367202674797404</v>
      </c>
    </row>
    <row r="152" spans="2:12" ht="15" customHeight="1" x14ac:dyDescent="0.25">
      <c r="D152" s="139" t="s">
        <v>289</v>
      </c>
      <c r="E152" s="110" t="s">
        <v>288</v>
      </c>
      <c r="F152" s="152">
        <v>1.0825096232149383</v>
      </c>
      <c r="G152" s="110">
        <v>0.74592108068609897</v>
      </c>
      <c r="H152" s="110">
        <v>0.87808795956158203</v>
      </c>
      <c r="I152" s="110">
        <f>AVERAGE(F152,G152)</f>
        <v>0.91421535195051862</v>
      </c>
    </row>
    <row r="153" spans="2:12" ht="15" customHeight="1" x14ac:dyDescent="0.25">
      <c r="D153" s="112"/>
      <c r="E153" s="111"/>
      <c r="F153" s="151"/>
      <c r="G153" s="111"/>
      <c r="H153" s="110"/>
      <c r="I153" s="110"/>
    </row>
    <row r="154" spans="2:12" ht="15" customHeight="1" x14ac:dyDescent="0.25">
      <c r="B154" s="51"/>
      <c r="C154" s="126"/>
    </row>
    <row r="155" spans="2:12" ht="15" customHeight="1" x14ac:dyDescent="0.25">
      <c r="B155" s="51"/>
      <c r="C155" s="126"/>
      <c r="D155" s="133" t="s">
        <v>16</v>
      </c>
      <c r="E155" s="5" t="s">
        <v>202</v>
      </c>
      <c r="F155" s="5" t="s">
        <v>314</v>
      </c>
      <c r="G155" s="5" t="s">
        <v>313</v>
      </c>
      <c r="H155" s="5" t="s">
        <v>303</v>
      </c>
      <c r="I155" s="5" t="s">
        <v>302</v>
      </c>
      <c r="J155" s="5" t="s">
        <v>315</v>
      </c>
      <c r="K155" s="5" t="s">
        <v>531</v>
      </c>
      <c r="L155" s="5" t="s">
        <v>532</v>
      </c>
    </row>
    <row r="156" spans="2:12" ht="15" customHeight="1" x14ac:dyDescent="0.35">
      <c r="D156" s="139" t="s">
        <v>312</v>
      </c>
      <c r="E156" s="110" t="s">
        <v>277</v>
      </c>
      <c r="F156" s="107">
        <f>94/472</f>
        <v>0.19915254237288135</v>
      </c>
      <c r="G156" s="107">
        <f>283/381</f>
        <v>0.7427821522309711</v>
      </c>
      <c r="H156" s="107">
        <v>0</v>
      </c>
      <c r="I156" s="107">
        <f>554/3300</f>
        <v>0.16787878787878788</v>
      </c>
      <c r="J156" s="107">
        <f>827/8520</f>
        <v>9.7065727699530521E-2</v>
      </c>
      <c r="K156" s="108">
        <v>0</v>
      </c>
      <c r="L156" s="108">
        <f>827/8425</f>
        <v>9.8160237388724036E-2</v>
      </c>
    </row>
    <row r="157" spans="2:12" ht="15" customHeight="1" x14ac:dyDescent="0.35">
      <c r="B157" s="51"/>
      <c r="C157" s="126"/>
      <c r="D157" s="139" t="s">
        <v>311</v>
      </c>
      <c r="E157" s="110" t="s">
        <v>277</v>
      </c>
      <c r="F157" s="107">
        <f>359/472</f>
        <v>0.76059322033898302</v>
      </c>
      <c r="G157" s="107">
        <f>98/381</f>
        <v>0.2572178477690289</v>
      </c>
      <c r="H157" s="107">
        <f>50/50</f>
        <v>1</v>
      </c>
      <c r="I157" s="107">
        <f>2746/3300</f>
        <v>0.83212121212121215</v>
      </c>
      <c r="J157" s="109">
        <f>7598/8520</f>
        <v>0.89178403755868541</v>
      </c>
      <c r="K157" s="108">
        <v>0</v>
      </c>
      <c r="L157" s="108">
        <f>7598/8425</f>
        <v>0.90183976261127596</v>
      </c>
    </row>
    <row r="158" spans="2:12" ht="15" customHeight="1" x14ac:dyDescent="0.35">
      <c r="B158" s="51"/>
      <c r="C158" s="126"/>
      <c r="D158" s="139" t="s">
        <v>310</v>
      </c>
      <c r="E158" s="110" t="s">
        <v>277</v>
      </c>
      <c r="F158" s="107">
        <v>0</v>
      </c>
      <c r="G158" s="107">
        <v>0</v>
      </c>
      <c r="H158" s="107">
        <v>0</v>
      </c>
      <c r="I158" s="107">
        <v>0</v>
      </c>
      <c r="J158" s="109">
        <v>0</v>
      </c>
      <c r="K158" s="108">
        <v>0</v>
      </c>
      <c r="L158" s="108">
        <v>0</v>
      </c>
    </row>
    <row r="159" spans="2:12" ht="15" customHeight="1" x14ac:dyDescent="0.35">
      <c r="B159" s="51"/>
      <c r="C159" s="126"/>
      <c r="D159" s="139" t="s">
        <v>309</v>
      </c>
      <c r="E159" s="110" t="s">
        <v>277</v>
      </c>
      <c r="F159" s="109">
        <v>0</v>
      </c>
      <c r="G159" s="107">
        <v>0</v>
      </c>
      <c r="H159" s="107">
        <v>0</v>
      </c>
      <c r="I159" s="107">
        <v>0</v>
      </c>
      <c r="J159" s="109">
        <f>95/8520</f>
        <v>1.1150234741784037E-2</v>
      </c>
      <c r="K159" s="108">
        <v>1</v>
      </c>
      <c r="L159" s="108">
        <v>0</v>
      </c>
    </row>
    <row r="160" spans="2:12" ht="15" customHeight="1" x14ac:dyDescent="0.35">
      <c r="B160" s="51"/>
      <c r="C160" s="126"/>
      <c r="D160" s="139" t="s">
        <v>308</v>
      </c>
      <c r="E160" s="110" t="s">
        <v>277</v>
      </c>
      <c r="F160" s="109">
        <f>19/472</f>
        <v>4.025423728813559E-2</v>
      </c>
      <c r="G160" s="107">
        <v>0</v>
      </c>
      <c r="H160" s="107">
        <v>0</v>
      </c>
      <c r="I160" s="107">
        <v>0</v>
      </c>
      <c r="J160" s="107">
        <v>0</v>
      </c>
      <c r="K160" s="108">
        <v>0</v>
      </c>
      <c r="L160" s="108">
        <v>0</v>
      </c>
    </row>
    <row r="161" spans="2:12" ht="15" customHeight="1" x14ac:dyDescent="0.25">
      <c r="B161" s="51"/>
      <c r="C161" s="126"/>
      <c r="D161" s="112"/>
      <c r="E161" s="114" t="s">
        <v>307</v>
      </c>
      <c r="F161" s="115">
        <f>SUM(F156:F160)</f>
        <v>1</v>
      </c>
      <c r="G161" s="115">
        <f>SUM(G156:G160)</f>
        <v>1</v>
      </c>
      <c r="H161" s="115">
        <f>SUM(H156:H160)</f>
        <v>1</v>
      </c>
      <c r="I161" s="115">
        <f>SUM(I156:I160)</f>
        <v>1</v>
      </c>
      <c r="J161" s="115">
        <f>SUM(J156:J160)</f>
        <v>0.99999999999999989</v>
      </c>
      <c r="K161" s="115">
        <f t="shared" ref="K161:L161" si="0">SUM(K156:K160)</f>
        <v>1</v>
      </c>
      <c r="L161" s="115">
        <f t="shared" si="0"/>
        <v>1</v>
      </c>
    </row>
    <row r="162" spans="2:12" ht="15" customHeight="1" x14ac:dyDescent="0.25">
      <c r="B162" s="51"/>
      <c r="C162" s="126"/>
      <c r="F162" s="104"/>
    </row>
    <row r="163" spans="2:12" ht="15" customHeight="1" x14ac:dyDescent="0.25">
      <c r="B163" s="51"/>
      <c r="C163" s="126"/>
    </row>
    <row r="164" spans="2:12" ht="15" customHeight="1" x14ac:dyDescent="0.25">
      <c r="B164" s="51"/>
      <c r="C164" s="126"/>
    </row>
    <row r="165" spans="2:12" ht="15" customHeight="1" x14ac:dyDescent="0.25">
      <c r="B165" s="51"/>
      <c r="C165" s="126"/>
    </row>
    <row r="166" spans="2:12" ht="15" customHeight="1" x14ac:dyDescent="0.25">
      <c r="B166" s="51"/>
      <c r="C166" s="126"/>
    </row>
    <row r="167" spans="2:12" x14ac:dyDescent="0.25">
      <c r="B167" s="292" t="s">
        <v>283</v>
      </c>
      <c r="C167" s="293"/>
      <c r="D167" s="293"/>
      <c r="E167" s="293"/>
      <c r="F167" s="293"/>
      <c r="G167" s="293"/>
      <c r="H167" s="293"/>
      <c r="I167" s="296"/>
      <c r="J167" s="297"/>
    </row>
    <row r="168" spans="2:12" x14ac:dyDescent="0.25">
      <c r="B168" s="51"/>
      <c r="C168" s="126"/>
      <c r="D168" s="132"/>
      <c r="E168" s="62"/>
      <c r="F168" s="62"/>
      <c r="G168" s="62"/>
      <c r="H168" s="62"/>
      <c r="I168" s="62"/>
      <c r="J168" s="98"/>
    </row>
    <row r="169" spans="2:12" ht="52.5" customHeight="1" x14ac:dyDescent="0.25">
      <c r="B169" s="51"/>
      <c r="C169" s="5" t="s">
        <v>589</v>
      </c>
      <c r="D169" s="133" t="s">
        <v>23</v>
      </c>
      <c r="E169" s="5" t="s">
        <v>27</v>
      </c>
      <c r="F169" s="5" t="s">
        <v>588</v>
      </c>
      <c r="G169" s="5" t="s">
        <v>26</v>
      </c>
      <c r="H169" s="5" t="s">
        <v>25</v>
      </c>
      <c r="I169" s="5" t="s">
        <v>569</v>
      </c>
      <c r="J169" s="5" t="s">
        <v>557</v>
      </c>
    </row>
    <row r="170" spans="2:12" x14ac:dyDescent="0.25">
      <c r="B170" s="51"/>
      <c r="C170" s="130">
        <v>968</v>
      </c>
      <c r="D170" s="112" t="s">
        <v>204</v>
      </c>
      <c r="E170" s="130" t="s">
        <v>281</v>
      </c>
      <c r="F170" s="109">
        <f>F179-F180</f>
        <v>498.84180790960454</v>
      </c>
      <c r="G170" s="130" t="s">
        <v>282</v>
      </c>
      <c r="H170" s="141">
        <v>1.2852529999999999E-4</v>
      </c>
      <c r="I170" s="142">
        <f>H170*F170</f>
        <v>6.4113793014124287E-2</v>
      </c>
      <c r="J170" s="157"/>
    </row>
    <row r="171" spans="2:12" x14ac:dyDescent="0.25">
      <c r="B171" s="51"/>
      <c r="C171" s="126"/>
    </row>
    <row r="172" spans="2:12" x14ac:dyDescent="0.25">
      <c r="B172" s="51"/>
      <c r="C172" s="126"/>
      <c r="D172" s="56" t="s">
        <v>18</v>
      </c>
    </row>
    <row r="173" spans="2:12" x14ac:dyDescent="0.25">
      <c r="B173" s="51"/>
      <c r="C173" s="127"/>
      <c r="D173" s="134"/>
      <c r="E173" s="57"/>
      <c r="F173" s="57"/>
      <c r="G173" s="57"/>
    </row>
    <row r="174" spans="2:12" x14ac:dyDescent="0.25">
      <c r="B174" s="51"/>
      <c r="C174" s="128"/>
      <c r="D174" s="135"/>
      <c r="E174" s="55"/>
      <c r="F174" s="55"/>
      <c r="G174" s="55"/>
    </row>
    <row r="175" spans="2:12" x14ac:dyDescent="0.25">
      <c r="B175" s="51"/>
      <c r="C175" s="128"/>
      <c r="D175" s="135"/>
      <c r="E175" s="55"/>
      <c r="F175" s="55"/>
      <c r="G175" s="55"/>
    </row>
    <row r="176" spans="2:12" ht="27" customHeight="1" x14ac:dyDescent="0.25">
      <c r="B176" s="51"/>
      <c r="C176" s="129"/>
      <c r="D176" s="136"/>
      <c r="E176" s="54"/>
      <c r="F176" s="54"/>
      <c r="G176" s="54"/>
    </row>
    <row r="177" spans="2:17" x14ac:dyDescent="0.25">
      <c r="B177" s="51"/>
      <c r="C177" s="126"/>
    </row>
    <row r="178" spans="2:17" x14ac:dyDescent="0.25">
      <c r="B178" s="51"/>
      <c r="C178" s="126"/>
      <c r="D178" s="133" t="s">
        <v>16</v>
      </c>
      <c r="E178" s="5" t="s">
        <v>15</v>
      </c>
      <c r="F178" s="5" t="s">
        <v>136</v>
      </c>
      <c r="G178" s="5" t="s">
        <v>202</v>
      </c>
      <c r="H178" s="52"/>
      <c r="I178" s="52"/>
      <c r="J178" s="52"/>
      <c r="K178" s="52"/>
      <c r="L178" s="52"/>
      <c r="M178" s="52"/>
      <c r="N178" s="52"/>
      <c r="O178" s="52"/>
    </row>
    <row r="179" spans="2:17" ht="15" customHeight="1" x14ac:dyDescent="0.35">
      <c r="B179" s="51"/>
      <c r="C179" s="126"/>
      <c r="D179" s="139" t="s">
        <v>280</v>
      </c>
      <c r="E179" s="111" t="s">
        <v>619</v>
      </c>
      <c r="F179" s="109">
        <v>889.05367231638422</v>
      </c>
      <c r="G179" s="111" t="s">
        <v>277</v>
      </c>
      <c r="H179" s="52"/>
      <c r="I179" s="52"/>
      <c r="J179" s="52"/>
      <c r="K179" s="52"/>
      <c r="L179" s="52"/>
      <c r="M179" s="52"/>
      <c r="N179" s="52"/>
      <c r="O179" s="52"/>
      <c r="P179" s="52"/>
      <c r="Q179" s="52"/>
    </row>
    <row r="180" spans="2:17" ht="15" customHeight="1" x14ac:dyDescent="0.35">
      <c r="B180" s="51"/>
      <c r="C180" s="126"/>
      <c r="D180" s="139" t="s">
        <v>279</v>
      </c>
      <c r="E180" s="111" t="s">
        <v>278</v>
      </c>
      <c r="F180" s="109">
        <v>390.21186440677968</v>
      </c>
      <c r="G180" s="111" t="s">
        <v>277</v>
      </c>
      <c r="H180" s="52"/>
      <c r="I180" s="52"/>
      <c r="J180" s="52"/>
      <c r="K180" s="52"/>
      <c r="L180" s="52"/>
      <c r="M180" s="52"/>
      <c r="N180" s="52"/>
      <c r="O180" s="52"/>
      <c r="P180" s="52"/>
      <c r="Q180" s="52"/>
    </row>
    <row r="181" spans="2:17" ht="15" customHeight="1" x14ac:dyDescent="0.25">
      <c r="B181" s="51"/>
      <c r="C181" s="126"/>
      <c r="D181" s="65"/>
      <c r="E181" s="52"/>
      <c r="F181" s="52"/>
      <c r="G181" s="52"/>
      <c r="H181" s="52"/>
      <c r="I181" s="52"/>
      <c r="J181" s="52"/>
      <c r="K181" s="52"/>
      <c r="L181" s="52"/>
      <c r="M181" s="52"/>
      <c r="N181" s="52"/>
      <c r="O181" s="52"/>
      <c r="P181" s="52"/>
      <c r="Q181" s="52"/>
    </row>
    <row r="182" spans="2:17" ht="15" customHeight="1" x14ac:dyDescent="0.25">
      <c r="B182" s="51"/>
      <c r="C182" s="126"/>
      <c r="D182" s="65"/>
      <c r="E182" s="52"/>
      <c r="F182" s="52"/>
      <c r="G182" s="52"/>
      <c r="H182" s="52"/>
      <c r="I182" s="52"/>
      <c r="J182" s="52"/>
      <c r="K182" s="52"/>
      <c r="L182" s="52"/>
      <c r="M182" s="52"/>
      <c r="N182" s="52"/>
      <c r="O182" s="52"/>
      <c r="P182" s="52"/>
      <c r="Q182" s="52"/>
    </row>
    <row r="183" spans="2:17" x14ac:dyDescent="0.25">
      <c r="B183" s="51"/>
      <c r="C183" s="126"/>
    </row>
    <row r="184" spans="2:17" x14ac:dyDescent="0.25">
      <c r="B184" s="51"/>
      <c r="C184" s="126"/>
    </row>
    <row r="185" spans="2:17" x14ac:dyDescent="0.25">
      <c r="B185" s="292" t="s">
        <v>276</v>
      </c>
      <c r="C185" s="293"/>
      <c r="D185" s="293"/>
      <c r="E185" s="293"/>
      <c r="F185" s="293"/>
      <c r="G185" s="293"/>
      <c r="H185" s="293"/>
      <c r="I185" s="296"/>
      <c r="J185" s="297"/>
    </row>
    <row r="186" spans="2:17" x14ac:dyDescent="0.25">
      <c r="B186" s="51"/>
      <c r="C186" s="126"/>
      <c r="D186" s="132"/>
      <c r="E186" s="62"/>
      <c r="F186" s="62"/>
      <c r="G186" s="62"/>
      <c r="H186" s="62"/>
      <c r="I186" s="62"/>
      <c r="J186" s="98"/>
    </row>
    <row r="187" spans="2:17" ht="47.25" customHeight="1" x14ac:dyDescent="0.25">
      <c r="B187" s="51"/>
      <c r="C187" s="5" t="s">
        <v>589</v>
      </c>
      <c r="D187" s="133" t="s">
        <v>23</v>
      </c>
      <c r="E187" s="5" t="s">
        <v>27</v>
      </c>
      <c r="F187" s="5" t="s">
        <v>588</v>
      </c>
      <c r="G187" s="5" t="s">
        <v>26</v>
      </c>
      <c r="H187" s="5" t="s">
        <v>25</v>
      </c>
      <c r="I187" s="5" t="s">
        <v>569</v>
      </c>
      <c r="J187" s="5" t="s">
        <v>557</v>
      </c>
    </row>
    <row r="188" spans="2:17" x14ac:dyDescent="0.25">
      <c r="B188" s="51"/>
      <c r="C188" s="130">
        <v>999</v>
      </c>
      <c r="D188" s="112" t="s">
        <v>204</v>
      </c>
      <c r="E188" s="130" t="s">
        <v>275</v>
      </c>
      <c r="F188" s="140">
        <f>$F$200*$F$201*(1/$F$202)/1000*$F$208+$F$205*$F$206*(1/$F$204)/1000*$F$208*$F$213</f>
        <v>296.9597888212914</v>
      </c>
      <c r="G188" s="130" t="s">
        <v>203</v>
      </c>
      <c r="H188" s="141">
        <v>4.6608050000000002E-4</v>
      </c>
      <c r="I188" s="142">
        <f>H188*F188</f>
        <v>0.1384071668537219</v>
      </c>
      <c r="J188" s="111"/>
    </row>
    <row r="189" spans="2:17" x14ac:dyDescent="0.25">
      <c r="B189" s="51"/>
      <c r="C189" s="130">
        <v>995</v>
      </c>
      <c r="D189" s="112" t="s">
        <v>204</v>
      </c>
      <c r="E189" s="130" t="s">
        <v>274</v>
      </c>
      <c r="F189" s="140">
        <f>$F$200*$F$201*(1/$F$202)/1000*$F$209+$F$205*$F$206*(1/$F$204)/1000*$F$208*$F$213</f>
        <v>131.98210508410892</v>
      </c>
      <c r="G189" s="130" t="s">
        <v>203</v>
      </c>
      <c r="H189" s="141">
        <v>4.6608050000000002E-4</v>
      </c>
      <c r="I189" s="142">
        <f>H189*F189</f>
        <v>6.1514285528654032E-2</v>
      </c>
      <c r="J189" s="157"/>
    </row>
    <row r="190" spans="2:17" x14ac:dyDescent="0.25">
      <c r="B190" s="51"/>
      <c r="C190" s="126"/>
      <c r="E190" s="60"/>
      <c r="F190" s="60"/>
      <c r="G190" s="60"/>
      <c r="H190" s="60"/>
    </row>
    <row r="191" spans="2:17" x14ac:dyDescent="0.25">
      <c r="B191" s="51"/>
      <c r="C191" s="126"/>
      <c r="D191" s="56" t="s">
        <v>18</v>
      </c>
    </row>
    <row r="192" spans="2:17" x14ac:dyDescent="0.25">
      <c r="B192" s="51"/>
      <c r="C192" s="127"/>
      <c r="D192" s="134"/>
      <c r="E192" s="57"/>
      <c r="F192" s="57"/>
      <c r="G192" s="57"/>
      <c r="H192" s="57"/>
      <c r="I192" s="57"/>
      <c r="J192" s="57"/>
    </row>
    <row r="193" spans="2:10" x14ac:dyDescent="0.25">
      <c r="B193" s="51"/>
      <c r="C193" s="128"/>
      <c r="D193" s="135"/>
      <c r="E193" s="55"/>
      <c r="F193" s="55"/>
      <c r="G193" s="55"/>
      <c r="H193" s="55"/>
      <c r="I193" s="55"/>
      <c r="J193" s="55"/>
    </row>
    <row r="194" spans="2:10" x14ac:dyDescent="0.25">
      <c r="B194" s="51"/>
      <c r="C194" s="128"/>
      <c r="D194" s="135"/>
      <c r="E194" s="55"/>
      <c r="F194" s="55"/>
      <c r="G194" s="55"/>
      <c r="H194" s="55"/>
      <c r="I194" s="55"/>
      <c r="J194" s="55"/>
    </row>
    <row r="195" spans="2:10" ht="27" customHeight="1" x14ac:dyDescent="0.25">
      <c r="B195" s="51"/>
      <c r="C195" s="129"/>
      <c r="D195" s="136"/>
      <c r="E195" s="54"/>
      <c r="F195" s="54"/>
      <c r="G195" s="54"/>
      <c r="H195" s="54"/>
      <c r="I195" s="54"/>
      <c r="J195" s="54"/>
    </row>
    <row r="196" spans="2:10" ht="27" customHeight="1" x14ac:dyDescent="0.25">
      <c r="B196" s="51"/>
      <c r="C196" s="126"/>
      <c r="D196" s="137"/>
      <c r="E196" s="103"/>
      <c r="F196" s="103"/>
      <c r="G196" s="103"/>
      <c r="H196" s="103"/>
      <c r="I196" s="103"/>
      <c r="J196" s="103"/>
    </row>
    <row r="197" spans="2:10" ht="27" customHeight="1" x14ac:dyDescent="0.25">
      <c r="B197" s="51"/>
      <c r="C197" s="126"/>
      <c r="D197" s="137"/>
      <c r="E197" s="103"/>
      <c r="F197" s="103"/>
      <c r="G197" s="103"/>
      <c r="H197" s="103"/>
      <c r="I197" s="103"/>
      <c r="J197" s="103"/>
    </row>
    <row r="198" spans="2:10" x14ac:dyDescent="0.25">
      <c r="B198" s="51"/>
      <c r="C198" s="126"/>
    </row>
    <row r="199" spans="2:10" x14ac:dyDescent="0.25">
      <c r="B199" s="51"/>
      <c r="C199" s="126"/>
      <c r="D199" s="133" t="s">
        <v>16</v>
      </c>
      <c r="E199" s="5" t="s">
        <v>15</v>
      </c>
      <c r="F199" s="5" t="s">
        <v>136</v>
      </c>
      <c r="G199" s="5" t="s">
        <v>202</v>
      </c>
      <c r="J199" s="61"/>
    </row>
    <row r="200" spans="2:10" ht="15" customHeight="1" x14ac:dyDescent="0.25">
      <c r="B200" s="51"/>
      <c r="C200" s="126"/>
      <c r="D200" s="153" t="s">
        <v>273</v>
      </c>
      <c r="E200" s="110" t="s">
        <v>272</v>
      </c>
      <c r="F200" s="140">
        <v>1215</v>
      </c>
      <c r="G200" s="110" t="s">
        <v>271</v>
      </c>
      <c r="H200" s="52"/>
      <c r="J200" s="61"/>
    </row>
    <row r="201" spans="2:10" ht="27" customHeight="1" x14ac:dyDescent="0.25">
      <c r="B201" s="51"/>
      <c r="C201" s="126"/>
      <c r="D201" s="153" t="s">
        <v>270</v>
      </c>
      <c r="E201" s="110" t="s">
        <v>249</v>
      </c>
      <c r="F201" s="140">
        <v>22252</v>
      </c>
      <c r="G201" s="110" t="s">
        <v>248</v>
      </c>
      <c r="H201" s="52"/>
    </row>
    <row r="202" spans="2:10" ht="15" customHeight="1" x14ac:dyDescent="0.25">
      <c r="B202" s="51"/>
      <c r="C202" s="126"/>
      <c r="D202" s="153" t="s">
        <v>269</v>
      </c>
      <c r="E202" s="110" t="s">
        <v>246</v>
      </c>
      <c r="F202" s="140">
        <v>10</v>
      </c>
      <c r="G202" s="110" t="s">
        <v>267</v>
      </c>
      <c r="H202" s="52"/>
    </row>
    <row r="203" spans="2:10" ht="15" customHeight="1" x14ac:dyDescent="0.25">
      <c r="B203" s="51"/>
      <c r="C203" s="126"/>
      <c r="D203" s="153" t="s">
        <v>268</v>
      </c>
      <c r="E203" s="110" t="s">
        <v>244</v>
      </c>
      <c r="F203" s="140">
        <v>10</v>
      </c>
      <c r="G203" s="110" t="s">
        <v>267</v>
      </c>
      <c r="H203" s="52"/>
    </row>
    <row r="204" spans="2:10" ht="27.75" customHeight="1" x14ac:dyDescent="0.25">
      <c r="B204" s="51"/>
      <c r="C204" s="126"/>
      <c r="D204" s="153" t="s">
        <v>243</v>
      </c>
      <c r="E204" s="110" t="s">
        <v>242</v>
      </c>
      <c r="F204" s="140">
        <v>6.8</v>
      </c>
      <c r="G204" s="110" t="s">
        <v>267</v>
      </c>
      <c r="H204" s="52"/>
    </row>
    <row r="205" spans="2:10" ht="15" customHeight="1" x14ac:dyDescent="0.25">
      <c r="B205" s="51"/>
      <c r="C205" s="126"/>
      <c r="D205" s="153" t="s">
        <v>266</v>
      </c>
      <c r="E205" s="110" t="s">
        <v>265</v>
      </c>
      <c r="F205" s="140">
        <v>2009</v>
      </c>
      <c r="G205" s="110" t="s">
        <v>264</v>
      </c>
      <c r="H205" s="52"/>
    </row>
    <row r="206" spans="2:10" ht="15" customHeight="1" x14ac:dyDescent="0.25">
      <c r="B206" s="51"/>
      <c r="C206" s="126"/>
      <c r="D206" s="153" t="s">
        <v>238</v>
      </c>
      <c r="E206" s="110" t="s">
        <v>237</v>
      </c>
      <c r="F206" s="140">
        <v>22252</v>
      </c>
      <c r="G206" s="110" t="s">
        <v>248</v>
      </c>
      <c r="H206" s="52"/>
    </row>
    <row r="207" spans="2:10" ht="26.25" customHeight="1" x14ac:dyDescent="0.25">
      <c r="B207" s="51"/>
      <c r="C207" s="126"/>
      <c r="D207" s="153" t="s">
        <v>263</v>
      </c>
      <c r="E207" s="110" t="s">
        <v>620</v>
      </c>
      <c r="F207" s="140">
        <f>(1-78.424/91)</f>
        <v>0.13819780219780209</v>
      </c>
      <c r="G207" s="110" t="s">
        <v>248</v>
      </c>
      <c r="H207" s="52"/>
    </row>
    <row r="208" spans="2:10" ht="15" customHeight="1" x14ac:dyDescent="0.25">
      <c r="B208" s="51"/>
      <c r="C208" s="126"/>
      <c r="D208" s="153" t="s">
        <v>263</v>
      </c>
      <c r="E208" s="110" t="s">
        <v>621</v>
      </c>
      <c r="F208" s="140">
        <f>(1-82.474/92)</f>
        <v>0.10354347826086951</v>
      </c>
      <c r="G208" s="110" t="s">
        <v>248</v>
      </c>
      <c r="H208" s="52"/>
    </row>
    <row r="209" spans="2:10" ht="15" customHeight="1" x14ac:dyDescent="0.25">
      <c r="B209" s="51"/>
      <c r="C209" s="126"/>
      <c r="D209" s="153" t="s">
        <v>263</v>
      </c>
      <c r="E209" s="110" t="s">
        <v>262</v>
      </c>
      <c r="F209" s="108">
        <f>F207*F212/F210</f>
        <v>4.2522400676246797E-2</v>
      </c>
      <c r="G209" s="110" t="s">
        <v>248</v>
      </c>
      <c r="H209" s="52"/>
    </row>
    <row r="210" spans="2:10" ht="15" customHeight="1" x14ac:dyDescent="0.25">
      <c r="B210" s="51"/>
      <c r="C210" s="126"/>
      <c r="D210" s="153" t="s">
        <v>261</v>
      </c>
      <c r="E210" s="110" t="s">
        <v>260</v>
      </c>
      <c r="F210" s="140">
        <v>429</v>
      </c>
      <c r="G210" s="110" t="s">
        <v>255</v>
      </c>
      <c r="H210" s="52"/>
    </row>
    <row r="211" spans="2:10" ht="15" customHeight="1" x14ac:dyDescent="0.25">
      <c r="B211" s="51"/>
      <c r="C211" s="126"/>
      <c r="D211" s="153" t="s">
        <v>259</v>
      </c>
      <c r="E211" s="110" t="s">
        <v>258</v>
      </c>
      <c r="F211" s="140">
        <v>297</v>
      </c>
      <c r="G211" s="110" t="s">
        <v>255</v>
      </c>
      <c r="H211" s="52"/>
    </row>
    <row r="212" spans="2:10" ht="15" customHeight="1" x14ac:dyDescent="0.25">
      <c r="B212" s="51"/>
      <c r="C212" s="126"/>
      <c r="D212" s="153" t="s">
        <v>257</v>
      </c>
      <c r="E212" s="110" t="s">
        <v>256</v>
      </c>
      <c r="F212" s="140">
        <v>132</v>
      </c>
      <c r="G212" s="110" t="s">
        <v>255</v>
      </c>
      <c r="H212" s="64"/>
    </row>
    <row r="213" spans="2:10" ht="15" customHeight="1" x14ac:dyDescent="0.35">
      <c r="B213" s="51"/>
      <c r="C213" s="126"/>
      <c r="D213" s="112" t="s">
        <v>542</v>
      </c>
      <c r="E213" s="111" t="s">
        <v>541</v>
      </c>
      <c r="F213" s="108">
        <f>48/1920</f>
        <v>2.5000000000000001E-2</v>
      </c>
      <c r="G213" s="110" t="s">
        <v>248</v>
      </c>
      <c r="H213" s="64"/>
    </row>
    <row r="214" spans="2:10" ht="15" customHeight="1" x14ac:dyDescent="0.25">
      <c r="B214" s="51"/>
      <c r="C214" s="126"/>
      <c r="G214" s="52"/>
      <c r="H214" s="64"/>
    </row>
    <row r="215" spans="2:10" ht="15" customHeight="1" x14ac:dyDescent="0.25">
      <c r="B215" s="51"/>
      <c r="C215" s="126"/>
      <c r="H215" s="64"/>
    </row>
    <row r="216" spans="2:10" ht="15" customHeight="1" x14ac:dyDescent="0.25">
      <c r="B216" s="51"/>
      <c r="C216" s="126"/>
      <c r="F216" s="52"/>
      <c r="G216" s="52"/>
    </row>
    <row r="217" spans="2:10" x14ac:dyDescent="0.25">
      <c r="B217" s="51"/>
      <c r="C217" s="126"/>
    </row>
    <row r="218" spans="2:10" x14ac:dyDescent="0.25">
      <c r="B218" s="51"/>
      <c r="C218" s="126"/>
    </row>
    <row r="219" spans="2:10" x14ac:dyDescent="0.25">
      <c r="B219" s="51"/>
      <c r="C219" s="126"/>
    </row>
    <row r="220" spans="2:10" x14ac:dyDescent="0.25">
      <c r="B220" s="51"/>
      <c r="C220" s="126"/>
    </row>
    <row r="221" spans="2:10" x14ac:dyDescent="0.25">
      <c r="B221" s="292" t="s">
        <v>254</v>
      </c>
      <c r="C221" s="293"/>
      <c r="D221" s="293"/>
      <c r="E221" s="293"/>
      <c r="F221" s="293"/>
      <c r="G221" s="293"/>
      <c r="H221" s="293"/>
      <c r="I221" s="296"/>
      <c r="J221" s="297"/>
    </row>
    <row r="222" spans="2:10" x14ac:dyDescent="0.25">
      <c r="B222" s="51"/>
      <c r="C222" s="126"/>
      <c r="D222" s="132"/>
      <c r="E222" s="62"/>
      <c r="F222" s="62"/>
      <c r="G222" s="62"/>
      <c r="H222" s="62"/>
      <c r="I222" s="62"/>
      <c r="J222" s="98"/>
    </row>
    <row r="223" spans="2:10" ht="54" customHeight="1" x14ac:dyDescent="0.25">
      <c r="B223" s="51"/>
      <c r="C223" s="5" t="s">
        <v>589</v>
      </c>
      <c r="D223" s="133" t="s">
        <v>23</v>
      </c>
      <c r="E223" s="5" t="s">
        <v>27</v>
      </c>
      <c r="F223" s="5" t="s">
        <v>588</v>
      </c>
      <c r="G223" s="5" t="s">
        <v>26</v>
      </c>
      <c r="H223" s="5" t="s">
        <v>25</v>
      </c>
      <c r="I223" s="5" t="s">
        <v>569</v>
      </c>
      <c r="J223" s="5" t="s">
        <v>557</v>
      </c>
    </row>
    <row r="224" spans="2:10" x14ac:dyDescent="0.25">
      <c r="B224" s="51"/>
      <c r="C224" s="130">
        <v>993</v>
      </c>
      <c r="D224" s="112" t="s">
        <v>204</v>
      </c>
      <c r="E224" s="130" t="s">
        <v>253</v>
      </c>
      <c r="F224" s="108">
        <f>(($F$233*$F$234*(1/$F$235))/1000*$F$241*$F$243*$F$245)+(($F$238*18000/3.4/1000)*$F$246*$F$240*$F$242*$F$244)</f>
        <v>194.22919110786779</v>
      </c>
      <c r="G224" s="130" t="s">
        <v>203</v>
      </c>
      <c r="H224" s="141">
        <v>4.6608050000000002E-4</v>
      </c>
      <c r="I224" s="142">
        <f>H224*F224</f>
        <v>9.0526438506150581E-2</v>
      </c>
      <c r="J224" s="111"/>
    </row>
    <row r="225" spans="2:10" x14ac:dyDescent="0.25">
      <c r="B225" s="51"/>
      <c r="C225" s="126"/>
      <c r="F225" s="106"/>
    </row>
    <row r="226" spans="2:10" x14ac:dyDescent="0.25">
      <c r="B226" s="51"/>
      <c r="C226" s="126"/>
      <c r="D226" s="56" t="s">
        <v>18</v>
      </c>
      <c r="F226" s="106"/>
    </row>
    <row r="227" spans="2:10" x14ac:dyDescent="0.25">
      <c r="B227" s="51"/>
      <c r="C227" s="127"/>
      <c r="D227" s="134"/>
      <c r="E227" s="57"/>
      <c r="F227" s="57"/>
      <c r="G227" s="57"/>
      <c r="H227" s="57"/>
      <c r="I227" s="57"/>
      <c r="J227" s="68"/>
    </row>
    <row r="228" spans="2:10" x14ac:dyDescent="0.25">
      <c r="B228" s="51"/>
      <c r="C228" s="128"/>
      <c r="D228" s="135" t="s">
        <v>543</v>
      </c>
      <c r="E228" s="55"/>
      <c r="F228" s="55"/>
      <c r="G228" s="55"/>
      <c r="H228" s="55"/>
      <c r="I228" s="55"/>
      <c r="J228" s="67"/>
    </row>
    <row r="229" spans="2:10" x14ac:dyDescent="0.25">
      <c r="B229" s="51"/>
      <c r="C229" s="128"/>
      <c r="D229" s="135"/>
      <c r="E229" s="55"/>
      <c r="F229" s="55"/>
      <c r="G229" s="55"/>
      <c r="H229" s="55" t="s">
        <v>544</v>
      </c>
      <c r="I229" s="55"/>
      <c r="J229" s="67"/>
    </row>
    <row r="230" spans="2:10" ht="109.5" customHeight="1" x14ac:dyDescent="0.25">
      <c r="B230" s="51"/>
      <c r="C230" s="129"/>
      <c r="D230" s="136"/>
      <c r="E230" s="54"/>
      <c r="F230" s="54"/>
      <c r="G230" s="54"/>
      <c r="H230" s="54"/>
      <c r="I230" s="54"/>
      <c r="J230" s="66"/>
    </row>
    <row r="231" spans="2:10" x14ac:dyDescent="0.25">
      <c r="B231" s="51"/>
      <c r="C231" s="126"/>
    </row>
    <row r="232" spans="2:10" x14ac:dyDescent="0.25">
      <c r="B232" s="51"/>
      <c r="C232" s="126"/>
      <c r="D232" s="133" t="s">
        <v>16</v>
      </c>
      <c r="E232" s="5" t="s">
        <v>15</v>
      </c>
      <c r="F232" s="5" t="s">
        <v>136</v>
      </c>
      <c r="G232" s="5" t="s">
        <v>202</v>
      </c>
    </row>
    <row r="233" spans="2:10" ht="15" customHeight="1" x14ac:dyDescent="0.25">
      <c r="B233" s="51"/>
      <c r="C233" s="126"/>
      <c r="D233" s="153" t="s">
        <v>252</v>
      </c>
      <c r="E233" s="110" t="s">
        <v>251</v>
      </c>
      <c r="F233" s="108">
        <v>1215</v>
      </c>
      <c r="G233" s="110" t="s">
        <v>199</v>
      </c>
    </row>
    <row r="234" spans="2:10" ht="15" customHeight="1" x14ac:dyDescent="0.25">
      <c r="B234" s="51"/>
      <c r="C234" s="126"/>
      <c r="D234" s="153" t="s">
        <v>250</v>
      </c>
      <c r="E234" s="110" t="s">
        <v>249</v>
      </c>
      <c r="F234" s="108">
        <v>22727.146295801016</v>
      </c>
      <c r="G234" s="110" t="s">
        <v>248</v>
      </c>
    </row>
    <row r="235" spans="2:10" ht="15" customHeight="1" x14ac:dyDescent="0.25">
      <c r="B235" s="51"/>
      <c r="C235" s="126"/>
      <c r="D235" s="153" t="s">
        <v>247</v>
      </c>
      <c r="E235" s="110" t="s">
        <v>246</v>
      </c>
      <c r="F235" s="108">
        <v>10</v>
      </c>
      <c r="G235" s="110" t="s">
        <v>241</v>
      </c>
    </row>
    <row r="236" spans="2:10" ht="15" customHeight="1" x14ac:dyDescent="0.25">
      <c r="B236" s="51"/>
      <c r="C236" s="126"/>
      <c r="D236" s="153" t="s">
        <v>245</v>
      </c>
      <c r="E236" s="110" t="s">
        <v>244</v>
      </c>
      <c r="F236" s="108">
        <v>10</v>
      </c>
      <c r="G236" s="110" t="s">
        <v>241</v>
      </c>
    </row>
    <row r="237" spans="2:10" ht="27.75" customHeight="1" x14ac:dyDescent="0.25">
      <c r="B237" s="51"/>
      <c r="C237" s="126"/>
      <c r="D237" s="153" t="s">
        <v>243</v>
      </c>
      <c r="E237" s="110" t="s">
        <v>242</v>
      </c>
      <c r="F237" s="108">
        <v>7</v>
      </c>
      <c r="G237" s="110" t="s">
        <v>241</v>
      </c>
    </row>
    <row r="238" spans="2:10" ht="15" customHeight="1" x14ac:dyDescent="0.25">
      <c r="B238" s="51"/>
      <c r="C238" s="126"/>
      <c r="D238" s="153" t="s">
        <v>240</v>
      </c>
      <c r="E238" s="110" t="s">
        <v>239</v>
      </c>
      <c r="F238" s="108">
        <v>2009</v>
      </c>
      <c r="G238" s="110" t="s">
        <v>199</v>
      </c>
    </row>
    <row r="239" spans="2:10" ht="15" customHeight="1" x14ac:dyDescent="0.25">
      <c r="B239" s="51"/>
      <c r="C239" s="126"/>
      <c r="D239" s="153" t="s">
        <v>238</v>
      </c>
      <c r="E239" s="110" t="s">
        <v>237</v>
      </c>
      <c r="F239" s="108"/>
      <c r="G239" s="110" t="s">
        <v>236</v>
      </c>
    </row>
    <row r="240" spans="2:10" ht="15" customHeight="1" x14ac:dyDescent="0.25">
      <c r="B240" s="51"/>
      <c r="C240" s="126"/>
      <c r="D240" s="153" t="s">
        <v>235</v>
      </c>
      <c r="E240" s="110" t="s">
        <v>232</v>
      </c>
      <c r="F240" s="108">
        <v>2.8888888888888888</v>
      </c>
      <c r="G240" s="110" t="s">
        <v>234</v>
      </c>
    </row>
    <row r="241" spans="2:16" ht="15" customHeight="1" x14ac:dyDescent="0.25">
      <c r="B241" s="51"/>
      <c r="C241" s="126"/>
      <c r="D241" s="153" t="s">
        <v>233</v>
      </c>
      <c r="E241" s="110" t="s">
        <v>232</v>
      </c>
      <c r="F241" s="108">
        <v>3.67</v>
      </c>
      <c r="G241" s="110" t="s">
        <v>231</v>
      </c>
    </row>
    <row r="242" spans="2:16" ht="30" customHeight="1" x14ac:dyDescent="0.25">
      <c r="B242" s="51"/>
      <c r="C242" s="126"/>
      <c r="D242" s="153" t="s">
        <v>230</v>
      </c>
      <c r="E242" s="110" t="s">
        <v>228</v>
      </c>
      <c r="F242" s="108">
        <v>0.03</v>
      </c>
      <c r="G242" s="110" t="s">
        <v>227</v>
      </c>
    </row>
    <row r="243" spans="2:16" ht="15" customHeight="1" x14ac:dyDescent="0.25">
      <c r="B243" s="51"/>
      <c r="C243" s="126"/>
      <c r="D243" s="153" t="s">
        <v>229</v>
      </c>
      <c r="E243" s="110" t="s">
        <v>228</v>
      </c>
      <c r="F243" s="108">
        <v>0.06</v>
      </c>
      <c r="G243" s="110" t="s">
        <v>227</v>
      </c>
    </row>
    <row r="244" spans="2:16" ht="15" customHeight="1" x14ac:dyDescent="0.3">
      <c r="B244" s="51"/>
      <c r="C244" s="126"/>
      <c r="D244" s="154" t="s">
        <v>226</v>
      </c>
      <c r="E244" s="110" t="s">
        <v>224</v>
      </c>
      <c r="F244" s="108">
        <v>0.13</v>
      </c>
      <c r="G244" s="110" t="s">
        <v>223</v>
      </c>
    </row>
    <row r="245" spans="2:16" ht="15" customHeight="1" x14ac:dyDescent="0.3">
      <c r="B245" s="51"/>
      <c r="C245" s="126"/>
      <c r="D245" s="154" t="s">
        <v>225</v>
      </c>
      <c r="E245" s="110" t="s">
        <v>224</v>
      </c>
      <c r="F245" s="108">
        <v>0.18</v>
      </c>
      <c r="G245" s="110" t="s">
        <v>223</v>
      </c>
    </row>
    <row r="246" spans="2:16" ht="42.75" customHeight="1" x14ac:dyDescent="0.25">
      <c r="B246" s="51"/>
      <c r="C246" s="126"/>
      <c r="D246" s="153" t="s">
        <v>222</v>
      </c>
      <c r="E246" s="111" t="s">
        <v>545</v>
      </c>
      <c r="F246" s="108">
        <v>0.70750000000000002</v>
      </c>
      <c r="G246" s="111" t="s">
        <v>277</v>
      </c>
    </row>
    <row r="247" spans="2:16" ht="15" customHeight="1" x14ac:dyDescent="0.25">
      <c r="B247" s="51"/>
      <c r="C247" s="126"/>
      <c r="E247" s="52"/>
    </row>
    <row r="248" spans="2:16" ht="15" customHeight="1" x14ac:dyDescent="0.25">
      <c r="B248" s="51"/>
      <c r="C248" s="126"/>
    </row>
    <row r="249" spans="2:16" ht="15" customHeight="1" x14ac:dyDescent="0.25">
      <c r="B249" s="51"/>
      <c r="C249" s="126"/>
      <c r="P249" s="60"/>
    </row>
    <row r="250" spans="2:16" ht="15" customHeight="1" x14ac:dyDescent="0.25">
      <c r="B250" s="51"/>
      <c r="C250" s="126"/>
      <c r="P250" s="60"/>
    </row>
    <row r="251" spans="2:16" ht="15" customHeight="1" x14ac:dyDescent="0.25">
      <c r="B251" s="51"/>
      <c r="C251" s="126"/>
    </row>
    <row r="252" spans="2:16" ht="15" customHeight="1" x14ac:dyDescent="0.25">
      <c r="B252" s="51"/>
      <c r="C252" s="126"/>
    </row>
    <row r="253" spans="2:16" ht="15" customHeight="1" x14ac:dyDescent="0.25">
      <c r="B253" s="51"/>
      <c r="C253" s="126"/>
    </row>
    <row r="254" spans="2:16" x14ac:dyDescent="0.25">
      <c r="B254" s="51"/>
      <c r="C254" s="126"/>
    </row>
    <row r="255" spans="2:16" x14ac:dyDescent="0.25">
      <c r="B255" s="51"/>
      <c r="C255" s="126"/>
    </row>
    <row r="256" spans="2:16" x14ac:dyDescent="0.25">
      <c r="B256" s="51"/>
      <c r="C256" s="126"/>
    </row>
    <row r="257" spans="2:10" x14ac:dyDescent="0.25">
      <c r="B257" s="51"/>
      <c r="C257" s="126"/>
    </row>
    <row r="258" spans="2:10" x14ac:dyDescent="0.25">
      <c r="B258" s="292" t="s">
        <v>221</v>
      </c>
      <c r="C258" s="293"/>
      <c r="D258" s="293"/>
      <c r="E258" s="293"/>
      <c r="F258" s="293"/>
      <c r="G258" s="293"/>
      <c r="H258" s="293"/>
      <c r="I258" s="296"/>
      <c r="J258" s="297"/>
    </row>
    <row r="259" spans="2:10" x14ac:dyDescent="0.25">
      <c r="B259" s="51"/>
      <c r="C259" s="126"/>
      <c r="D259" s="132"/>
      <c r="E259" s="62"/>
      <c r="F259" s="62"/>
      <c r="G259" s="62"/>
      <c r="H259" s="62"/>
      <c r="I259" s="62"/>
      <c r="J259" s="98"/>
    </row>
    <row r="260" spans="2:10" ht="54.75" customHeight="1" x14ac:dyDescent="0.25">
      <c r="B260" s="51"/>
      <c r="C260" s="5" t="s">
        <v>589</v>
      </c>
      <c r="D260" s="133" t="s">
        <v>23</v>
      </c>
      <c r="E260" s="5" t="s">
        <v>27</v>
      </c>
      <c r="F260" s="5" t="s">
        <v>588</v>
      </c>
      <c r="G260" s="5" t="s">
        <v>26</v>
      </c>
      <c r="H260" s="5" t="s">
        <v>25</v>
      </c>
      <c r="I260" s="5" t="s">
        <v>569</v>
      </c>
      <c r="J260" s="5" t="s">
        <v>557</v>
      </c>
    </row>
    <row r="261" spans="2:10" x14ac:dyDescent="0.25">
      <c r="B261" s="51"/>
      <c r="C261" s="130">
        <v>1260</v>
      </c>
      <c r="D261" s="112" t="s">
        <v>204</v>
      </c>
      <c r="E261" s="130" t="s">
        <v>220</v>
      </c>
      <c r="F261" s="108">
        <f>F270*F271*F273*F274+F270*F272*F273*F274</f>
        <v>189.04363636363638</v>
      </c>
      <c r="G261" s="130" t="s">
        <v>203</v>
      </c>
      <c r="H261" s="141">
        <v>4.6608050000000002E-4</v>
      </c>
      <c r="I261" s="142">
        <f>H261*F261</f>
        <v>8.8109552558181828E-2</v>
      </c>
      <c r="J261" s="157"/>
    </row>
    <row r="262" spans="2:10" x14ac:dyDescent="0.25">
      <c r="B262" s="51"/>
      <c r="C262" s="126"/>
      <c r="F262" s="106"/>
    </row>
    <row r="263" spans="2:10" x14ac:dyDescent="0.25">
      <c r="B263" s="51"/>
      <c r="C263" s="126"/>
      <c r="D263" s="56" t="s">
        <v>18</v>
      </c>
      <c r="F263" s="106"/>
    </row>
    <row r="264" spans="2:10" x14ac:dyDescent="0.25">
      <c r="B264" s="51"/>
      <c r="C264" s="127"/>
      <c r="D264" s="134"/>
      <c r="E264" s="57"/>
      <c r="F264" s="57"/>
      <c r="G264" s="57"/>
    </row>
    <row r="265" spans="2:10" x14ac:dyDescent="0.25">
      <c r="B265" s="51"/>
      <c r="C265" s="128"/>
      <c r="D265" s="135"/>
      <c r="E265" s="55"/>
      <c r="F265" s="55"/>
      <c r="G265" s="55"/>
    </row>
    <row r="266" spans="2:10" x14ac:dyDescent="0.25">
      <c r="B266" s="51"/>
      <c r="C266" s="128"/>
      <c r="D266" s="135"/>
      <c r="E266" s="55"/>
      <c r="F266" s="55"/>
      <c r="G266" s="55"/>
    </row>
    <row r="267" spans="2:10" ht="27" customHeight="1" x14ac:dyDescent="0.25">
      <c r="B267" s="51"/>
      <c r="C267" s="129"/>
      <c r="D267" s="136"/>
      <c r="E267" s="54"/>
      <c r="F267" s="54"/>
      <c r="G267" s="54"/>
    </row>
    <row r="268" spans="2:10" x14ac:dyDescent="0.25">
      <c r="B268" s="51"/>
      <c r="C268" s="126"/>
    </row>
    <row r="269" spans="2:10" x14ac:dyDescent="0.25">
      <c r="B269" s="51"/>
      <c r="C269" s="126"/>
      <c r="D269" s="133" t="s">
        <v>16</v>
      </c>
      <c r="E269" s="5" t="s">
        <v>15</v>
      </c>
      <c r="F269" s="5" t="s">
        <v>136</v>
      </c>
      <c r="G269" s="5" t="s">
        <v>202</v>
      </c>
    </row>
    <row r="270" spans="2:10" ht="15" customHeight="1" x14ac:dyDescent="0.25">
      <c r="B270" s="51"/>
      <c r="C270" s="126"/>
      <c r="D270" s="139" t="s">
        <v>219</v>
      </c>
      <c r="E270" s="110" t="s">
        <v>218</v>
      </c>
      <c r="F270" s="108">
        <v>0.5</v>
      </c>
      <c r="G270" s="110" t="s">
        <v>212</v>
      </c>
      <c r="H270" s="52"/>
    </row>
    <row r="271" spans="2:10" ht="15" customHeight="1" x14ac:dyDescent="0.25">
      <c r="B271" s="51"/>
      <c r="C271" s="126"/>
      <c r="D271" s="139" t="s">
        <v>217</v>
      </c>
      <c r="E271" s="110" t="s">
        <v>216</v>
      </c>
      <c r="F271" s="108">
        <v>2009</v>
      </c>
      <c r="G271" s="110" t="s">
        <v>199</v>
      </c>
      <c r="H271" s="52"/>
    </row>
    <row r="272" spans="2:10" ht="15" customHeight="1" x14ac:dyDescent="0.25">
      <c r="B272" s="51"/>
      <c r="C272" s="126"/>
      <c r="D272" s="139" t="s">
        <v>215</v>
      </c>
      <c r="E272" s="110" t="s">
        <v>200</v>
      </c>
      <c r="F272" s="108">
        <v>1215</v>
      </c>
      <c r="G272" s="110" t="s">
        <v>199</v>
      </c>
      <c r="H272" s="52"/>
    </row>
    <row r="273" spans="2:10" ht="15" customHeight="1" x14ac:dyDescent="0.25">
      <c r="B273" s="51"/>
      <c r="C273" s="126"/>
      <c r="D273" s="139" t="s">
        <v>214</v>
      </c>
      <c r="E273" s="110" t="s">
        <v>213</v>
      </c>
      <c r="F273" s="108">
        <v>0.15</v>
      </c>
      <c r="G273" s="110" t="s">
        <v>212</v>
      </c>
      <c r="H273" s="52"/>
    </row>
    <row r="274" spans="2:10" ht="27.75" customHeight="1" x14ac:dyDescent="0.25">
      <c r="B274" s="51"/>
      <c r="C274" s="126"/>
      <c r="D274" s="139" t="s">
        <v>211</v>
      </c>
      <c r="E274" s="110" t="s">
        <v>210</v>
      </c>
      <c r="F274" s="108">
        <v>0.78181818181818186</v>
      </c>
      <c r="G274" s="110" t="s">
        <v>209</v>
      </c>
      <c r="H274" s="52"/>
    </row>
    <row r="275" spans="2:10" ht="15" customHeight="1" x14ac:dyDescent="0.25">
      <c r="B275" s="51"/>
      <c r="C275" s="126"/>
      <c r="D275" s="139" t="s">
        <v>208</v>
      </c>
      <c r="E275" s="110" t="s">
        <v>207</v>
      </c>
      <c r="F275" s="108" t="s">
        <v>206</v>
      </c>
      <c r="G275" s="110" t="s">
        <v>206</v>
      </c>
      <c r="H275" s="52"/>
    </row>
    <row r="276" spans="2:10" ht="15" customHeight="1" x14ac:dyDescent="0.25">
      <c r="B276" s="51"/>
      <c r="C276" s="126"/>
      <c r="D276" s="65"/>
      <c r="E276" s="52"/>
      <c r="F276" s="52"/>
      <c r="G276" s="52"/>
      <c r="H276" s="52"/>
    </row>
    <row r="277" spans="2:10" ht="15" customHeight="1" x14ac:dyDescent="0.25">
      <c r="B277" s="51"/>
      <c r="C277" s="126"/>
      <c r="D277" s="65"/>
      <c r="E277" s="52"/>
      <c r="F277" s="52"/>
      <c r="G277" s="52"/>
      <c r="H277" s="52"/>
    </row>
    <row r="278" spans="2:10" ht="15" customHeight="1" x14ac:dyDescent="0.25">
      <c r="B278" s="51"/>
      <c r="C278" s="126"/>
      <c r="D278" s="65"/>
      <c r="E278" s="52"/>
      <c r="F278" s="52"/>
      <c r="G278" s="106"/>
      <c r="H278" s="52"/>
    </row>
    <row r="279" spans="2:10" ht="15" customHeight="1" x14ac:dyDescent="0.25">
      <c r="B279" s="51"/>
      <c r="C279" s="126"/>
      <c r="D279" s="65"/>
      <c r="E279" s="52"/>
      <c r="F279" s="52"/>
      <c r="G279" s="52"/>
      <c r="H279" s="52"/>
    </row>
    <row r="280" spans="2:10" x14ac:dyDescent="0.25">
      <c r="B280" s="51"/>
      <c r="C280" s="126"/>
    </row>
    <row r="281" spans="2:10" x14ac:dyDescent="0.25">
      <c r="B281" s="51"/>
      <c r="C281" s="126"/>
    </row>
    <row r="282" spans="2:10" x14ac:dyDescent="0.25">
      <c r="B282" s="292" t="s">
        <v>205</v>
      </c>
      <c r="C282" s="293"/>
      <c r="D282" s="293"/>
      <c r="E282" s="293"/>
      <c r="F282" s="293"/>
      <c r="G282" s="293"/>
      <c r="H282" s="293"/>
      <c r="I282" s="296"/>
      <c r="J282" s="297"/>
    </row>
    <row r="283" spans="2:10" x14ac:dyDescent="0.25">
      <c r="B283" s="51"/>
      <c r="C283" s="126"/>
      <c r="D283" s="132"/>
      <c r="E283" s="62"/>
      <c r="F283" s="62"/>
      <c r="G283" s="62"/>
      <c r="H283" s="62"/>
      <c r="I283" s="62"/>
      <c r="J283" s="62"/>
    </row>
    <row r="284" spans="2:10" ht="45.75" customHeight="1" x14ac:dyDescent="0.25">
      <c r="B284" s="51"/>
      <c r="C284" s="5" t="s">
        <v>589</v>
      </c>
      <c r="D284" s="133" t="s">
        <v>23</v>
      </c>
      <c r="E284" s="5" t="s">
        <v>27</v>
      </c>
      <c r="F284" s="5" t="s">
        <v>588</v>
      </c>
      <c r="G284" s="5" t="s">
        <v>26</v>
      </c>
      <c r="H284" s="5" t="s">
        <v>25</v>
      </c>
      <c r="I284" s="5" t="s">
        <v>569</v>
      </c>
      <c r="J284" s="5" t="s">
        <v>557</v>
      </c>
    </row>
    <row r="285" spans="2:10" x14ac:dyDescent="0.25">
      <c r="B285" s="51"/>
      <c r="C285" s="130">
        <v>1276</v>
      </c>
      <c r="D285" s="112" t="s">
        <v>204</v>
      </c>
      <c r="E285" s="130" t="s">
        <v>555</v>
      </c>
      <c r="F285" s="155">
        <f>$F$296*$F$297*(1/$F$298-1/$F$299)/1000</f>
        <v>925.20131939575492</v>
      </c>
      <c r="G285" s="130" t="s">
        <v>22</v>
      </c>
      <c r="H285" s="141">
        <v>9.4741810000000004E-4</v>
      </c>
      <c r="I285" s="142">
        <f>H285*F285</f>
        <v>0.87655247613941933</v>
      </c>
      <c r="J285" s="111"/>
    </row>
    <row r="286" spans="2:10" x14ac:dyDescent="0.25">
      <c r="B286" s="51"/>
      <c r="C286" s="130">
        <v>1238</v>
      </c>
      <c r="D286" s="112" t="s">
        <v>204</v>
      </c>
      <c r="E286" s="130" t="s">
        <v>559</v>
      </c>
      <c r="F286" s="155">
        <f>$F$296*$F$302*(1/$F$301-1/$F$304)/1000</f>
        <v>299.07692307692326</v>
      </c>
      <c r="G286" s="130" t="s">
        <v>22</v>
      </c>
      <c r="H286" s="141">
        <v>9.4741810000000004E-4</v>
      </c>
      <c r="I286" s="142">
        <f>H286*F286</f>
        <v>0.28335089021538479</v>
      </c>
      <c r="J286" s="111"/>
    </row>
    <row r="287" spans="2:10" x14ac:dyDescent="0.25">
      <c r="B287" s="51"/>
      <c r="C287" s="130">
        <v>1095</v>
      </c>
      <c r="D287" s="112" t="s">
        <v>204</v>
      </c>
      <c r="E287" s="130" t="s">
        <v>560</v>
      </c>
      <c r="F287" s="259">
        <f>$F$296*$F$297*(1/$F$298-1/$F$300)/1000</f>
        <v>956.81250000000011</v>
      </c>
      <c r="G287" s="130" t="s">
        <v>22</v>
      </c>
      <c r="H287" s="141">
        <v>9.4741810000000004E-4</v>
      </c>
      <c r="I287" s="142">
        <f>H287*F287</f>
        <v>0.90650148080625015</v>
      </c>
      <c r="J287" s="111"/>
    </row>
    <row r="288" spans="2:10" x14ac:dyDescent="0.25">
      <c r="B288" s="51"/>
      <c r="C288" s="130">
        <v>1096</v>
      </c>
      <c r="D288" s="112" t="s">
        <v>204</v>
      </c>
      <c r="E288" s="130" t="s">
        <v>561</v>
      </c>
      <c r="F288" s="259">
        <f>$F$296*$F$302*(1/$F$301-1/$F$305)/1000</f>
        <v>448.61538461538464</v>
      </c>
      <c r="G288" s="130" t="s">
        <v>22</v>
      </c>
      <c r="H288" s="141">
        <v>9.4741810000000004E-4</v>
      </c>
      <c r="I288" s="142">
        <f>H288*F288</f>
        <v>0.42502633532307699</v>
      </c>
      <c r="J288" s="111"/>
    </row>
    <row r="289" spans="2:10" x14ac:dyDescent="0.25">
      <c r="B289" s="51"/>
      <c r="C289" s="126"/>
      <c r="D289" s="56" t="s">
        <v>18</v>
      </c>
    </row>
    <row r="290" spans="2:10" x14ac:dyDescent="0.25">
      <c r="B290" s="51"/>
      <c r="C290" s="127"/>
      <c r="D290" s="134" t="s">
        <v>548</v>
      </c>
      <c r="E290" s="57"/>
      <c r="F290" s="57" t="s">
        <v>549</v>
      </c>
      <c r="G290" s="57"/>
      <c r="H290" s="57"/>
      <c r="I290" s="57"/>
    </row>
    <row r="291" spans="2:10" x14ac:dyDescent="0.25">
      <c r="B291" s="51"/>
      <c r="C291" s="128"/>
      <c r="D291" s="135"/>
      <c r="E291" s="55"/>
      <c r="F291" s="55"/>
      <c r="G291" s="55"/>
      <c r="H291" s="55"/>
      <c r="I291" s="55"/>
    </row>
    <row r="292" spans="2:10" x14ac:dyDescent="0.25">
      <c r="B292" s="51"/>
      <c r="C292" s="128"/>
      <c r="D292" s="135"/>
      <c r="E292" s="55"/>
      <c r="F292" s="55"/>
      <c r="G292" s="55"/>
      <c r="H292" s="55"/>
      <c r="I292" s="55"/>
    </row>
    <row r="293" spans="2:10" ht="27" customHeight="1" x14ac:dyDescent="0.25">
      <c r="B293" s="51"/>
      <c r="C293" s="129"/>
      <c r="D293" s="136"/>
      <c r="E293" s="54"/>
      <c r="F293" s="54"/>
      <c r="G293" s="54"/>
      <c r="H293" s="54"/>
      <c r="I293" s="54"/>
    </row>
    <row r="294" spans="2:10" x14ac:dyDescent="0.25">
      <c r="B294" s="51"/>
      <c r="C294" s="126"/>
    </row>
    <row r="295" spans="2:10" x14ac:dyDescent="0.25">
      <c r="B295" s="51"/>
      <c r="C295" s="126"/>
      <c r="D295" s="133" t="s">
        <v>16</v>
      </c>
      <c r="E295" s="5" t="s">
        <v>15</v>
      </c>
      <c r="F295" s="5" t="s">
        <v>136</v>
      </c>
      <c r="G295" s="5" t="s">
        <v>202</v>
      </c>
    </row>
    <row r="296" spans="2:10" ht="15" customHeight="1" x14ac:dyDescent="0.3">
      <c r="B296" s="51"/>
      <c r="C296" s="126"/>
      <c r="D296" s="139" t="s">
        <v>201</v>
      </c>
      <c r="E296" s="110" t="s">
        <v>200</v>
      </c>
      <c r="F296" s="110">
        <v>1215</v>
      </c>
      <c r="G296" s="110" t="s">
        <v>199</v>
      </c>
      <c r="H296" s="52"/>
    </row>
    <row r="297" spans="2:10" ht="15" customHeight="1" x14ac:dyDescent="0.25">
      <c r="B297" s="51"/>
      <c r="C297" s="126"/>
      <c r="D297" s="139" t="s">
        <v>198</v>
      </c>
      <c r="E297" s="110" t="s">
        <v>197</v>
      </c>
      <c r="F297" s="110">
        <v>21000</v>
      </c>
      <c r="G297" s="110" t="s">
        <v>196</v>
      </c>
      <c r="H297" s="52"/>
    </row>
    <row r="298" spans="2:10" ht="15" customHeight="1" x14ac:dyDescent="0.3">
      <c r="B298" s="51"/>
      <c r="C298" s="126"/>
      <c r="D298" s="139" t="s">
        <v>195</v>
      </c>
      <c r="E298" s="110" t="s">
        <v>194</v>
      </c>
      <c r="F298" s="110">
        <v>10</v>
      </c>
      <c r="G298" s="110" t="s">
        <v>193</v>
      </c>
      <c r="H298" s="52"/>
    </row>
    <row r="299" spans="2:10" ht="32.25" customHeight="1" x14ac:dyDescent="0.25">
      <c r="B299" s="51"/>
      <c r="C299" s="126"/>
      <c r="D299" s="139" t="s">
        <v>562</v>
      </c>
      <c r="E299" s="156" t="s">
        <v>192</v>
      </c>
      <c r="F299" s="156">
        <v>15.689</v>
      </c>
      <c r="G299" s="156" t="s">
        <v>191</v>
      </c>
      <c r="H299" s="52"/>
      <c r="J299" s="260"/>
    </row>
    <row r="300" spans="2:10" ht="15" customHeight="1" x14ac:dyDescent="0.25">
      <c r="B300" s="51"/>
      <c r="C300" s="126"/>
      <c r="D300" s="139" t="s">
        <v>563</v>
      </c>
      <c r="E300" s="156"/>
      <c r="F300" s="156">
        <v>16</v>
      </c>
      <c r="G300" s="156" t="s">
        <v>603</v>
      </c>
      <c r="H300" s="52"/>
      <c r="J300" s="260"/>
    </row>
    <row r="301" spans="2:10" ht="27.75" customHeight="1" x14ac:dyDescent="0.3">
      <c r="B301" s="51"/>
      <c r="C301" s="126"/>
      <c r="D301" s="139" t="s">
        <v>550</v>
      </c>
      <c r="E301" s="156" t="s">
        <v>551</v>
      </c>
      <c r="F301" s="157">
        <v>13</v>
      </c>
      <c r="G301" s="157" t="s">
        <v>552</v>
      </c>
      <c r="H301" s="52"/>
      <c r="J301" s="260"/>
    </row>
    <row r="302" spans="2:10" ht="15" customHeight="1" x14ac:dyDescent="0.25">
      <c r="B302" s="51"/>
      <c r="C302" s="126"/>
      <c r="D302" s="139" t="s">
        <v>546</v>
      </c>
      <c r="E302" s="156" t="s">
        <v>197</v>
      </c>
      <c r="F302" s="156">
        <v>24000</v>
      </c>
      <c r="G302" s="156" t="s">
        <v>196</v>
      </c>
      <c r="H302" s="52"/>
      <c r="J302" s="260"/>
    </row>
    <row r="303" spans="2:10" ht="15" customHeight="1" x14ac:dyDescent="0.3">
      <c r="B303" s="51"/>
      <c r="C303" s="126"/>
      <c r="D303" s="139" t="s">
        <v>547</v>
      </c>
      <c r="E303" s="156" t="s">
        <v>194</v>
      </c>
      <c r="F303" s="156">
        <v>10</v>
      </c>
      <c r="G303" s="156" t="s">
        <v>193</v>
      </c>
      <c r="H303" s="52"/>
      <c r="J303" s="260"/>
    </row>
    <row r="304" spans="2:10" ht="15" customHeight="1" x14ac:dyDescent="0.3">
      <c r="B304" s="51"/>
      <c r="C304" s="126"/>
      <c r="D304" s="139" t="s">
        <v>564</v>
      </c>
      <c r="E304" s="156" t="s">
        <v>192</v>
      </c>
      <c r="F304" s="156">
        <v>15</v>
      </c>
      <c r="G304" s="156" t="s">
        <v>603</v>
      </c>
      <c r="H304" s="52"/>
      <c r="J304" s="260"/>
    </row>
    <row r="305" spans="2:10" ht="27.75" customHeight="1" x14ac:dyDescent="0.3">
      <c r="B305" s="51"/>
      <c r="C305" s="126"/>
      <c r="D305" s="139" t="s">
        <v>565</v>
      </c>
      <c r="E305" s="156" t="s">
        <v>192</v>
      </c>
      <c r="F305" s="156">
        <v>16.25</v>
      </c>
      <c r="G305" s="156" t="s">
        <v>191</v>
      </c>
      <c r="H305" s="52"/>
      <c r="J305" s="260"/>
    </row>
    <row r="306" spans="2:10" ht="15" customHeight="1" x14ac:dyDescent="0.25">
      <c r="B306" s="51"/>
      <c r="C306" s="126"/>
      <c r="D306" s="65"/>
      <c r="E306" s="52"/>
      <c r="F306" s="52"/>
      <c r="G306" s="52"/>
      <c r="H306" s="52"/>
    </row>
    <row r="307" spans="2:10" ht="15" customHeight="1" x14ac:dyDescent="0.25">
      <c r="B307" s="51"/>
      <c r="C307" s="126"/>
      <c r="D307" s="65"/>
      <c r="E307" s="52"/>
      <c r="F307" s="52"/>
      <c r="G307" s="52"/>
      <c r="H307" s="52"/>
    </row>
    <row r="308" spans="2:10" ht="15" customHeight="1" x14ac:dyDescent="0.25">
      <c r="B308" s="51"/>
      <c r="C308" s="126"/>
      <c r="D308" s="65"/>
      <c r="E308" s="52"/>
      <c r="F308" s="52"/>
      <c r="G308" s="52"/>
      <c r="H308" s="52"/>
    </row>
  </sheetData>
  <mergeCells count="9">
    <mergeCell ref="B282:J282"/>
    <mergeCell ref="B2:J2"/>
    <mergeCell ref="B44:J44"/>
    <mergeCell ref="B72:J72"/>
    <mergeCell ref="B100:J100"/>
    <mergeCell ref="B167:J167"/>
    <mergeCell ref="B185:J185"/>
    <mergeCell ref="B221:J221"/>
    <mergeCell ref="B258:J258"/>
  </mergeCells>
  <pageMargins left="0.25" right="0.25" top="0.75" bottom="0.75" header="0.3" footer="0.3"/>
  <pageSetup scale="32" fitToHeight="0" orientation="portrait" horizontalDpi="200" verticalDpi="200" r:id="rId1"/>
  <rowBreaks count="2" manualBreakCount="2">
    <brk id="98" max="11" man="1"/>
    <brk id="219"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6A33EC6845FD4394BEBE4E36666153" ma:contentTypeVersion="0" ma:contentTypeDescription="Create a new document." ma:contentTypeScope="" ma:versionID="e0089581b3975eb26a254b961dd7c4e4">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5EEC70-CE49-4E4C-B93C-AD10FC8A7AEF}">
  <ds:schemaRefs>
    <ds:schemaRef ds:uri="http://www.w3.org/XML/1998/namespace"/>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BCDB603-E04D-430B-A1D1-0CDC4C9C4180}">
  <ds:schemaRefs>
    <ds:schemaRef ds:uri="http://schemas.microsoft.com/sharepoint/v3/contenttype/forms"/>
  </ds:schemaRefs>
</ds:datastoreItem>
</file>

<file path=customXml/itemProps3.xml><?xml version="1.0" encoding="utf-8"?>
<ds:datastoreItem xmlns:ds="http://schemas.openxmlformats.org/officeDocument/2006/customXml" ds:itemID="{6D147791-6860-44E8-882C-657D7B4D69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EE Kits</vt:lpstr>
      <vt:lpstr>Efficient Product</vt:lpstr>
      <vt:lpstr>HVAC</vt:lpstr>
      <vt:lpstr>Lighting</vt:lpstr>
      <vt:lpstr>Low Income</vt:lpstr>
      <vt:lpstr>HVAC!Print_Area</vt:lpstr>
      <vt:lpstr>'Low Income'!Print_Area</vt:lpstr>
      <vt:lpstr>'EE Kits'!Print_Titles</vt:lpstr>
      <vt:lpstr>'Efficient Product'!Print_Titles</vt:lpstr>
      <vt:lpstr>HVAC!Print_Titles</vt:lpstr>
      <vt:lpstr>Lighting!Print_Titles</vt:lpstr>
      <vt:lpstr>'Low Income'!Print_Titles</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Brueggemann, Jeff R</dc:creator>
  <cp:lastModifiedBy>Best, Geri A</cp:lastModifiedBy>
  <cp:lastPrinted>2017-11-09T18:16:37Z</cp:lastPrinted>
  <dcterms:created xsi:type="dcterms:W3CDTF">2017-10-30T13:00:18Z</dcterms:created>
  <dcterms:modified xsi:type="dcterms:W3CDTF">2017-11-17T18:40:28Z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0x010100146A33EC6845FD4394BEBE4E36666153</vt:lpwstr>
  </property>
</Properties>
</file>