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RESRAM\Monthly Filings\"/>
    </mc:Choice>
  </mc:AlternateContent>
  <bookViews>
    <workbookView xWindow="0" yWindow="0" windowWidth="28800" windowHeight="11700"/>
  </bookViews>
  <sheets>
    <sheet name="Monthly Cost Tracker" sheetId="4" r:id="rId1"/>
    <sheet name="18A" sheetId="5" r:id="rId2"/>
    <sheet name="18B" sheetId="6" r:id="rId3"/>
    <sheet name="18C" sheetId="7" r:id="rId4"/>
    <sheet name="18D" sheetId="8" r:id="rId5"/>
    <sheet name="18E" sheetId="9" r:id="rId6"/>
    <sheet name="18F" sheetId="10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0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1" hidden="1">#REF!</definedName>
    <definedName name="_pcSlicerSheet_Slicer1" localSheetId="2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0" hidden="1">#REF!</definedName>
    <definedName name="_pcSlicerSheet_Slicer1" hidden="1">#REF!</definedName>
    <definedName name="_pcSlicerSheet1_Slicer1" localSheetId="1" hidden="1">#REF!</definedName>
    <definedName name="_pcSlicerSheet1_Slicer1" localSheetId="2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0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1">#REF!</definedName>
    <definedName name="_pg1" localSheetId="2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0">#REF!</definedName>
    <definedName name="_pg1">#REF!</definedName>
    <definedName name="_PG2" localSheetId="1">#REF!</definedName>
    <definedName name="_PG2" localSheetId="2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0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0" hidden="1">#REF!</definedName>
    <definedName name="_Sort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0" hidden="1">#REF!</definedName>
    <definedName name="a" hidden="1">#REF!</definedName>
    <definedName name="cosales" localSheetId="1">#REF!</definedName>
    <definedName name="cosales" localSheetId="2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0">#REF!</definedName>
    <definedName name="cosales">#REF!</definedName>
    <definedName name="d" hidden="1">[6]_pcSlicerSheet5!$A$2:$A$7</definedName>
    <definedName name="p" localSheetId="1">[9]ACCOUNTING!#REF!</definedName>
    <definedName name="p" localSheetId="2">[9]ACCOUNTING!#REF!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0">[9]ACCOUNTING!#REF!</definedName>
    <definedName name="p">[9]ACCOUNTING!#REF!</definedName>
    <definedName name="POOL" localSheetId="1">#REF!</definedName>
    <definedName name="POOL" localSheetId="2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0">#REF!</definedName>
    <definedName name="POOL">#REF!</definedName>
    <definedName name="PUR" localSheetId="1">#REF!</definedName>
    <definedName name="PUR" localSheetId="2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0">#REF!</definedName>
    <definedName name="PUR">#REF!</definedName>
    <definedName name="q" localSheetId="1">[10]ACCOUNTING!#REF!</definedName>
    <definedName name="q" localSheetId="2">[10]ACCOUNTING!#REF!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0">[10]ACCOUNTING!#REF!</definedName>
    <definedName name="q">[10]ACCOUNTING!#REF!</definedName>
    <definedName name="rr" localSheetId="1">[9]ACCOUNTING!#REF!</definedName>
    <definedName name="rr" localSheetId="2">[9]ACCOUNTING!#REF!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0">[9]ACCOUNTING!#REF!</definedName>
    <definedName name="rr">[9]ACCOUNTING!#REF!</definedName>
    <definedName name="rrr">[9]Purchase!$A$1:$E$120</definedName>
    <definedName name="SALES" localSheetId="1">#REF!</definedName>
    <definedName name="SALES" localSheetId="2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0">#REF!</definedName>
    <definedName name="SALES">#REF!</definedName>
    <definedName name="SPA" localSheetId="1">#REF!</definedName>
    <definedName name="SPA" localSheetId="2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0">#REF!</definedName>
    <definedName name="SPA">#REF!</definedName>
    <definedName name="UL" localSheetId="1">#REF!</definedName>
    <definedName name="UL" localSheetId="2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0">#REF!</definedName>
    <definedName name="UL">#REF!</definedName>
    <definedName name="ULOAD">#N/A</definedName>
    <definedName name="upload" localSheetId="1">#REF!</definedName>
    <definedName name="upload" localSheetId="2">#REF!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0">#REF!</definedName>
    <definedName name="upload">#REF!</definedName>
    <definedName name="z" localSheetId="1" hidden="1">[9]ACCOUNTING!#REF!</definedName>
    <definedName name="z" localSheetId="2" hidden="1">[9]ACCOUNTING!#REF!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0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4" l="1"/>
  <c r="A4" i="10" l="1"/>
  <c r="A4" i="9"/>
  <c r="A5" i="8"/>
  <c r="A4" i="7"/>
  <c r="A5" i="6"/>
  <c r="C27" i="4" l="1"/>
  <c r="C20" i="4"/>
  <c r="C25" i="4" s="1"/>
  <c r="C28" i="4" l="1"/>
  <c r="C30" i="4" s="1"/>
</calcChain>
</file>

<file path=xl/sharedStrings.xml><?xml version="1.0" encoding="utf-8"?>
<sst xmlns="http://schemas.openxmlformats.org/spreadsheetml/2006/main" count="55" uniqueCount="46">
  <si>
    <t>Ameren Missouri</t>
  </si>
  <si>
    <t>RESRAM Monthly Accounting</t>
  </si>
  <si>
    <t>Accumulation Period 1</t>
  </si>
  <si>
    <t>Actual RES Expenses Incurred</t>
  </si>
  <si>
    <t>557BLH - Wind REC Costs</t>
  </si>
  <si>
    <t>557CSR - Solar REC Costs</t>
  </si>
  <si>
    <t>5570BM - Landfill-Gas REC Costs</t>
  </si>
  <si>
    <t>547004 - Landfill-Gas Fuel Costs</t>
  </si>
  <si>
    <t>557H20 - Hydro REC Costs</t>
  </si>
  <si>
    <t>557PSR - Non Customer Solar REC Costs</t>
  </si>
  <si>
    <t>557SRP - Solar Rebate Processing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</si>
  <si>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</si>
  <si>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</si>
  <si>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</si>
  <si>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</si>
  <si>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</si>
  <si>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</si>
  <si>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</si>
  <si>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</si>
  <si>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kWh Retail Sales (includes unbilled)</t>
  </si>
  <si>
    <t>Base Factor per tariff</t>
  </si>
  <si>
    <t>RCR (RES Expenses Recovered)</t>
  </si>
  <si>
    <t>Monthly Under/(Over) - RCR-ARC</t>
  </si>
  <si>
    <t>Interest %</t>
  </si>
  <si>
    <t>Interest Revenue (Expense)</t>
  </si>
  <si>
    <t>ROUR - Under/(Over) with Interest</t>
  </si>
  <si>
    <t xml:space="preserve"> Allocated by Rate Class &amp; Voltage Level</t>
  </si>
  <si>
    <t>Report 18(A)</t>
  </si>
  <si>
    <t>Report 18(B)</t>
  </si>
  <si>
    <t>Report 18(C)</t>
  </si>
  <si>
    <t>Report 18(D)</t>
  </si>
  <si>
    <t>Report 18(E)</t>
  </si>
  <si>
    <t>Report 18(F)</t>
  </si>
  <si>
    <t>Billed RESRAM Revenues</t>
  </si>
  <si>
    <t>Billed Base Rate Revenues</t>
  </si>
  <si>
    <t>Note that there were no base rate revenues related to the RESRAM billed during this period.</t>
  </si>
  <si>
    <t>Note that there were no RESRAM rider revenues billed during this period.</t>
  </si>
  <si>
    <t>Note that as there were no revenues recognized during this period, this requirement is not applicable.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</si>
  <si>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</si>
  <si>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</si>
  <si>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</si>
  <si>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</si>
  <si>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</si>
  <si>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</si>
  <si>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</si>
  <si>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June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</si>
</sst>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44" fontId="0" fillId="2" borderId="1" xfId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0" fontId="0" fillId="0" borderId="0" xfId="0" applyAlignment="1"/>
    <xf numFmtId="44" fontId="4" fillId="0" borderId="0" xfId="1" applyFont="1"/>
    <xf numFmtId="44" fontId="1" fillId="2" borderId="1" xfId="1" applyFont="1" applyFill="1" applyBorder="1"/>
  </cellXfs>
  <cellStyles count="5">
    <cellStyle name="Comma 3" xfId="4"/>
    <cellStyle name="Currency" xfId="1" builtinId="4"/>
    <cellStyle name="Normal" xfId="0" builtinId="0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UTP/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UTP/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5" width="17.28515625" customWidth="1"/>
    <col min="6" max="6" width="19" bestFit="1" customWidth="1"/>
    <col min="7" max="12" width="17.28515625" customWidth="1"/>
    <col min="13" max="13" width="18" bestFit="1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3" spans="1:3" x14ac:dyDescent="0.25">
      <c r="A3" t="s">
        <v>2</v>
      </c>
    </row>
    <row r="4" spans="1:3" x14ac:dyDescent="0.25">
      <c r="A4" s="1"/>
      <c r="B4" s="2" t="s">
        <v>44</v>
      </c>
      <c r="C4" s="2">
        <v>43646</v>
      </c>
    </row>
    <row r="5" spans="1:3" x14ac:dyDescent="0.25">
      <c r="A5" s="3" t="s">
        <v>3</v>
      </c>
      <c r="B5" s="4"/>
      <c r="C5" s="4"/>
    </row>
    <row r="6" spans="1:3" x14ac:dyDescent="0.25">
      <c r="A6" s="5" t="s">
        <v>4</v>
      </c>
      <c r="B6" s="6"/>
      <c r="C6" s="6">
        <v>0</v>
      </c>
    </row>
    <row r="7" spans="1:3" x14ac:dyDescent="0.25">
      <c r="A7" s="5" t="s">
        <v>5</v>
      </c>
      <c r="B7" s="6"/>
      <c r="C7" s="6">
        <v>0</v>
      </c>
    </row>
    <row r="8" spans="1:3" x14ac:dyDescent="0.25">
      <c r="A8" s="5" t="s">
        <v>6</v>
      </c>
      <c r="B8" s="6"/>
      <c r="C8" s="6">
        <v>0</v>
      </c>
    </row>
    <row r="9" spans="1:3" x14ac:dyDescent="0.25">
      <c r="A9" s="5" t="s">
        <v>7</v>
      </c>
      <c r="B9" s="6"/>
      <c r="C9" s="6">
        <v>0</v>
      </c>
    </row>
    <row r="10" spans="1:3" x14ac:dyDescent="0.25">
      <c r="A10" s="5" t="s">
        <v>8</v>
      </c>
      <c r="B10" s="6"/>
      <c r="C10" s="6">
        <v>0</v>
      </c>
    </row>
    <row r="11" spans="1:3" x14ac:dyDescent="0.25">
      <c r="A11" s="5" t="s">
        <v>9</v>
      </c>
      <c r="B11" s="6"/>
      <c r="C11" s="6">
        <v>0</v>
      </c>
    </row>
    <row r="12" spans="1:3" x14ac:dyDescent="0.25">
      <c r="A12" s="5" t="s">
        <v>10</v>
      </c>
      <c r="B12" s="6"/>
      <c r="C12" s="6">
        <v>0</v>
      </c>
    </row>
    <row r="13" spans="1:3" x14ac:dyDescent="0.25">
      <c r="A13" s="5" t="s">
        <v>11</v>
      </c>
      <c r="B13" s="7"/>
      <c r="C13" s="7">
        <v>1190797.5</v>
      </c>
    </row>
    <row r="14" spans="1:3" x14ac:dyDescent="0.25">
      <c r="A14" s="5" t="s">
        <v>12</v>
      </c>
      <c r="B14" s="6"/>
      <c r="C14" s="6">
        <v>0</v>
      </c>
    </row>
    <row r="15" spans="1:3" x14ac:dyDescent="0.25">
      <c r="A15" s="5" t="s">
        <v>13</v>
      </c>
      <c r="B15" s="6"/>
      <c r="C15" s="6">
        <v>0</v>
      </c>
    </row>
    <row r="16" spans="1:3" x14ac:dyDescent="0.25">
      <c r="A16" s="5" t="s">
        <v>14</v>
      </c>
      <c r="B16" s="6"/>
      <c r="C16" s="6">
        <v>0</v>
      </c>
    </row>
    <row r="17" spans="1:3" x14ac:dyDescent="0.25">
      <c r="A17" s="5" t="s">
        <v>15</v>
      </c>
      <c r="B17" s="6"/>
      <c r="C17" s="6">
        <v>0</v>
      </c>
    </row>
    <row r="18" spans="1:3" x14ac:dyDescent="0.25">
      <c r="A18" s="5" t="s">
        <v>16</v>
      </c>
      <c r="B18" s="6"/>
      <c r="C18" s="6">
        <v>0</v>
      </c>
    </row>
    <row r="19" spans="1:3" x14ac:dyDescent="0.25">
      <c r="A19" s="5" t="s">
        <v>17</v>
      </c>
      <c r="B19" s="6"/>
      <c r="C19" s="6">
        <v>0</v>
      </c>
    </row>
    <row r="20" spans="1:3" ht="15.75" thickBot="1" x14ac:dyDescent="0.3">
      <c r="A20" s="3" t="s">
        <v>18</v>
      </c>
      <c r="B20" s="9"/>
      <c r="C20" s="9">
        <f t="shared" ref="C20" si="0">SUM(C6:C15)</f>
        <v>1190797.5</v>
      </c>
    </row>
    <row r="21" spans="1:3" x14ac:dyDescent="0.25">
      <c r="B21" s="10"/>
      <c r="C21" s="10"/>
    </row>
    <row r="22" spans="1:3" x14ac:dyDescent="0.25">
      <c r="A22" s="11" t="s">
        <v>19</v>
      </c>
      <c r="B22" s="12"/>
      <c r="C22" s="12">
        <v>-2620722951</v>
      </c>
    </row>
    <row r="23" spans="1:3" x14ac:dyDescent="0.25">
      <c r="A23" s="5" t="s">
        <v>20</v>
      </c>
      <c r="B23" s="25"/>
      <c r="C23" s="25">
        <v>0</v>
      </c>
    </row>
    <row r="24" spans="1:3" x14ac:dyDescent="0.25">
      <c r="A24" s="3" t="s">
        <v>21</v>
      </c>
      <c r="B24" s="6"/>
      <c r="C24" s="6">
        <f t="shared" ref="C24" si="1">-C22*C23</f>
        <v>0</v>
      </c>
    </row>
    <row r="25" spans="1:3" ht="15.75" thickBot="1" x14ac:dyDescent="0.3">
      <c r="A25" s="13" t="s">
        <v>22</v>
      </c>
      <c r="B25" s="26"/>
      <c r="C25" s="26">
        <f t="shared" ref="C25" si="2">C24+C20</f>
        <v>1190797.5</v>
      </c>
    </row>
    <row r="26" spans="1:3" x14ac:dyDescent="0.25">
      <c r="A26" s="3"/>
      <c r="B26" s="4"/>
      <c r="C26" s="4"/>
    </row>
    <row r="27" spans="1:3" x14ac:dyDescent="0.25">
      <c r="A27" s="14" t="s">
        <v>23</v>
      </c>
      <c r="B27" s="15"/>
      <c r="C27" s="15">
        <f>(2.650057/12)/100</f>
        <v>2.2083808333333331E-3</v>
      </c>
    </row>
    <row r="28" spans="1:3" x14ac:dyDescent="0.25">
      <c r="A28" s="16" t="s">
        <v>24</v>
      </c>
      <c r="B28" s="6"/>
      <c r="C28" s="6">
        <f t="shared" ref="C28" si="3">(C25+B30)*C27</f>
        <v>7980.6002939292603</v>
      </c>
    </row>
    <row r="29" spans="1:3" x14ac:dyDescent="0.25">
      <c r="A29" s="3"/>
    </row>
    <row r="30" spans="1:3" ht="15.75" thickBot="1" x14ac:dyDescent="0.3">
      <c r="A30" s="13" t="s">
        <v>25</v>
      </c>
      <c r="B30" s="17">
        <v>2422981.5065327324</v>
      </c>
      <c r="C30" s="17">
        <f t="shared" ref="C30" si="4">C25+C28+B30</f>
        <v>3621759.6068266616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6" sqref="A6"/>
    </sheetView>
  </sheetViews>
  <sheetFormatPr defaultRowHeight="15" x14ac:dyDescent="0.25"/>
  <cols>
    <col min="1" max="1" width="12.710937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1" t="s">
        <v>0</v>
      </c>
    </row>
    <row r="2" spans="1:4" x14ac:dyDescent="0.25">
      <c r="A2" s="21" t="s">
        <v>33</v>
      </c>
    </row>
    <row r="3" spans="1:4" x14ac:dyDescent="0.25">
      <c r="A3" s="21" t="s">
        <v>26</v>
      </c>
    </row>
    <row r="4" spans="1:4" x14ac:dyDescent="0.25">
      <c r="A4" s="21" t="s">
        <v>27</v>
      </c>
    </row>
    <row r="5" spans="1:4" x14ac:dyDescent="0.25">
      <c r="A5" s="22" t="s">
        <v>45</v>
      </c>
    </row>
    <row r="7" spans="1:4" x14ac:dyDescent="0.25">
      <c r="A7" s="20"/>
      <c r="D7" s="8"/>
    </row>
    <row r="8" spans="1:4" x14ac:dyDescent="0.25">
      <c r="A8" s="24" t="s">
        <v>36</v>
      </c>
      <c r="B8" s="18"/>
      <c r="D8" s="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5" x14ac:dyDescent="0.25"/>
  <cols>
    <col min="1" max="1" width="14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1" t="s">
        <v>0</v>
      </c>
    </row>
    <row r="2" spans="1:4" x14ac:dyDescent="0.25">
      <c r="A2" s="21" t="s">
        <v>34</v>
      </c>
    </row>
    <row r="3" spans="1:4" x14ac:dyDescent="0.25">
      <c r="A3" s="21" t="s">
        <v>26</v>
      </c>
    </row>
    <row r="4" spans="1:4" x14ac:dyDescent="0.25">
      <c r="A4" s="21" t="s">
        <v>28</v>
      </c>
    </row>
    <row r="5" spans="1:4" x14ac:dyDescent="0.25">
      <c r="A5" s="23" t="str">
        <f>+'18A'!A5</f>
        <v>June 2019</v>
      </c>
    </row>
    <row r="7" spans="1:4" x14ac:dyDescent="0.25">
      <c r="A7" s="19"/>
      <c r="B7" s="18"/>
      <c r="D7" s="8"/>
    </row>
    <row r="8" spans="1:4" x14ac:dyDescent="0.25">
      <c r="A8" s="24" t="s">
        <v>35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/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1" t="s">
        <v>0</v>
      </c>
    </row>
    <row r="2" spans="1:4" x14ac:dyDescent="0.25">
      <c r="A2" s="21" t="s">
        <v>39</v>
      </c>
    </row>
    <row r="3" spans="1:4" x14ac:dyDescent="0.25">
      <c r="A3" s="21" t="s">
        <v>29</v>
      </c>
    </row>
    <row r="4" spans="1:4" x14ac:dyDescent="0.25">
      <c r="A4" s="23" t="str">
        <f>+'18A'!A5</f>
        <v>June 2019</v>
      </c>
    </row>
    <row r="6" spans="1:4" x14ac:dyDescent="0.25">
      <c r="A6" s="19"/>
      <c r="B6" s="18"/>
      <c r="D6" s="8"/>
    </row>
    <row r="7" spans="1:4" x14ac:dyDescent="0.25">
      <c r="A7" t="s">
        <v>37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1" t="s">
        <v>0</v>
      </c>
    </row>
    <row r="2" spans="1:4" x14ac:dyDescent="0.25">
      <c r="A2" s="21" t="s">
        <v>38</v>
      </c>
    </row>
    <row r="3" spans="1:4" x14ac:dyDescent="0.25">
      <c r="A3" s="21" t="s">
        <v>26</v>
      </c>
    </row>
    <row r="4" spans="1:4" x14ac:dyDescent="0.25">
      <c r="A4" s="21" t="s">
        <v>30</v>
      </c>
    </row>
    <row r="5" spans="1:4" x14ac:dyDescent="0.25">
      <c r="A5" s="23" t="str">
        <f>+'18A'!A5</f>
        <v>June 2019</v>
      </c>
    </row>
    <row r="7" spans="1:4" x14ac:dyDescent="0.25">
      <c r="D7" s="8"/>
    </row>
    <row r="8" spans="1:4" x14ac:dyDescent="0.25">
      <c r="A8" t="s">
        <v>37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1" t="s">
        <v>0</v>
      </c>
    </row>
    <row r="2" spans="1:1" x14ac:dyDescent="0.25">
      <c r="A2" s="21" t="s">
        <v>40</v>
      </c>
    </row>
    <row r="3" spans="1:1" x14ac:dyDescent="0.25">
      <c r="A3" s="21" t="s">
        <v>31</v>
      </c>
    </row>
    <row r="4" spans="1:1" x14ac:dyDescent="0.25">
      <c r="A4" s="23" t="str">
        <f>+'18A'!A5</f>
        <v>June 2019</v>
      </c>
    </row>
    <row r="7" spans="1:1" x14ac:dyDescent="0.25">
      <c r="A7" t="s">
        <v>41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7" sqref="A7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1" t="s">
        <v>0</v>
      </c>
    </row>
    <row r="2" spans="1:1" x14ac:dyDescent="0.25">
      <c r="A2" s="21" t="s">
        <v>42</v>
      </c>
    </row>
    <row r="3" spans="1:1" x14ac:dyDescent="0.25">
      <c r="A3" s="21" t="s">
        <v>32</v>
      </c>
    </row>
    <row r="4" spans="1:1" x14ac:dyDescent="0.25">
      <c r="A4" s="23" t="str">
        <f>+'18A'!A5</f>
        <v>June 2019</v>
      </c>
    </row>
    <row r="7" spans="1:1" x14ac:dyDescent="0.25">
      <c r="A7" t="s">
        <v>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Monthly Cost Tracker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Graser, J. Neil</cp:lastModifiedBy>
  <dcterms:created xsi:type="dcterms:W3CDTF">2019-08-15T19:17:26Z</dcterms:created>
  <dcterms:modified xsi:type="dcterms:W3CDTF">2019-08-26T15:43:39Z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