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0\"/>
    </mc:Choice>
  </mc:AlternateContent>
  <bookViews>
    <workbookView xWindow="0" yWindow="0" windowWidth="28800" windowHeight="11700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C27" i="11"/>
  <c r="C24" i="11" l="1"/>
  <c r="C20" i="11"/>
  <c r="C25" i="11" s="1"/>
  <c r="C28" i="11" l="1"/>
  <c r="C30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<sst xmlns="http://schemas.openxmlformats.org/spreadsheetml/2006/main" count="82" uniqueCount="47">
  <si>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</si>
  <si>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</si>
  <si>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</si>
  <si>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</si>
  <si>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</si>
  <si>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</si>
  <si>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</si>
  <si>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</si>
  <si>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</si>
  <si>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</si>
  <si>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</si>
  <si>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</si>
  <si>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</si>
  <si>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</si>
  <si>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</si>
  <si>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</si>
  <si>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</si>
  <si>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</si>
  <si>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</si>
  <si>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</si>
  <si>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</si>
  <si>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</si>
  <si>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 xml:space="preserve"> Allocated by Rate Class &amp; Voltage Level</t>
  </si>
  <si>
    <t>Report 18(A)</t>
  </si>
  <si>
    <t>Report 18(B)</t>
  </si>
  <si>
    <t>Report 18(C)</t>
  </si>
  <si>
    <t>Report 18(D)</t>
  </si>
  <si>
    <t>Report 18(E)</t>
  </si>
  <si>
    <t>Report 18(F)</t>
  </si>
  <si>
    <t>Billed RESRAM Revenues</t>
  </si>
  <si>
    <t>Billed Base Rate Revenues</t>
  </si>
  <si>
    <t>Note that there were no base rate revenues related to the RESRAM billed during this period.</t>
  </si>
  <si>
    <t>Note that there were no RESRAM rider revenues billed during this period.</t>
  </si>
  <si>
    <t>Note that as there were no revenues recognized during this period, this requirement is not applicable.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</si>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</sst>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44" fontId="0" fillId="2" borderId="1" xfId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1" fillId="0" borderId="0" xfId="1" quotePrefix="1" applyFont="1" applyFill="1" applyBorder="1"/>
    <xf numFmtId="44" fontId="0" fillId="0" borderId="0" xfId="1" applyFont="1" applyBorder="1"/>
  </cellXfs>
  <cellStyles count="5">
    <cellStyle name="Comma 3" xfId="4"/>
    <cellStyle name="Currency" xfId="1" builtin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0"/>
  <sheetViews>
    <sheetView tabSelected="1" zoomScaleNormal="100" workbookViewId="0">
      <pane ySplit="4" topLeftCell="A5" activePane="bottomLeft" state="frozen"/>
      <selection pane="bottomLeft" activeCell="C33" sqref="C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40</v>
      </c>
      <c r="C4" s="2">
        <v>43861</v>
      </c>
    </row>
    <row r="5" spans="1:14" s="30" customFormat="1" x14ac:dyDescent="0.25">
      <c r="A5" s="28" t="s">
        <v>41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0</v>
      </c>
    </row>
    <row r="7" spans="1:14" x14ac:dyDescent="0.25">
      <c r="A7" s="5" t="s">
        <v>4</v>
      </c>
      <c r="B7" s="6"/>
      <c r="C7" s="6">
        <v>0</v>
      </c>
    </row>
    <row r="8" spans="1:14" x14ac:dyDescent="0.25">
      <c r="A8" s="5" t="s">
        <v>5</v>
      </c>
      <c r="B8" s="6"/>
      <c r="C8" s="6">
        <v>0</v>
      </c>
    </row>
    <row r="9" spans="1:14" x14ac:dyDescent="0.25">
      <c r="A9" s="5" t="s">
        <v>6</v>
      </c>
      <c r="B9" s="6"/>
      <c r="C9" s="6">
        <v>0</v>
      </c>
    </row>
    <row r="10" spans="1:14" x14ac:dyDescent="0.25">
      <c r="A10" s="5" t="s">
        <v>7</v>
      </c>
      <c r="B10" s="6"/>
      <c r="C10" s="6">
        <v>0</v>
      </c>
    </row>
    <row r="11" spans="1:14" x14ac:dyDescent="0.25">
      <c r="A11" s="5" t="s">
        <v>8</v>
      </c>
      <c r="B11" s="6"/>
      <c r="C11" s="6">
        <v>0</v>
      </c>
    </row>
    <row r="12" spans="1:14" x14ac:dyDescent="0.25">
      <c r="A12" s="5" t="s">
        <v>9</v>
      </c>
      <c r="B12" s="6"/>
      <c r="C12" s="6">
        <v>0</v>
      </c>
    </row>
    <row r="13" spans="1:14" x14ac:dyDescent="0.25">
      <c r="A13" s="5" t="s">
        <v>10</v>
      </c>
      <c r="B13" s="7"/>
      <c r="C13" s="7">
        <v>0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0</v>
      </c>
    </row>
    <row r="21" spans="1:3" x14ac:dyDescent="0.25">
      <c r="B21" s="10"/>
      <c r="C21" s="10"/>
    </row>
    <row r="22" spans="1:3" x14ac:dyDescent="0.25">
      <c r="A22" s="11" t="s">
        <v>42</v>
      </c>
      <c r="B22" s="12"/>
      <c r="C22" s="31">
        <v>0</v>
      </c>
    </row>
    <row r="23" spans="1:3" x14ac:dyDescent="0.25">
      <c r="A23" s="5" t="s">
        <v>43</v>
      </c>
      <c r="B23" s="25"/>
      <c r="C23" s="31">
        <v>0</v>
      </c>
    </row>
    <row r="24" spans="1:3" x14ac:dyDescent="0.25">
      <c r="A24" s="3" t="s">
        <v>44</v>
      </c>
      <c r="B24" s="6"/>
      <c r="C24" s="32">
        <f t="shared" ref="C24" si="1">+C22+C23</f>
        <v>0</v>
      </c>
    </row>
    <row r="25" spans="1:3" ht="15.75" thickBot="1" x14ac:dyDescent="0.3">
      <c r="A25" s="13" t="s">
        <v>18</v>
      </c>
      <c r="B25" s="26"/>
      <c r="C25" s="26">
        <f t="shared" ref="C25" si="2">-C24+C20</f>
        <v>0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f>(1.889078/12)/100</f>
        <v>1.5742316666666667E-3</v>
      </c>
    </row>
    <row r="28" spans="1:3" x14ac:dyDescent="0.25">
      <c r="A28" s="16" t="s">
        <v>20</v>
      </c>
      <c r="B28" s="6"/>
      <c r="C28" s="6">
        <f>(C25+B30)*C27</f>
        <v>10815.346172449945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6870237.9716136307</v>
      </c>
      <c r="C30" s="17">
        <f t="shared" ref="B30:C30" si="3">C25+C28+B30</f>
        <v>6881053.3177860808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B33" sqref="B33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45</v>
      </c>
    </row>
    <row r="4" spans="1:14" x14ac:dyDescent="0.25">
      <c r="A4" s="1"/>
      <c r="B4" s="2" t="s">
        <v>40</v>
      </c>
      <c r="C4" s="2">
        <v>43861</v>
      </c>
    </row>
    <row r="5" spans="1:14" s="30" customFormat="1" x14ac:dyDescent="0.25">
      <c r="A5" s="28" t="s">
        <v>41</v>
      </c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5" t="s">
        <v>3</v>
      </c>
      <c r="B6" s="6"/>
      <c r="C6" s="6">
        <v>57848.856101207923</v>
      </c>
    </row>
    <row r="7" spans="1:14" x14ac:dyDescent="0.25">
      <c r="A7" s="5" t="s">
        <v>4</v>
      </c>
      <c r="B7" s="6"/>
      <c r="C7" s="6">
        <v>0</v>
      </c>
    </row>
    <row r="8" spans="1:14" x14ac:dyDescent="0.25">
      <c r="A8" s="5" t="s">
        <v>5</v>
      </c>
      <c r="B8" s="6"/>
      <c r="C8" s="6">
        <v>57917.48</v>
      </c>
    </row>
    <row r="9" spans="1:14" x14ac:dyDescent="0.25">
      <c r="A9" s="5" t="s">
        <v>6</v>
      </c>
      <c r="B9" s="6"/>
      <c r="C9" s="6"/>
    </row>
    <row r="10" spans="1:14" x14ac:dyDescent="0.25">
      <c r="A10" s="5" t="s">
        <v>7</v>
      </c>
      <c r="B10" s="6"/>
      <c r="C10" s="6">
        <v>57848.86</v>
      </c>
    </row>
    <row r="11" spans="1:14" x14ac:dyDescent="0.25">
      <c r="A11" s="5" t="s">
        <v>8</v>
      </c>
      <c r="B11" s="6"/>
      <c r="C11" s="6"/>
    </row>
    <row r="12" spans="1:14" x14ac:dyDescent="0.25">
      <c r="A12" s="5" t="s">
        <v>9</v>
      </c>
      <c r="B12" s="6"/>
      <c r="C12" s="6"/>
    </row>
    <row r="13" spans="1:14" x14ac:dyDescent="0.25">
      <c r="A13" s="5" t="s">
        <v>10</v>
      </c>
      <c r="B13" s="7"/>
      <c r="C13" s="7">
        <v>167611.5</v>
      </c>
    </row>
    <row r="14" spans="1:14" x14ac:dyDescent="0.25">
      <c r="A14" s="5" t="s">
        <v>11</v>
      </c>
      <c r="B14" s="6"/>
      <c r="C14" s="6">
        <v>0</v>
      </c>
    </row>
    <row r="15" spans="1:14" x14ac:dyDescent="0.25">
      <c r="A15" s="5" t="s">
        <v>12</v>
      </c>
      <c r="B15" s="6"/>
      <c r="C15" s="6">
        <v>0</v>
      </c>
    </row>
    <row r="16" spans="1:14" x14ac:dyDescent="0.25">
      <c r="A16" s="5" t="s">
        <v>13</v>
      </c>
      <c r="B16" s="6"/>
      <c r="C16" s="6">
        <v>0</v>
      </c>
    </row>
    <row r="17" spans="1:3" x14ac:dyDescent="0.25">
      <c r="A17" s="5" t="s">
        <v>14</v>
      </c>
      <c r="B17" s="6"/>
      <c r="C17" s="6">
        <v>0</v>
      </c>
    </row>
    <row r="18" spans="1:3" x14ac:dyDescent="0.25">
      <c r="A18" s="5" t="s">
        <v>15</v>
      </c>
      <c r="B18" s="6"/>
      <c r="C18" s="6">
        <v>0</v>
      </c>
    </row>
    <row r="19" spans="1:3" x14ac:dyDescent="0.25">
      <c r="A19" s="5" t="s">
        <v>16</v>
      </c>
      <c r="B19" s="6"/>
      <c r="C19" s="6">
        <v>0</v>
      </c>
    </row>
    <row r="20" spans="1:3" ht="15.75" thickBot="1" x14ac:dyDescent="0.3">
      <c r="A20" s="3" t="s">
        <v>17</v>
      </c>
      <c r="B20" s="9"/>
      <c r="C20" s="9">
        <f t="shared" ref="C20" si="0">SUM(C6:C15)</f>
        <v>341226.69610120793</v>
      </c>
    </row>
    <row r="21" spans="1:3" x14ac:dyDescent="0.25">
      <c r="B21" s="10"/>
      <c r="C21" s="10"/>
    </row>
    <row r="22" spans="1:3" x14ac:dyDescent="0.25">
      <c r="A22" s="11" t="s">
        <v>42</v>
      </c>
      <c r="B22" s="12"/>
      <c r="C22" s="31">
        <v>0</v>
      </c>
    </row>
    <row r="23" spans="1:3" x14ac:dyDescent="0.25">
      <c r="A23" s="5" t="s">
        <v>43</v>
      </c>
      <c r="B23" s="25"/>
      <c r="C23" s="31">
        <v>0</v>
      </c>
    </row>
    <row r="24" spans="1:3" x14ac:dyDescent="0.25">
      <c r="A24" s="3" t="s">
        <v>44</v>
      </c>
      <c r="B24" s="6"/>
      <c r="C24" s="32">
        <f t="shared" ref="C24" si="1">+C22+C23</f>
        <v>0</v>
      </c>
    </row>
    <row r="25" spans="1:3" ht="15.75" thickBot="1" x14ac:dyDescent="0.3">
      <c r="A25" s="13" t="s">
        <v>18</v>
      </c>
      <c r="B25" s="26"/>
      <c r="C25" s="26">
        <f t="shared" ref="C25" si="2">-C24+C20</f>
        <v>341226.69610120793</v>
      </c>
    </row>
    <row r="26" spans="1:3" x14ac:dyDescent="0.25">
      <c r="A26" s="3"/>
      <c r="B26" s="4"/>
      <c r="C26" s="4"/>
    </row>
    <row r="27" spans="1:3" x14ac:dyDescent="0.25">
      <c r="A27" s="14" t="s">
        <v>19</v>
      </c>
      <c r="B27" s="15"/>
      <c r="C27" s="15">
        <f>(1.889078/12)/100</f>
        <v>1.5742316666666667E-3</v>
      </c>
    </row>
    <row r="28" spans="1:3" x14ac:dyDescent="0.25">
      <c r="A28" s="16" t="s">
        <v>20</v>
      </c>
      <c r="B28" s="6"/>
      <c r="C28" s="6">
        <f>(C25+B30)*C27</f>
        <v>4338.3741096146832</v>
      </c>
    </row>
    <row r="29" spans="1:3" x14ac:dyDescent="0.25">
      <c r="A29" s="3"/>
    </row>
    <row r="30" spans="1:3" ht="15.75" thickBot="1" x14ac:dyDescent="0.3">
      <c r="A30" s="13" t="s">
        <v>21</v>
      </c>
      <c r="B30" s="17">
        <v>2414640.9449054739</v>
      </c>
      <c r="C30" s="17">
        <f t="shared" ref="C30" si="3">C25+C28+B30</f>
        <v>2760206.0151162967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8"/>
  <sheetViews>
    <sheetView workbookViewId="0">
      <selection activeCell="A6" sqref="A6"/>
    </sheetView>
  </sheetViews>
  <sheetFormatPr defaultRowHeight="15" x14ac:dyDescent="0.25"/>
  <cols>
    <col min="1" max="1" width="12.710937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29</v>
      </c>
    </row>
    <row r="3" spans="1:4" x14ac:dyDescent="0.25">
      <c r="A3" s="21" t="s">
        <v>22</v>
      </c>
    </row>
    <row r="4" spans="1:4" x14ac:dyDescent="0.25">
      <c r="A4" s="21" t="s">
        <v>23</v>
      </c>
    </row>
    <row r="5" spans="1:4" x14ac:dyDescent="0.25">
      <c r="A5" s="22" t="s">
        <v>46</v>
      </c>
    </row>
    <row r="7" spans="1:4" x14ac:dyDescent="0.25">
      <c r="A7" s="20"/>
      <c r="D7" s="8"/>
    </row>
    <row r="8" spans="1:4" x14ac:dyDescent="0.25">
      <c r="A8" s="24" t="s">
        <v>32</v>
      </c>
      <c r="B8" s="18"/>
      <c r="D8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/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30</v>
      </c>
    </row>
    <row r="3" spans="1:4" x14ac:dyDescent="0.25">
      <c r="A3" s="21" t="s">
        <v>22</v>
      </c>
    </row>
    <row r="4" spans="1:4" x14ac:dyDescent="0.25">
      <c r="A4" s="21" t="s">
        <v>24</v>
      </c>
    </row>
    <row r="5" spans="1:4" x14ac:dyDescent="0.25">
      <c r="A5" s="23" t="str">
        <f>+'18A'!A5</f>
        <v>January 2020</v>
      </c>
    </row>
    <row r="7" spans="1:4" x14ac:dyDescent="0.25">
      <c r="A7" s="19"/>
      <c r="B7" s="18"/>
      <c r="D7" s="8"/>
    </row>
    <row r="8" spans="1:4" x14ac:dyDescent="0.25">
      <c r="A8" s="24" t="s">
        <v>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35</v>
      </c>
    </row>
    <row r="3" spans="1:4" x14ac:dyDescent="0.25">
      <c r="A3" s="21" t="s">
        <v>25</v>
      </c>
    </row>
    <row r="4" spans="1:4" x14ac:dyDescent="0.25">
      <c r="A4" s="23" t="str">
        <f>+'18A'!A5</f>
        <v>January 2020</v>
      </c>
    </row>
    <row r="6" spans="1:4" x14ac:dyDescent="0.25">
      <c r="A6" s="19"/>
      <c r="B6" s="18"/>
      <c r="D6" s="8"/>
    </row>
    <row r="7" spans="1:4" x14ac:dyDescent="0.25">
      <c r="A7" t="s">
        <v>33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1" t="s">
        <v>0</v>
      </c>
    </row>
    <row r="2" spans="1:4" x14ac:dyDescent="0.25">
      <c r="A2" s="21" t="s">
        <v>34</v>
      </c>
    </row>
    <row r="3" spans="1:4" x14ac:dyDescent="0.25">
      <c r="A3" s="21" t="s">
        <v>22</v>
      </c>
    </row>
    <row r="4" spans="1:4" x14ac:dyDescent="0.25">
      <c r="A4" s="21" t="s">
        <v>26</v>
      </c>
    </row>
    <row r="5" spans="1:4" x14ac:dyDescent="0.25">
      <c r="A5" s="23" t="str">
        <f>+'18A'!A5</f>
        <v>January 2020</v>
      </c>
    </row>
    <row r="7" spans="1:4" x14ac:dyDescent="0.25">
      <c r="D7" s="8"/>
    </row>
    <row r="8" spans="1:4" x14ac:dyDescent="0.25">
      <c r="A8" t="s">
        <v>33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/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36</v>
      </c>
    </row>
    <row r="3" spans="1:1" x14ac:dyDescent="0.25">
      <c r="A3" s="21" t="s">
        <v>27</v>
      </c>
    </row>
    <row r="4" spans="1:1" x14ac:dyDescent="0.25">
      <c r="A4" s="23" t="str">
        <f>+'18A'!A5</f>
        <v>January 2020</v>
      </c>
    </row>
    <row r="7" spans="1:1" x14ac:dyDescent="0.25">
      <c r="A7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B15" sqref="B15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1" t="s">
        <v>0</v>
      </c>
    </row>
    <row r="2" spans="1:1" x14ac:dyDescent="0.25">
      <c r="A2" s="21" t="s">
        <v>38</v>
      </c>
    </row>
    <row r="3" spans="1:1" x14ac:dyDescent="0.25">
      <c r="A3" s="21" t="s">
        <v>28</v>
      </c>
    </row>
    <row r="4" spans="1:1" x14ac:dyDescent="0.25">
      <c r="A4" s="23" t="str">
        <f>+'18A'!A5</f>
        <v>January 2020</v>
      </c>
    </row>
    <row r="7" spans="1:1" x14ac:dyDescent="0.25">
      <c r="A7" t="s"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2020-02-11T17:02:17Z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