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ork\CONNER\Liberty\GR-2018-0013\Workpapers\"/>
    </mc:Choice>
  </mc:AlternateContent>
  <bookViews>
    <workbookView xWindow="0" yWindow="0" windowWidth="20490" windowHeight="7620" activeTab="1"/>
  </bookViews>
  <sheets>
    <sheet name="Rebuttal Adjustment" sheetId="1" r:id="rId1"/>
    <sheet name="Rebuttal Meals" sheetId="2" r:id="rId2"/>
    <sheet name="Rebuttal Other" sheetId="3" r:id="rId3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E22" i="3"/>
  <c r="F21" i="3"/>
  <c r="E21" i="3"/>
  <c r="F20" i="3"/>
  <c r="E20" i="3"/>
  <c r="F19" i="3"/>
  <c r="E19" i="3"/>
  <c r="F18" i="3"/>
  <c r="E18" i="3"/>
  <c r="F17" i="3"/>
  <c r="E17" i="3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F16" i="3" l="1"/>
  <c r="F15" i="3"/>
  <c r="F14" i="3"/>
  <c r="E14" i="3"/>
  <c r="F13" i="3"/>
  <c r="E13" i="3"/>
  <c r="F12" i="3"/>
  <c r="E12" i="3"/>
  <c r="F11" i="3"/>
  <c r="E11" i="3"/>
  <c r="F10" i="3"/>
  <c r="E10" i="3"/>
  <c r="F9" i="3"/>
  <c r="F8" i="3"/>
  <c r="E9" i="3"/>
  <c r="E8" i="3"/>
  <c r="G28" i="2"/>
  <c r="F28" i="2"/>
  <c r="E28" i="2"/>
  <c r="G27" i="2"/>
  <c r="F27" i="2"/>
  <c r="E27" i="2"/>
  <c r="G26" i="2"/>
  <c r="F26" i="2"/>
  <c r="E26" i="2"/>
  <c r="G25" i="2"/>
  <c r="E25" i="2"/>
  <c r="F25" i="2" s="1"/>
  <c r="G24" i="2"/>
  <c r="E24" i="2"/>
  <c r="F24" i="2" s="1"/>
  <c r="G23" i="2"/>
  <c r="G22" i="2"/>
  <c r="E23" i="2"/>
  <c r="F23" i="2" s="1"/>
  <c r="E22" i="2"/>
  <c r="F22" i="2" s="1"/>
  <c r="G21" i="2"/>
  <c r="G20" i="2"/>
  <c r="F21" i="2"/>
  <c r="E21" i="2"/>
  <c r="F20" i="2"/>
  <c r="E20" i="2"/>
  <c r="G19" i="2"/>
  <c r="G18" i="2"/>
  <c r="G17" i="2"/>
  <c r="E19" i="2"/>
  <c r="F19" i="2" s="1"/>
  <c r="E18" i="2"/>
  <c r="F18" i="2" s="1"/>
  <c r="E17" i="2"/>
  <c r="F17" i="2" s="1"/>
  <c r="G16" i="2"/>
  <c r="F16" i="2"/>
  <c r="E16" i="2"/>
  <c r="G15" i="2"/>
  <c r="F15" i="2"/>
  <c r="E15" i="2"/>
  <c r="G14" i="2"/>
  <c r="F14" i="2"/>
  <c r="E14" i="2"/>
  <c r="G13" i="2"/>
  <c r="G12" i="2"/>
  <c r="G11" i="2"/>
  <c r="F13" i="2"/>
  <c r="E13" i="2"/>
  <c r="F12" i="2"/>
  <c r="E12" i="2"/>
  <c r="F11" i="2"/>
  <c r="E11" i="2"/>
  <c r="G10" i="2"/>
  <c r="G9" i="2"/>
  <c r="F10" i="2"/>
  <c r="E10" i="2"/>
  <c r="F9" i="2"/>
  <c r="E9" i="2"/>
  <c r="F8" i="2"/>
  <c r="E8" i="2"/>
  <c r="F7" i="2"/>
  <c r="E7" i="2"/>
  <c r="G18" i="1" l="1"/>
  <c r="G160" i="2" l="1"/>
  <c r="E160" i="2"/>
  <c r="C160" i="2"/>
  <c r="F399" i="3"/>
  <c r="D399" i="3"/>
  <c r="F10" i="1" l="1"/>
  <c r="F12" i="1" s="1"/>
  <c r="F13" i="1"/>
  <c r="F14" i="1" l="1"/>
  <c r="F18" i="1" s="1"/>
  <c r="F17" i="1" l="1"/>
  <c r="F21" i="1" s="1"/>
  <c r="B24" i="1" s="1"/>
</calcChain>
</file>

<file path=xl/sharedStrings.xml><?xml version="1.0" encoding="utf-8"?>
<sst xmlns="http://schemas.openxmlformats.org/spreadsheetml/2006/main" count="283" uniqueCount="178">
  <si>
    <t>Management Expenses</t>
  </si>
  <si>
    <t>DR 1200-1203</t>
  </si>
  <si>
    <t>MAWC WR-2017-0285</t>
  </si>
  <si>
    <t>Amanda Conner</t>
  </si>
  <si>
    <t>Total inapprrpiate or excessive charges</t>
  </si>
  <si>
    <t>Number of employees reviewed</t>
  </si>
  <si>
    <t>Avg Empoyee excess</t>
  </si>
  <si>
    <t>Management employees</t>
  </si>
  <si>
    <t>Toal allocattion from above the line to below the line</t>
  </si>
  <si>
    <t>Corporate Wide 3 factor</t>
  </si>
  <si>
    <t>Missouri Utility</t>
  </si>
  <si>
    <t>Account 921 Adjustment</t>
  </si>
  <si>
    <t>Meal</t>
  </si>
  <si>
    <t>Restaurant &amp; Location</t>
  </si>
  <si>
    <t>Amount</t>
  </si>
  <si>
    <t># of people</t>
  </si>
  <si>
    <t>per person</t>
  </si>
  <si>
    <t>Total</t>
  </si>
  <si>
    <t>Account</t>
  </si>
  <si>
    <t>Charged to</t>
  </si>
  <si>
    <t>Type</t>
  </si>
  <si>
    <t>Name</t>
  </si>
  <si>
    <t>Location</t>
  </si>
  <si>
    <t>MO Allocation</t>
  </si>
  <si>
    <t xml:space="preserve">Missouri Only </t>
  </si>
  <si>
    <t>Corporate Utility</t>
  </si>
  <si>
    <t>Remarks</t>
  </si>
  <si>
    <t>Journal Notes</t>
  </si>
  <si>
    <t>Liberty Management From Company Payroll Workpapers</t>
  </si>
  <si>
    <t>Lunch</t>
  </si>
  <si>
    <t>Imo's Pizza - Troy, MO</t>
  </si>
  <si>
    <t>IA Rate Case Public Hearing Lunch</t>
  </si>
  <si>
    <t>Should not be charged to MO</t>
  </si>
  <si>
    <t>Big Carl's BBQ - Imperial, MO</t>
  </si>
  <si>
    <t>Cracker Barrel - Jasper, AL</t>
  </si>
  <si>
    <t>Dinner</t>
  </si>
  <si>
    <t>Tailfin's Ale House &amp; Oyster Bar - Destin, FL</t>
  </si>
  <si>
    <t>Gas Master Symposium</t>
  </si>
  <si>
    <t>This is not used to provide Safe &amp; Adequate Service</t>
  </si>
  <si>
    <t>Hogs Breath - Destin, FL</t>
  </si>
  <si>
    <t>Boshamp's Seafood &amp; Oyster House  - Destin, FL</t>
  </si>
  <si>
    <t>Crossroads Ribshack - Tupelo, MS</t>
  </si>
  <si>
    <t>Level 2 Steakhouse - Branson, MO</t>
  </si>
  <si>
    <t>Central Strategy Session</t>
  </si>
  <si>
    <t>No other attendees, more than likely alcohol</t>
  </si>
  <si>
    <t>Club 609 - Joplin, MO</t>
  </si>
  <si>
    <t>Regulatory Planning Meeting</t>
  </si>
  <si>
    <t>More than likely alcohol, no itemized receipt</t>
  </si>
  <si>
    <t>Fuji Japanese Steakhouse - JC, MO</t>
  </si>
  <si>
    <t>MEDA Meeting</t>
  </si>
  <si>
    <t>No itemized receipt, no attendees, could be alcohol</t>
  </si>
  <si>
    <t>Hackett Hot Wings - Joplin, MO</t>
  </si>
  <si>
    <t>Popeye's - White Hall, AR</t>
  </si>
  <si>
    <t>Texas Roadhouse - Joplin, MO</t>
  </si>
  <si>
    <t>Electric Ops Meeting</t>
  </si>
  <si>
    <t>Electric</t>
  </si>
  <si>
    <t>Water Planning Meeting</t>
  </si>
  <si>
    <t>Water</t>
  </si>
  <si>
    <t>Compliance Meeting</t>
  </si>
  <si>
    <t>Sonic Drive-In - Fayetteville, AR</t>
  </si>
  <si>
    <t>Regulatory Meeting</t>
  </si>
  <si>
    <t>Water Ops Meeting</t>
  </si>
  <si>
    <t>Cheddar's Restaurant - Joplin, MO</t>
  </si>
  <si>
    <t>Red Onion Café - Joplin, MO</t>
  </si>
  <si>
    <t>Joplin Chamber Meeting</t>
  </si>
  <si>
    <t>ratepayers should not pay</t>
  </si>
  <si>
    <t>Colton's Steakhouse &amp; Grill - Sedalia, MO</t>
  </si>
  <si>
    <t>Gas Ops Planning Meeting</t>
  </si>
  <si>
    <t>receipt not itemized, no attendees, could be alcohol</t>
  </si>
  <si>
    <t>Bone Fish Grill - KC, MO</t>
  </si>
  <si>
    <t>Business Development Meeting</t>
  </si>
  <si>
    <t>Sonic Drive-In - Galena, KS</t>
  </si>
  <si>
    <t>meals for Riverton Workers</t>
  </si>
  <si>
    <t>not in MO</t>
  </si>
  <si>
    <t>American Airline</t>
  </si>
  <si>
    <t>Risk Symposium</t>
  </si>
  <si>
    <t>Hotel</t>
  </si>
  <si>
    <t>Homewood Suites</t>
  </si>
  <si>
    <t>Joplin, MO</t>
  </si>
  <si>
    <t>Employee Meetings</t>
  </si>
  <si>
    <t>Second accounting for this charge</t>
  </si>
  <si>
    <t>Taxi</t>
  </si>
  <si>
    <t>Aarorport Services</t>
  </si>
  <si>
    <t>Concord, ON, Canada</t>
  </si>
  <si>
    <t>Corporate Offsite Meeting</t>
  </si>
  <si>
    <t>Limo services are excessive when cheaper travel is available</t>
  </si>
  <si>
    <t>Airfare</t>
  </si>
  <si>
    <t>KC to Toronto</t>
  </si>
  <si>
    <t>Dues</t>
  </si>
  <si>
    <t>Membership Dues</t>
  </si>
  <si>
    <t>Twin Hills Golf &amp; Country Club - Joplin, MO</t>
  </si>
  <si>
    <t>Ratepayers should not pay for Country Club Membership</t>
  </si>
  <si>
    <t>Fee</t>
  </si>
  <si>
    <t>Renewal Fee</t>
  </si>
  <si>
    <t>TN PE License</t>
  </si>
  <si>
    <t>MO ratepayers should not pay for this expense</t>
  </si>
  <si>
    <t>Misc.</t>
  </si>
  <si>
    <t>Economy Plus</t>
  </si>
  <si>
    <t>United Airlines</t>
  </si>
  <si>
    <t>Seat Upgrade</t>
  </si>
  <si>
    <t>Against Travel Policy</t>
  </si>
  <si>
    <t>Car Rental</t>
  </si>
  <si>
    <t>Enterprise</t>
  </si>
  <si>
    <t xml:space="preserve">Mississauga, ON </t>
  </si>
  <si>
    <t>Oracle Software Review Meeting in Canada</t>
  </si>
  <si>
    <t>This trip was imprudent, shouldn't charge to ratepayers</t>
  </si>
  <si>
    <t>Mileage</t>
  </si>
  <si>
    <t>22 miles</t>
  </si>
  <si>
    <t>Riverton</t>
  </si>
  <si>
    <t>Ratepayers should not pay for company only events</t>
  </si>
  <si>
    <t>Retirement</t>
  </si>
  <si>
    <t>124 miles</t>
  </si>
  <si>
    <t>Bentonville, AR</t>
  </si>
  <si>
    <t>Ken Allen Director</t>
  </si>
  <si>
    <t>Shouldn't be to MO</t>
  </si>
  <si>
    <t>St. Louis Brew Pub - STL, MO</t>
  </si>
  <si>
    <t>No description in Journal</t>
  </si>
  <si>
    <t xml:space="preserve">Alcohol </t>
  </si>
  <si>
    <t>Madison's Café - JC, MO</t>
  </si>
  <si>
    <t>Alcohol</t>
  </si>
  <si>
    <t>Hill Brewing Company - Ferguson, MO</t>
  </si>
  <si>
    <t>Nashua</t>
  </si>
  <si>
    <t>No receipt for this charge, no description for an analysis</t>
  </si>
  <si>
    <t>Drinks</t>
  </si>
  <si>
    <t>AZ</t>
  </si>
  <si>
    <t>No reciept, Alcohol</t>
  </si>
  <si>
    <t>STL, MO</t>
  </si>
  <si>
    <t>No receipt, Alcohol</t>
  </si>
  <si>
    <t>Refreshments</t>
  </si>
  <si>
    <t>Refreshments with GT Transition</t>
  </si>
  <si>
    <t>Fonz's Steaks &amp; Seafood - Manhattan Beach, CA</t>
  </si>
  <si>
    <t>President's Dinner</t>
  </si>
  <si>
    <t>W Hotels - NYC, NY</t>
  </si>
  <si>
    <t>NYSE Refreshments</t>
  </si>
  <si>
    <t>Mythos - Joplin, MO</t>
  </si>
  <si>
    <t>Team Leadership</t>
  </si>
  <si>
    <t>Transition Meeting</t>
  </si>
  <si>
    <t>No Attendees, No Receipt, could be Alcohol</t>
  </si>
  <si>
    <t>Del Frisco's - Boston, MA</t>
  </si>
  <si>
    <t>With Peter &amp; George</t>
  </si>
  <si>
    <t>Heineken Bar - KC, MO</t>
  </si>
  <si>
    <t xml:space="preserve">With PE </t>
  </si>
  <si>
    <t>Carpaccio - Niagra Falls, ON</t>
  </si>
  <si>
    <t>Safety Symposium</t>
  </si>
  <si>
    <t>Costco Wholesale - Burlington, ON</t>
  </si>
  <si>
    <t>Picnic Lunch for Ski Day</t>
  </si>
  <si>
    <t>MO should not be charged</t>
  </si>
  <si>
    <t>Harper's Landing - Oakville, ON</t>
  </si>
  <si>
    <t>Lunch with CS Candidate</t>
  </si>
  <si>
    <t>The Haymaker Restaurant - Peoria, AZ</t>
  </si>
  <si>
    <t>Buckhead Steak &amp; Wine - Columbus, GA</t>
  </si>
  <si>
    <t>Ravello Bar &amp; Grill - Whittier, CA</t>
  </si>
  <si>
    <t>Taxi in Toronto</t>
  </si>
  <si>
    <t>Canada</t>
  </si>
  <si>
    <t>Seems excessive for taxi, No receipt</t>
  </si>
  <si>
    <t>AR</t>
  </si>
  <si>
    <t>Arkansas Commission</t>
  </si>
  <si>
    <t>MO should not pay</t>
  </si>
  <si>
    <t>Pearson Vision Limousine</t>
  </si>
  <si>
    <t>Mississauga, ON</t>
  </si>
  <si>
    <t>Ratepayers should not pay for Limos</t>
  </si>
  <si>
    <t>American Airlines</t>
  </si>
  <si>
    <t>Spot Award</t>
  </si>
  <si>
    <t>Cash award</t>
  </si>
  <si>
    <t xml:space="preserve">Spot Cash Award </t>
  </si>
  <si>
    <t>Ratepayers should not pay for this expense</t>
  </si>
  <si>
    <t>Chicago</t>
  </si>
  <si>
    <t>Premium Economy to LA</t>
  </si>
  <si>
    <t>Per Policy, Not allowed, No receipt</t>
  </si>
  <si>
    <t>Receipt Blurry, there was alcohol listed</t>
  </si>
  <si>
    <t>Amount for Alcohol</t>
  </si>
  <si>
    <t>Per Journal Alcohol</t>
  </si>
  <si>
    <t>Refreshments with XX Transition</t>
  </si>
  <si>
    <t>No itemized receipt,could be alcohol</t>
  </si>
  <si>
    <t>No Itemized receipt, could be alcohol</t>
  </si>
  <si>
    <t>Receipt is blurry, but there is alcohol listed</t>
  </si>
  <si>
    <t>With JS</t>
  </si>
  <si>
    <t>Not RESX/NuTravel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</si>
</sst>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164" formatCode="[$-409]mmmm\ d\,\ yyyy;@"/>
    <numFmt numFmtId="165" formatCode="0.0%"/>
    <numFmt numFmtId="166" formatCode="0_);[Red]\(0\)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Alignment="1">
      <alignment wrapText="1"/>
    </xf>
    <xf numFmtId="8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Fill="1" applyAlignment="1"/>
    <xf numFmtId="0" fontId="2" fillId="0" borderId="0" xfId="0" applyFont="1" applyFill="1" applyAlignment="1"/>
    <xf numFmtId="8" fontId="2" fillId="0" borderId="0" xfId="0" applyNumberFormat="1" applyFont="1" applyFill="1" applyAlignment="1"/>
    <xf numFmtId="10" fontId="2" fillId="0" borderId="0" xfId="0" applyNumberFormat="1" applyFont="1" applyFill="1" applyAlignment="1"/>
    <xf numFmtId="1" fontId="2" fillId="0" borderId="0" xfId="0" applyNumberFormat="1" applyFont="1" applyFill="1" applyAlignment="1"/>
    <xf numFmtId="8" fontId="1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/>
    <xf numFmtId="0" fontId="2" fillId="0" borderId="0" xfId="0" applyNumberFormat="1" applyFont="1"/>
    <xf numFmtId="165" fontId="2" fillId="0" borderId="0" xfId="0" applyNumberFormat="1" applyFont="1"/>
    <xf numFmtId="6" fontId="2" fillId="0" borderId="0" xfId="0" applyNumberFormat="1" applyFont="1"/>
    <xf numFmtId="165" fontId="2" fillId="0" borderId="0" xfId="0" applyNumberFormat="1" applyFont="1" applyAlignment="1"/>
    <xf numFmtId="6" fontId="2" fillId="0" borderId="0" xfId="0" applyNumberFormat="1" applyFont="1" applyFill="1"/>
    <xf numFmtId="0" fontId="2" fillId="0" borderId="0" xfId="0" applyNumberFormat="1" applyFont="1" applyFill="1"/>
    <xf numFmtId="9" fontId="2" fillId="0" borderId="0" xfId="0" applyNumberFormat="1" applyFont="1"/>
    <xf numFmtId="0" fontId="1" fillId="0" borderId="1" xfId="0" applyFont="1" applyFill="1" applyBorder="1" applyAlignment="1">
      <alignment wrapText="1"/>
    </xf>
    <xf numFmtId="8" fontId="1" fillId="0" borderId="1" xfId="0" applyNumberFormat="1" applyFont="1" applyFill="1" applyBorder="1" applyAlignment="1">
      <alignment wrapText="1"/>
    </xf>
    <xf numFmtId="166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" fontId="2" fillId="0" borderId="0" xfId="0" applyNumberFormat="1" applyFont="1" applyFill="1" applyAlignment="1">
      <alignment wrapText="1"/>
    </xf>
    <xf numFmtId="8" fontId="1" fillId="0" borderId="0" xfId="0" applyNumberFormat="1" applyFont="1" applyFill="1" applyAlignment="1">
      <alignment wrapText="1"/>
    </xf>
    <xf numFmtId="0" fontId="1" fillId="0" borderId="2" xfId="0" applyFont="1" applyBorder="1" applyAlignment="1">
      <alignment wrapText="1"/>
    </xf>
    <xf numFmtId="8" fontId="1" fillId="0" borderId="2" xfId="0" applyNumberFormat="1" applyFont="1" applyBorder="1" applyAlignment="1">
      <alignment wrapText="1"/>
    </xf>
    <xf numFmtId="8" fontId="2" fillId="0" borderId="0" xfId="0" applyNumberFormat="1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8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8" fontId="1" fillId="0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8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8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center" wrapText="1"/>
    </xf>
    <xf numFmtId="8" fontId="2" fillId="0" borderId="0" xfId="0" applyNumberFormat="1" applyFont="1" applyFill="1"/>
    <xf numFmtId="10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"/>
  <sheetViews>
    <sheetView workbookViewId="0">
      <selection activeCell="J14" sqref="J14"/>
    </sheetView>
  </sheetViews>
  <sheetFormatPr defaultRowHeight="12.75" x14ac:dyDescent="0.2"/>
  <cols>
    <col min="1" max="1" width="9.140625" style="12"/>
    <col min="2" max="2" width="10.7109375" style="12" bestFit="1" customWidth="1"/>
    <col min="3" max="5" width="9.140625" style="12"/>
    <col min="6" max="6" width="11.42578125" style="12" bestFit="1" customWidth="1"/>
    <col min="7" max="7" width="9.5703125" style="12" bestFit="1" customWidth="1"/>
    <col min="8" max="16384" width="9.140625" style="12"/>
  </cols>
  <sheetData>
    <row r="1" spans="1:83" s="11" customFormat="1" x14ac:dyDescent="0.2">
      <c r="A1" s="5" t="s">
        <v>0</v>
      </c>
      <c r="B1" s="6"/>
      <c r="C1" s="6"/>
      <c r="D1" s="6"/>
      <c r="E1" s="7"/>
      <c r="F1" s="6"/>
      <c r="G1" s="7"/>
      <c r="H1" s="8"/>
      <c r="I1" s="7"/>
      <c r="J1" s="6"/>
      <c r="K1" s="6"/>
      <c r="L1" s="6"/>
      <c r="M1" s="6"/>
      <c r="N1" s="6"/>
      <c r="O1" s="7"/>
      <c r="P1" s="8"/>
      <c r="Q1" s="7"/>
      <c r="R1" s="6"/>
      <c r="S1" s="6"/>
      <c r="T1" s="6"/>
      <c r="U1" s="6"/>
      <c r="V1" s="6"/>
      <c r="W1" s="6"/>
      <c r="X1" s="7"/>
      <c r="Y1" s="8"/>
      <c r="Z1" s="7"/>
      <c r="AA1" s="6"/>
      <c r="AB1" s="6"/>
      <c r="AC1" s="6"/>
      <c r="AD1" s="6"/>
      <c r="AE1" s="6"/>
      <c r="AF1" s="6"/>
      <c r="AG1" s="7"/>
      <c r="AH1" s="8"/>
      <c r="AI1" s="7"/>
      <c r="AJ1" s="6"/>
      <c r="AK1" s="6"/>
      <c r="AL1" s="6"/>
      <c r="AM1" s="7"/>
      <c r="AN1" s="9"/>
      <c r="AO1" s="8"/>
      <c r="AP1" s="7"/>
      <c r="AQ1" s="6"/>
      <c r="AR1" s="6"/>
      <c r="AS1" s="6"/>
      <c r="AT1" s="6"/>
      <c r="AU1" s="6"/>
      <c r="AV1" s="6"/>
      <c r="AW1" s="6"/>
      <c r="AX1" s="6"/>
      <c r="AY1" s="6"/>
      <c r="AZ1" s="7"/>
      <c r="BA1" s="8"/>
      <c r="BB1" s="7"/>
      <c r="BC1" s="6"/>
      <c r="BD1" s="6"/>
      <c r="BE1" s="6"/>
      <c r="BF1" s="6"/>
      <c r="BG1" s="9"/>
      <c r="BH1" s="6"/>
      <c r="BI1" s="7"/>
      <c r="BJ1" s="8"/>
      <c r="BK1" s="7"/>
      <c r="BL1" s="6"/>
      <c r="BM1" s="6"/>
      <c r="BN1" s="6"/>
      <c r="BO1" s="6"/>
      <c r="BP1" s="6"/>
      <c r="BQ1" s="6"/>
      <c r="BR1" s="7"/>
      <c r="BS1" s="8"/>
      <c r="BT1" s="7"/>
      <c r="BU1" s="6"/>
      <c r="BV1" s="6"/>
      <c r="BW1" s="6"/>
      <c r="BX1" s="6"/>
      <c r="BY1" s="6"/>
      <c r="BZ1" s="7"/>
      <c r="CA1" s="8"/>
      <c r="CB1" s="7"/>
      <c r="CC1" s="6"/>
      <c r="CD1" s="6"/>
      <c r="CE1" s="10"/>
    </row>
    <row r="2" spans="1:83" s="11" customFormat="1" x14ac:dyDescent="0.2">
      <c r="A2" s="5" t="s">
        <v>1</v>
      </c>
      <c r="B2" s="6"/>
      <c r="C2" s="6"/>
      <c r="D2" s="6"/>
      <c r="E2" s="7"/>
      <c r="F2" s="6"/>
      <c r="G2" s="7"/>
      <c r="H2" s="8"/>
      <c r="I2" s="7"/>
      <c r="J2" s="6"/>
      <c r="K2" s="6"/>
      <c r="L2" s="6"/>
      <c r="M2" s="6"/>
      <c r="N2" s="6"/>
      <c r="O2" s="7"/>
      <c r="P2" s="8"/>
      <c r="Q2" s="7"/>
      <c r="R2" s="6"/>
      <c r="S2" s="6"/>
      <c r="T2" s="6"/>
      <c r="U2" s="6"/>
      <c r="V2" s="6"/>
      <c r="W2" s="6"/>
      <c r="X2" s="7"/>
      <c r="Y2" s="8"/>
      <c r="Z2" s="7"/>
      <c r="AA2" s="6"/>
      <c r="AB2" s="6"/>
      <c r="AC2" s="6"/>
      <c r="AD2" s="6"/>
      <c r="AE2" s="6"/>
      <c r="AF2" s="6"/>
      <c r="AG2" s="7"/>
      <c r="AH2" s="8"/>
      <c r="AI2" s="7"/>
      <c r="AJ2" s="6"/>
      <c r="AK2" s="6"/>
      <c r="AL2" s="6"/>
      <c r="AM2" s="7"/>
      <c r="AN2" s="9"/>
      <c r="AO2" s="8"/>
      <c r="AP2" s="7"/>
      <c r="AQ2" s="6"/>
      <c r="AR2" s="6"/>
      <c r="AS2" s="6"/>
      <c r="AT2" s="6"/>
      <c r="AU2" s="6"/>
      <c r="AV2" s="6"/>
      <c r="AW2" s="6"/>
      <c r="AX2" s="6"/>
      <c r="AY2" s="6"/>
      <c r="AZ2" s="7"/>
      <c r="BA2" s="8"/>
      <c r="BB2" s="7"/>
      <c r="BC2" s="6"/>
      <c r="BD2" s="6"/>
      <c r="BE2" s="6"/>
      <c r="BF2" s="6"/>
      <c r="BG2" s="9"/>
      <c r="BH2" s="6"/>
      <c r="BI2" s="7"/>
      <c r="BJ2" s="8"/>
      <c r="BK2" s="7"/>
      <c r="BL2" s="6"/>
      <c r="BM2" s="6"/>
      <c r="BN2" s="6"/>
      <c r="BO2" s="6"/>
      <c r="BP2" s="6"/>
      <c r="BQ2" s="6"/>
      <c r="BR2" s="7"/>
      <c r="BS2" s="8"/>
      <c r="BT2" s="7"/>
      <c r="BU2" s="6"/>
      <c r="BV2" s="6"/>
      <c r="BW2" s="6"/>
      <c r="BX2" s="6"/>
      <c r="BY2" s="6"/>
      <c r="BZ2" s="7"/>
      <c r="CA2" s="8"/>
      <c r="CB2" s="7"/>
      <c r="CC2" s="6"/>
      <c r="CD2" s="6"/>
      <c r="CE2" s="10"/>
    </row>
    <row r="3" spans="1:83" s="11" customFormat="1" x14ac:dyDescent="0.2">
      <c r="A3" s="5" t="s">
        <v>2</v>
      </c>
      <c r="B3" s="6"/>
      <c r="C3" s="6"/>
      <c r="D3" s="6"/>
      <c r="E3" s="7"/>
      <c r="F3" s="6"/>
      <c r="G3" s="7"/>
      <c r="H3" s="8"/>
      <c r="I3" s="7"/>
      <c r="J3" s="6"/>
      <c r="K3" s="6"/>
      <c r="L3" s="6"/>
      <c r="M3" s="6"/>
      <c r="N3" s="6"/>
      <c r="O3" s="7"/>
      <c r="P3" s="8"/>
      <c r="Q3" s="7"/>
      <c r="R3" s="6"/>
      <c r="S3" s="6"/>
      <c r="T3" s="6"/>
      <c r="U3" s="6"/>
      <c r="V3" s="6"/>
      <c r="W3" s="6"/>
      <c r="X3" s="7"/>
      <c r="Y3" s="8"/>
      <c r="Z3" s="7"/>
      <c r="AA3" s="6"/>
      <c r="AB3" s="6"/>
      <c r="AC3" s="6"/>
      <c r="AD3" s="6"/>
      <c r="AE3" s="6"/>
      <c r="AF3" s="6"/>
      <c r="AG3" s="7"/>
      <c r="AH3" s="8"/>
      <c r="AI3" s="7"/>
      <c r="AJ3" s="6"/>
      <c r="AK3" s="6"/>
      <c r="AL3" s="6"/>
      <c r="AM3" s="7"/>
      <c r="AN3" s="9"/>
      <c r="AO3" s="8"/>
      <c r="AP3" s="7"/>
      <c r="AQ3" s="6"/>
      <c r="AR3" s="6"/>
      <c r="AS3" s="6"/>
      <c r="AT3" s="6"/>
      <c r="AU3" s="6"/>
      <c r="AV3" s="6"/>
      <c r="AW3" s="6"/>
      <c r="AX3" s="6"/>
      <c r="AY3" s="6"/>
      <c r="AZ3" s="7"/>
      <c r="BA3" s="8"/>
      <c r="BB3" s="7"/>
      <c r="BC3" s="6"/>
      <c r="BD3" s="6"/>
      <c r="BE3" s="6"/>
      <c r="BF3" s="6"/>
      <c r="BG3" s="9"/>
      <c r="BH3" s="6"/>
      <c r="BI3" s="7"/>
      <c r="BJ3" s="8"/>
      <c r="BK3" s="7"/>
      <c r="BL3" s="6"/>
      <c r="BM3" s="6"/>
      <c r="BN3" s="6"/>
      <c r="BO3" s="6"/>
      <c r="BP3" s="6"/>
      <c r="BQ3" s="6"/>
      <c r="BR3" s="7"/>
      <c r="BS3" s="8"/>
      <c r="BT3" s="7"/>
      <c r="BU3" s="6"/>
      <c r="BV3" s="6"/>
      <c r="BW3" s="6"/>
      <c r="BX3" s="6"/>
      <c r="BY3" s="6"/>
      <c r="BZ3" s="7"/>
      <c r="CA3" s="8"/>
      <c r="CB3" s="7"/>
      <c r="CC3" s="6"/>
      <c r="CD3" s="6"/>
      <c r="CE3" s="10"/>
    </row>
    <row r="4" spans="1:83" s="11" customFormat="1" x14ac:dyDescent="0.2">
      <c r="A4" s="5" t="s">
        <v>3</v>
      </c>
      <c r="B4" s="6"/>
      <c r="C4" s="6"/>
      <c r="D4" s="6"/>
      <c r="E4" s="7"/>
      <c r="F4" s="6"/>
      <c r="G4" s="7"/>
      <c r="H4" s="8"/>
      <c r="I4" s="7"/>
      <c r="J4" s="6"/>
      <c r="K4" s="6"/>
      <c r="L4" s="6"/>
      <c r="M4" s="6"/>
      <c r="N4" s="6"/>
      <c r="O4" s="7"/>
      <c r="P4" s="8"/>
      <c r="Q4" s="7"/>
      <c r="R4" s="6"/>
      <c r="S4" s="6"/>
      <c r="T4" s="6"/>
      <c r="U4" s="6"/>
      <c r="V4" s="6"/>
      <c r="W4" s="6"/>
      <c r="X4" s="7"/>
      <c r="Y4" s="8"/>
      <c r="Z4" s="7"/>
      <c r="AA4" s="6"/>
      <c r="AB4" s="6"/>
      <c r="AC4" s="6"/>
      <c r="AD4" s="6"/>
      <c r="AE4" s="6"/>
      <c r="AF4" s="6"/>
      <c r="AG4" s="7"/>
      <c r="AH4" s="8"/>
      <c r="AI4" s="7"/>
      <c r="AJ4" s="6"/>
      <c r="AK4" s="6"/>
      <c r="AL4" s="6"/>
      <c r="AM4" s="7"/>
      <c r="AN4" s="9"/>
      <c r="AO4" s="8"/>
      <c r="AP4" s="7"/>
      <c r="AQ4" s="6"/>
      <c r="AR4" s="6"/>
      <c r="AS4" s="6"/>
      <c r="AT4" s="6"/>
      <c r="AU4" s="6"/>
      <c r="AV4" s="6"/>
      <c r="AW4" s="6"/>
      <c r="AX4" s="6"/>
      <c r="AY4" s="6"/>
      <c r="AZ4" s="7"/>
      <c r="BA4" s="8"/>
      <c r="BB4" s="7"/>
      <c r="BC4" s="6"/>
      <c r="BD4" s="6"/>
      <c r="BE4" s="6"/>
      <c r="BF4" s="6"/>
      <c r="BG4" s="9"/>
      <c r="BH4" s="6"/>
      <c r="BI4" s="7"/>
      <c r="BJ4" s="8"/>
      <c r="BK4" s="7"/>
      <c r="BL4" s="6"/>
      <c r="BM4" s="6"/>
      <c r="BN4" s="6"/>
      <c r="BO4" s="6"/>
      <c r="BP4" s="6"/>
      <c r="BQ4" s="6"/>
      <c r="BR4" s="7"/>
      <c r="BS4" s="8"/>
      <c r="BT4" s="7"/>
      <c r="BU4" s="6"/>
      <c r="BV4" s="6"/>
      <c r="BW4" s="6"/>
      <c r="BX4" s="6"/>
      <c r="BY4" s="6"/>
      <c r="BZ4" s="7"/>
      <c r="CA4" s="8"/>
      <c r="CB4" s="7"/>
      <c r="CC4" s="6"/>
      <c r="CD4" s="6"/>
      <c r="CE4" s="10"/>
    </row>
    <row r="6" spans="1:83" x14ac:dyDescent="0.2">
      <c r="F6" s="13"/>
      <c r="H6" s="14" t="s">
        <v>28</v>
      </c>
      <c r="I6" s="14"/>
      <c r="J6" s="15"/>
      <c r="K6" s="14"/>
    </row>
    <row r="7" spans="1:83" x14ac:dyDescent="0.2">
      <c r="F7" s="13"/>
      <c r="H7" s="13">
        <v>92</v>
      </c>
      <c r="I7" s="13"/>
      <c r="J7" s="15"/>
      <c r="K7" s="14"/>
    </row>
    <row r="8" spans="1:83" x14ac:dyDescent="0.2">
      <c r="F8" s="13"/>
      <c r="H8" s="16"/>
      <c r="I8" s="16"/>
      <c r="J8" s="15"/>
      <c r="K8" s="14"/>
      <c r="M8" s="45"/>
      <c r="N8" s="45"/>
    </row>
    <row r="9" spans="1:83" x14ac:dyDescent="0.2">
      <c r="F9" s="13"/>
      <c r="H9" s="14"/>
      <c r="I9" s="14"/>
      <c r="J9" s="15"/>
      <c r="K9" s="14"/>
    </row>
    <row r="10" spans="1:83" x14ac:dyDescent="0.2">
      <c r="A10" s="12" t="s">
        <v>4</v>
      </c>
      <c r="F10" s="15">
        <f>'Rebuttal Meals'!C160+'Rebuttal Other'!D399</f>
        <v>6865.79</v>
      </c>
      <c r="H10" s="14"/>
      <c r="I10" s="14"/>
      <c r="J10" s="15"/>
      <c r="K10" s="14"/>
      <c r="M10" s="14"/>
      <c r="N10" s="14"/>
    </row>
    <row r="11" spans="1:83" x14ac:dyDescent="0.2">
      <c r="A11" s="12" t="s">
        <v>5</v>
      </c>
      <c r="F11" s="13">
        <v>6</v>
      </c>
      <c r="H11" s="14"/>
      <c r="I11" s="14"/>
      <c r="J11" s="15"/>
      <c r="K11" s="14"/>
    </row>
    <row r="12" spans="1:83" x14ac:dyDescent="0.2">
      <c r="A12" s="12" t="s">
        <v>6</v>
      </c>
      <c r="F12" s="15">
        <f>+F10/F11</f>
        <v>1144.2983333333334</v>
      </c>
      <c r="H12" s="14"/>
      <c r="I12" s="14"/>
      <c r="J12" s="15"/>
      <c r="K12" s="14"/>
    </row>
    <row r="13" spans="1:83" x14ac:dyDescent="0.2">
      <c r="A13" s="12" t="s">
        <v>7</v>
      </c>
      <c r="F13" s="13">
        <f>H7+I7</f>
        <v>92</v>
      </c>
      <c r="H13" s="14"/>
      <c r="I13" s="14"/>
      <c r="J13" s="15"/>
      <c r="K13" s="14"/>
    </row>
    <row r="14" spans="1:83" x14ac:dyDescent="0.2">
      <c r="A14" s="12" t="s">
        <v>8</v>
      </c>
      <c r="F14" s="15">
        <f>+F12*F13</f>
        <v>105275.44666666667</v>
      </c>
      <c r="H14" s="14"/>
      <c r="I14" s="14"/>
      <c r="J14" s="15"/>
      <c r="K14" s="14"/>
    </row>
    <row r="15" spans="1:83" x14ac:dyDescent="0.2">
      <c r="F15" s="15"/>
      <c r="H15" s="14"/>
      <c r="I15" s="14"/>
      <c r="J15" s="15"/>
      <c r="K15" s="14"/>
    </row>
    <row r="16" spans="1:83" x14ac:dyDescent="0.2">
      <c r="A16" s="12" t="s">
        <v>9</v>
      </c>
      <c r="F16" s="13"/>
      <c r="H16" s="14"/>
      <c r="I16" s="14"/>
      <c r="J16" s="15"/>
      <c r="K16" s="14"/>
    </row>
    <row r="17" spans="1:11" x14ac:dyDescent="0.2">
      <c r="A17" s="12" t="s">
        <v>10</v>
      </c>
      <c r="F17" s="15">
        <f>F14*G17</f>
        <v>69860.786408</v>
      </c>
      <c r="G17" s="44">
        <v>0.66359999999999997</v>
      </c>
      <c r="H17" s="14"/>
      <c r="I17" s="14"/>
      <c r="J17" s="15"/>
      <c r="K17" s="14"/>
    </row>
    <row r="18" spans="1:11" x14ac:dyDescent="0.2">
      <c r="A18" s="12" t="s">
        <v>25</v>
      </c>
      <c r="F18" s="17">
        <f>F14*G18</f>
        <v>35414.66025866667</v>
      </c>
      <c r="G18" s="44">
        <f>100%-G17</f>
        <v>0.33640000000000003</v>
      </c>
      <c r="H18" s="14"/>
      <c r="I18" s="14"/>
      <c r="J18" s="15"/>
      <c r="K18" s="14"/>
    </row>
    <row r="19" spans="1:11" x14ac:dyDescent="0.2">
      <c r="F19" s="17"/>
      <c r="H19" s="14"/>
      <c r="I19" s="14"/>
      <c r="J19" s="15"/>
      <c r="K19" s="14"/>
    </row>
    <row r="20" spans="1:11" x14ac:dyDescent="0.2">
      <c r="F20" s="18"/>
      <c r="H20" s="14"/>
      <c r="I20" s="14"/>
      <c r="J20" s="15"/>
      <c r="K20" s="14"/>
    </row>
    <row r="21" spans="1:11" x14ac:dyDescent="0.2">
      <c r="A21" s="12" t="s">
        <v>24</v>
      </c>
      <c r="F21" s="17">
        <f>F17</f>
        <v>69860.786408</v>
      </c>
      <c r="H21" s="14"/>
    </row>
    <row r="22" spans="1:11" x14ac:dyDescent="0.2">
      <c r="F22" s="17"/>
      <c r="G22" s="14"/>
      <c r="H22" s="14"/>
    </row>
    <row r="23" spans="1:11" x14ac:dyDescent="0.2">
      <c r="A23" s="17"/>
      <c r="B23" s="15" t="s">
        <v>11</v>
      </c>
      <c r="C23" s="14"/>
      <c r="F23" s="17"/>
      <c r="G23" s="14"/>
      <c r="H23" s="14"/>
    </row>
    <row r="24" spans="1:11" x14ac:dyDescent="0.2">
      <c r="A24" s="19">
        <v>-0.6</v>
      </c>
      <c r="B24" s="15">
        <f>A24*F21</f>
        <v>-41916.471844799999</v>
      </c>
      <c r="C24" s="14"/>
      <c r="F24" s="18"/>
      <c r="H24" s="14"/>
    </row>
  </sheetData>
  <mergeCells count="1">
    <mergeCell ref="M8:N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61"/>
  <sheetViews>
    <sheetView tabSelected="1" topLeftCell="A4" zoomScaleNormal="100" workbookViewId="0">
      <selection activeCell="J10" sqref="J10"/>
    </sheetView>
  </sheetViews>
  <sheetFormatPr defaultRowHeight="12.75" x14ac:dyDescent="0.2"/>
  <cols>
    <col min="1" max="1" width="10.5703125" style="4" customWidth="1"/>
    <col min="2" max="2" width="30.140625" style="4" customWidth="1"/>
    <col min="3" max="9" width="9.140625" style="4"/>
    <col min="10" max="10" width="29.140625" style="4" customWidth="1"/>
    <col min="11" max="11" width="28.140625" style="4" customWidth="1"/>
    <col min="12" max="16384" width="9.140625" style="4"/>
  </cols>
  <sheetData>
    <row r="1" spans="1:81" s="11" customFormat="1" x14ac:dyDescent="0.2">
      <c r="A1" s="5" t="s">
        <v>0</v>
      </c>
      <c r="B1" s="6"/>
      <c r="C1" s="6"/>
      <c r="D1" s="7"/>
      <c r="E1" s="6"/>
      <c r="F1" s="7"/>
      <c r="G1" s="7"/>
      <c r="H1" s="6"/>
      <c r="I1" s="6"/>
      <c r="J1" s="6"/>
      <c r="K1" s="1"/>
      <c r="L1" s="6"/>
      <c r="M1" s="7"/>
      <c r="N1" s="8"/>
      <c r="O1" s="7"/>
      <c r="P1" s="6"/>
      <c r="Q1" s="6"/>
      <c r="R1" s="6"/>
      <c r="S1" s="6"/>
      <c r="T1" s="6"/>
      <c r="U1" s="6"/>
      <c r="V1" s="7"/>
      <c r="W1" s="8"/>
      <c r="X1" s="7"/>
      <c r="Y1" s="6"/>
      <c r="Z1" s="6"/>
      <c r="AA1" s="6"/>
      <c r="AB1" s="6"/>
      <c r="AC1" s="6"/>
      <c r="AD1" s="6"/>
      <c r="AE1" s="7"/>
      <c r="AF1" s="8"/>
      <c r="AG1" s="7"/>
      <c r="AH1" s="6"/>
      <c r="AI1" s="6"/>
      <c r="AJ1" s="6"/>
      <c r="AK1" s="7"/>
      <c r="AL1" s="9"/>
      <c r="AM1" s="8"/>
      <c r="AN1" s="7"/>
      <c r="AO1" s="6"/>
      <c r="AP1" s="6"/>
      <c r="AQ1" s="6"/>
      <c r="AR1" s="6"/>
      <c r="AS1" s="6"/>
      <c r="AT1" s="6"/>
      <c r="AU1" s="6"/>
      <c r="AV1" s="6"/>
      <c r="AW1" s="6"/>
      <c r="AX1" s="7"/>
      <c r="AY1" s="8"/>
      <c r="AZ1" s="7"/>
      <c r="BA1" s="6"/>
      <c r="BB1" s="6"/>
      <c r="BC1" s="6"/>
      <c r="BD1" s="6"/>
      <c r="BE1" s="6"/>
      <c r="BF1" s="6"/>
      <c r="BG1" s="7"/>
      <c r="BH1" s="8"/>
      <c r="BI1" s="7"/>
      <c r="BJ1" s="6"/>
      <c r="BK1" s="6"/>
      <c r="BL1" s="6"/>
      <c r="BM1" s="6"/>
      <c r="BN1" s="6"/>
      <c r="BO1" s="6"/>
      <c r="BP1" s="7"/>
      <c r="BQ1" s="8"/>
      <c r="BR1" s="7"/>
      <c r="BS1" s="6"/>
      <c r="BT1" s="6"/>
      <c r="BU1" s="6"/>
      <c r="BV1" s="6"/>
      <c r="BW1" s="6"/>
      <c r="BX1" s="7"/>
      <c r="BY1" s="8"/>
      <c r="BZ1" s="7"/>
      <c r="CA1" s="6"/>
      <c r="CB1" s="6"/>
      <c r="CC1" s="10"/>
    </row>
    <row r="2" spans="1:81" s="11" customFormat="1" x14ac:dyDescent="0.2">
      <c r="A2" s="5" t="s">
        <v>1</v>
      </c>
      <c r="B2" s="6"/>
      <c r="C2" s="6"/>
      <c r="D2" s="7"/>
      <c r="E2" s="6"/>
      <c r="F2" s="7"/>
      <c r="G2" s="7"/>
      <c r="H2" s="6"/>
      <c r="I2" s="6"/>
      <c r="J2" s="6"/>
      <c r="K2" s="1"/>
      <c r="L2" s="6"/>
      <c r="M2" s="7"/>
      <c r="N2" s="8"/>
      <c r="O2" s="7"/>
      <c r="P2" s="6"/>
      <c r="Q2" s="6"/>
      <c r="R2" s="6"/>
      <c r="S2" s="6"/>
      <c r="T2" s="6"/>
      <c r="U2" s="6"/>
      <c r="V2" s="7"/>
      <c r="W2" s="8"/>
      <c r="X2" s="7"/>
      <c r="Y2" s="6"/>
      <c r="Z2" s="6"/>
      <c r="AA2" s="6"/>
      <c r="AB2" s="6"/>
      <c r="AC2" s="6"/>
      <c r="AD2" s="6"/>
      <c r="AE2" s="7"/>
      <c r="AF2" s="8"/>
      <c r="AG2" s="7"/>
      <c r="AH2" s="6"/>
      <c r="AI2" s="6"/>
      <c r="AJ2" s="6"/>
      <c r="AK2" s="7"/>
      <c r="AL2" s="9"/>
      <c r="AM2" s="8"/>
      <c r="AN2" s="7"/>
      <c r="AO2" s="6"/>
      <c r="AP2" s="6"/>
      <c r="AQ2" s="6"/>
      <c r="AR2" s="6"/>
      <c r="AS2" s="6"/>
      <c r="AT2" s="6"/>
      <c r="AU2" s="6"/>
      <c r="AV2" s="6"/>
      <c r="AW2" s="6"/>
      <c r="AX2" s="7"/>
      <c r="AY2" s="8"/>
      <c r="AZ2" s="7"/>
      <c r="BA2" s="6"/>
      <c r="BB2" s="6"/>
      <c r="BC2" s="6"/>
      <c r="BD2" s="6"/>
      <c r="BE2" s="6"/>
      <c r="BF2" s="6"/>
      <c r="BG2" s="7"/>
      <c r="BH2" s="8"/>
      <c r="BI2" s="7"/>
      <c r="BJ2" s="6"/>
      <c r="BK2" s="6"/>
      <c r="BL2" s="6"/>
      <c r="BM2" s="6"/>
      <c r="BN2" s="6"/>
      <c r="BO2" s="6"/>
      <c r="BP2" s="7"/>
      <c r="BQ2" s="8"/>
      <c r="BR2" s="7"/>
      <c r="BS2" s="6"/>
      <c r="BT2" s="6"/>
      <c r="BU2" s="6"/>
      <c r="BV2" s="6"/>
      <c r="BW2" s="6"/>
      <c r="BX2" s="7"/>
      <c r="BY2" s="8"/>
      <c r="BZ2" s="7"/>
      <c r="CA2" s="6"/>
      <c r="CB2" s="6"/>
      <c r="CC2" s="10"/>
    </row>
    <row r="3" spans="1:81" s="11" customFormat="1" x14ac:dyDescent="0.2">
      <c r="A3" s="5" t="s">
        <v>2</v>
      </c>
      <c r="B3" s="6"/>
      <c r="C3" s="6"/>
      <c r="D3" s="7"/>
      <c r="E3" s="6"/>
      <c r="F3" s="7"/>
      <c r="G3" s="7"/>
      <c r="H3" s="6"/>
      <c r="I3" s="6"/>
      <c r="J3" s="6"/>
      <c r="K3" s="1"/>
      <c r="L3" s="6"/>
      <c r="M3" s="7"/>
      <c r="N3" s="8"/>
      <c r="O3" s="7"/>
      <c r="P3" s="6"/>
      <c r="Q3" s="6"/>
      <c r="R3" s="6"/>
      <c r="S3" s="6"/>
      <c r="T3" s="6"/>
      <c r="U3" s="6"/>
      <c r="V3" s="7"/>
      <c r="W3" s="8"/>
      <c r="X3" s="7"/>
      <c r="Y3" s="6"/>
      <c r="Z3" s="6"/>
      <c r="AA3" s="6"/>
      <c r="AB3" s="6"/>
      <c r="AC3" s="6"/>
      <c r="AD3" s="6"/>
      <c r="AE3" s="7"/>
      <c r="AF3" s="8"/>
      <c r="AG3" s="7"/>
      <c r="AH3" s="6"/>
      <c r="AI3" s="6"/>
      <c r="AJ3" s="6"/>
      <c r="AK3" s="7"/>
      <c r="AL3" s="9"/>
      <c r="AM3" s="8"/>
      <c r="AN3" s="7"/>
      <c r="AO3" s="6"/>
      <c r="AP3" s="6"/>
      <c r="AQ3" s="6"/>
      <c r="AR3" s="6"/>
      <c r="AS3" s="6"/>
      <c r="AT3" s="6"/>
      <c r="AU3" s="6"/>
      <c r="AV3" s="6"/>
      <c r="AW3" s="6"/>
      <c r="AX3" s="7"/>
      <c r="AY3" s="8"/>
      <c r="AZ3" s="7"/>
      <c r="BA3" s="6"/>
      <c r="BB3" s="6"/>
      <c r="BC3" s="6"/>
      <c r="BD3" s="6"/>
      <c r="BE3" s="6"/>
      <c r="BF3" s="6"/>
      <c r="BG3" s="7"/>
      <c r="BH3" s="8"/>
      <c r="BI3" s="7"/>
      <c r="BJ3" s="6"/>
      <c r="BK3" s="6"/>
      <c r="BL3" s="6"/>
      <c r="BM3" s="6"/>
      <c r="BN3" s="6"/>
      <c r="BO3" s="6"/>
      <c r="BP3" s="7"/>
      <c r="BQ3" s="8"/>
      <c r="BR3" s="7"/>
      <c r="BS3" s="6"/>
      <c r="BT3" s="6"/>
      <c r="BU3" s="6"/>
      <c r="BV3" s="6"/>
      <c r="BW3" s="6"/>
      <c r="BX3" s="7"/>
      <c r="BY3" s="8"/>
      <c r="BZ3" s="7"/>
      <c r="CA3" s="6"/>
      <c r="CB3" s="6"/>
      <c r="CC3" s="10"/>
    </row>
    <row r="4" spans="1:81" s="11" customFormat="1" x14ac:dyDescent="0.2">
      <c r="A4" s="5" t="s">
        <v>3</v>
      </c>
      <c r="B4" s="6"/>
      <c r="C4" s="6"/>
      <c r="D4" s="7"/>
      <c r="E4" s="6"/>
      <c r="F4" s="7"/>
      <c r="G4" s="7"/>
      <c r="H4" s="6"/>
      <c r="I4" s="6"/>
      <c r="J4" s="6"/>
      <c r="K4" s="1"/>
      <c r="L4" s="6"/>
      <c r="M4" s="7"/>
      <c r="N4" s="8"/>
      <c r="O4" s="7"/>
      <c r="P4" s="6"/>
      <c r="Q4" s="6"/>
      <c r="R4" s="6"/>
      <c r="S4" s="6"/>
      <c r="T4" s="6"/>
      <c r="U4" s="6"/>
      <c r="V4" s="7"/>
      <c r="W4" s="8"/>
      <c r="X4" s="7"/>
      <c r="Y4" s="6"/>
      <c r="Z4" s="6"/>
      <c r="AA4" s="6"/>
      <c r="AB4" s="6"/>
      <c r="AC4" s="6"/>
      <c r="AD4" s="6"/>
      <c r="AE4" s="7"/>
      <c r="AF4" s="8"/>
      <c r="AG4" s="7"/>
      <c r="AH4" s="6"/>
      <c r="AI4" s="6"/>
      <c r="AJ4" s="6"/>
      <c r="AK4" s="7"/>
      <c r="AL4" s="9"/>
      <c r="AM4" s="8"/>
      <c r="AN4" s="7"/>
      <c r="AO4" s="6"/>
      <c r="AP4" s="6"/>
      <c r="AQ4" s="6"/>
      <c r="AR4" s="6"/>
      <c r="AS4" s="6"/>
      <c r="AT4" s="6"/>
      <c r="AU4" s="6"/>
      <c r="AV4" s="6"/>
      <c r="AW4" s="6"/>
      <c r="AX4" s="7"/>
      <c r="AY4" s="8"/>
      <c r="AZ4" s="7"/>
      <c r="BA4" s="6"/>
      <c r="BB4" s="6"/>
      <c r="BC4" s="6"/>
      <c r="BD4" s="6"/>
      <c r="BE4" s="6"/>
      <c r="BF4" s="6"/>
      <c r="BG4" s="7"/>
      <c r="BH4" s="8"/>
      <c r="BI4" s="7"/>
      <c r="BJ4" s="6"/>
      <c r="BK4" s="6"/>
      <c r="BL4" s="6"/>
      <c r="BM4" s="6"/>
      <c r="BN4" s="6"/>
      <c r="BO4" s="6"/>
      <c r="BP4" s="7"/>
      <c r="BQ4" s="8"/>
      <c r="BR4" s="7"/>
      <c r="BS4" s="6"/>
      <c r="BT4" s="6"/>
      <c r="BU4" s="6"/>
      <c r="BV4" s="6"/>
      <c r="BW4" s="6"/>
      <c r="BX4" s="7"/>
      <c r="BY4" s="8"/>
      <c r="BZ4" s="7"/>
      <c r="CA4" s="6"/>
      <c r="CB4" s="6"/>
      <c r="CC4" s="10"/>
    </row>
    <row r="6" spans="1:81" ht="26.25" thickBot="1" x14ac:dyDescent="0.25">
      <c r="A6" s="20" t="s">
        <v>12</v>
      </c>
      <c r="B6" s="20" t="s">
        <v>13</v>
      </c>
      <c r="C6" s="21" t="s">
        <v>14</v>
      </c>
      <c r="D6" s="22" t="s">
        <v>15</v>
      </c>
      <c r="E6" s="21" t="s">
        <v>16</v>
      </c>
      <c r="F6" s="21" t="s">
        <v>23</v>
      </c>
      <c r="G6" s="21" t="s">
        <v>17</v>
      </c>
      <c r="H6" s="23" t="s">
        <v>18</v>
      </c>
      <c r="I6" s="23" t="s">
        <v>19</v>
      </c>
      <c r="J6" s="23" t="s">
        <v>27</v>
      </c>
      <c r="K6" s="23" t="s">
        <v>26</v>
      </c>
    </row>
    <row r="7" spans="1:81" x14ac:dyDescent="0.2">
      <c r="A7" s="24" t="s">
        <v>29</v>
      </c>
      <c r="B7" s="24" t="s">
        <v>30</v>
      </c>
      <c r="C7" s="29">
        <v>48.82</v>
      </c>
      <c r="D7" s="30">
        <v>4</v>
      </c>
      <c r="E7" s="29">
        <f>C7/D7</f>
        <v>12.205</v>
      </c>
      <c r="F7" s="29">
        <f>C7*66.36%</f>
        <v>32.396951999999999</v>
      </c>
      <c r="G7" s="29">
        <v>48.82</v>
      </c>
      <c r="H7" s="24">
        <v>921</v>
      </c>
      <c r="I7" s="24">
        <v>985</v>
      </c>
      <c r="J7" s="24" t="s">
        <v>31</v>
      </c>
      <c r="K7" s="24" t="s">
        <v>32</v>
      </c>
    </row>
    <row r="8" spans="1:81" x14ac:dyDescent="0.2">
      <c r="A8" s="24" t="s">
        <v>29</v>
      </c>
      <c r="B8" s="24" t="s">
        <v>33</v>
      </c>
      <c r="C8" s="29">
        <v>67.23</v>
      </c>
      <c r="D8" s="30">
        <v>4</v>
      </c>
      <c r="E8" s="29">
        <f>C8/D8</f>
        <v>16.807500000000001</v>
      </c>
      <c r="F8" s="29">
        <f>C8*66.36%</f>
        <v>44.613827999999998</v>
      </c>
      <c r="G8" s="29">
        <v>67.23</v>
      </c>
      <c r="H8" s="24">
        <v>921</v>
      </c>
      <c r="I8" s="24">
        <v>985</v>
      </c>
      <c r="J8" s="24" t="s">
        <v>31</v>
      </c>
      <c r="K8" s="24" t="s">
        <v>32</v>
      </c>
    </row>
    <row r="9" spans="1:81" ht="25.5" x14ac:dyDescent="0.2">
      <c r="A9" s="24" t="s">
        <v>29</v>
      </c>
      <c r="B9" s="24" t="s">
        <v>34</v>
      </c>
      <c r="C9" s="29">
        <v>24.35</v>
      </c>
      <c r="D9" s="30">
        <v>2</v>
      </c>
      <c r="E9" s="29">
        <f>C9/D9</f>
        <v>12.175000000000001</v>
      </c>
      <c r="F9" s="29">
        <f>C9*66.36%</f>
        <v>16.158660000000001</v>
      </c>
      <c r="G9" s="2">
        <f>C9</f>
        <v>24.35</v>
      </c>
      <c r="H9" s="24">
        <v>921</v>
      </c>
      <c r="I9" s="24">
        <v>985</v>
      </c>
      <c r="J9" s="24" t="s">
        <v>37</v>
      </c>
      <c r="K9" s="24" t="s">
        <v>38</v>
      </c>
    </row>
    <row r="10" spans="1:81" ht="25.5" x14ac:dyDescent="0.2">
      <c r="A10" s="24" t="s">
        <v>35</v>
      </c>
      <c r="B10" s="24" t="s">
        <v>36</v>
      </c>
      <c r="C10" s="29">
        <v>96.07</v>
      </c>
      <c r="D10" s="30">
        <v>4</v>
      </c>
      <c r="E10" s="29">
        <f>C10/D10</f>
        <v>24.017499999999998</v>
      </c>
      <c r="F10" s="29">
        <f>C10*66.36%</f>
        <v>63.752051999999992</v>
      </c>
      <c r="G10" s="2">
        <f>C10</f>
        <v>96.07</v>
      </c>
      <c r="H10" s="24">
        <v>921</v>
      </c>
      <c r="I10" s="24">
        <v>985</v>
      </c>
      <c r="J10" s="24" t="s">
        <v>37</v>
      </c>
      <c r="K10" s="24" t="s">
        <v>38</v>
      </c>
    </row>
    <row r="11" spans="1:81" ht="25.5" x14ac:dyDescent="0.2">
      <c r="A11" s="24" t="s">
        <v>29</v>
      </c>
      <c r="B11" s="24" t="s">
        <v>39</v>
      </c>
      <c r="C11" s="29">
        <v>23.88</v>
      </c>
      <c r="D11" s="30">
        <v>2</v>
      </c>
      <c r="E11" s="29">
        <f>C11/D11</f>
        <v>11.94</v>
      </c>
      <c r="F11" s="29">
        <f>C11*66.36%</f>
        <v>15.846767999999999</v>
      </c>
      <c r="G11" s="2">
        <f>C11</f>
        <v>23.88</v>
      </c>
      <c r="H11" s="24">
        <v>921</v>
      </c>
      <c r="I11" s="24">
        <v>985</v>
      </c>
      <c r="J11" s="24" t="s">
        <v>37</v>
      </c>
      <c r="K11" s="24" t="s">
        <v>38</v>
      </c>
    </row>
    <row r="12" spans="1:81" ht="25.5" x14ac:dyDescent="0.2">
      <c r="A12" s="24" t="s">
        <v>29</v>
      </c>
      <c r="B12" s="24" t="s">
        <v>40</v>
      </c>
      <c r="C12" s="29">
        <v>54.27</v>
      </c>
      <c r="D12" s="30">
        <v>2</v>
      </c>
      <c r="E12" s="29">
        <f>C12/D12</f>
        <v>27.135000000000002</v>
      </c>
      <c r="F12" s="29">
        <f>C12*66.36%</f>
        <v>36.013572000000003</v>
      </c>
      <c r="G12" s="2">
        <f>C12</f>
        <v>54.27</v>
      </c>
      <c r="H12" s="24">
        <v>921</v>
      </c>
      <c r="I12" s="24">
        <v>985</v>
      </c>
      <c r="J12" s="24" t="s">
        <v>37</v>
      </c>
      <c r="K12" s="24" t="s">
        <v>38</v>
      </c>
    </row>
    <row r="13" spans="1:81" ht="25.5" x14ac:dyDescent="0.2">
      <c r="A13" s="24" t="s">
        <v>29</v>
      </c>
      <c r="B13" s="24" t="s">
        <v>41</v>
      </c>
      <c r="C13" s="29">
        <v>25.16</v>
      </c>
      <c r="D13" s="30">
        <v>2</v>
      </c>
      <c r="E13" s="29">
        <f>C13/D13</f>
        <v>12.58</v>
      </c>
      <c r="F13" s="29">
        <f>C13*66.36%</f>
        <v>16.696175999999998</v>
      </c>
      <c r="G13" s="2">
        <f>C13</f>
        <v>25.16</v>
      </c>
      <c r="H13" s="24">
        <v>921</v>
      </c>
      <c r="I13" s="24">
        <v>985</v>
      </c>
      <c r="J13" s="24" t="s">
        <v>37</v>
      </c>
      <c r="K13" s="24" t="s">
        <v>38</v>
      </c>
    </row>
    <row r="14" spans="1:81" ht="25.5" x14ac:dyDescent="0.2">
      <c r="A14" s="24" t="s">
        <v>35</v>
      </c>
      <c r="B14" s="24" t="s">
        <v>42</v>
      </c>
      <c r="C14" s="29">
        <v>65.39</v>
      </c>
      <c r="D14" s="30">
        <v>1</v>
      </c>
      <c r="E14" s="29">
        <f>C14/D14</f>
        <v>65.39</v>
      </c>
      <c r="F14" s="29">
        <f>C14*65.85%</f>
        <v>43.059314999999998</v>
      </c>
      <c r="G14" s="2">
        <f>C14</f>
        <v>65.39</v>
      </c>
      <c r="H14" s="24">
        <v>922</v>
      </c>
      <c r="I14" s="24">
        <v>999</v>
      </c>
      <c r="J14" s="24" t="s">
        <v>43</v>
      </c>
      <c r="K14" s="24" t="s">
        <v>44</v>
      </c>
    </row>
    <row r="15" spans="1:81" ht="25.5" x14ac:dyDescent="0.2">
      <c r="A15" s="24" t="s">
        <v>35</v>
      </c>
      <c r="B15" s="24" t="s">
        <v>45</v>
      </c>
      <c r="C15" s="29">
        <v>183.69</v>
      </c>
      <c r="D15" s="30">
        <v>3</v>
      </c>
      <c r="E15" s="29">
        <f>C15/D15</f>
        <v>61.23</v>
      </c>
      <c r="F15" s="29">
        <f>C15*80.15%</f>
        <v>147.22753500000002</v>
      </c>
      <c r="G15" s="2">
        <f>C15</f>
        <v>183.69</v>
      </c>
      <c r="H15" s="24">
        <v>921</v>
      </c>
      <c r="I15" s="24">
        <v>999</v>
      </c>
      <c r="J15" s="24" t="s">
        <v>46</v>
      </c>
      <c r="K15" s="24" t="s">
        <v>47</v>
      </c>
    </row>
    <row r="16" spans="1:81" ht="25.5" x14ac:dyDescent="0.2">
      <c r="A16" s="24" t="s">
        <v>35</v>
      </c>
      <c r="B16" s="24" t="s">
        <v>48</v>
      </c>
      <c r="C16" s="29">
        <v>52.45</v>
      </c>
      <c r="D16" s="30">
        <v>1</v>
      </c>
      <c r="E16" s="29">
        <f>C16/D16</f>
        <v>52.45</v>
      </c>
      <c r="F16" s="29">
        <f>C16*80.15%</f>
        <v>42.038675000000005</v>
      </c>
      <c r="G16" s="2">
        <f>C16</f>
        <v>52.45</v>
      </c>
      <c r="H16" s="24">
        <v>921</v>
      </c>
      <c r="I16" s="24">
        <v>999</v>
      </c>
      <c r="J16" s="24" t="s">
        <v>49</v>
      </c>
      <c r="K16" s="24" t="s">
        <v>50</v>
      </c>
    </row>
    <row r="17" spans="1:11" x14ac:dyDescent="0.2">
      <c r="A17" s="24" t="s">
        <v>29</v>
      </c>
      <c r="B17" s="24" t="s">
        <v>51</v>
      </c>
      <c r="C17" s="29">
        <v>23.5</v>
      </c>
      <c r="D17" s="30">
        <v>2</v>
      </c>
      <c r="E17" s="29">
        <f>C17/D17</f>
        <v>11.75</v>
      </c>
      <c r="F17" s="29">
        <f>E17*80.15%</f>
        <v>9.417625000000001</v>
      </c>
      <c r="G17" s="2">
        <f>C17</f>
        <v>23.5</v>
      </c>
      <c r="H17" s="24">
        <v>921</v>
      </c>
      <c r="I17" s="24">
        <v>999</v>
      </c>
      <c r="J17" s="24" t="s">
        <v>54</v>
      </c>
      <c r="K17" s="24" t="s">
        <v>55</v>
      </c>
    </row>
    <row r="18" spans="1:11" x14ac:dyDescent="0.2">
      <c r="A18" s="24" t="s">
        <v>29</v>
      </c>
      <c r="B18" s="24" t="s">
        <v>52</v>
      </c>
      <c r="C18" s="29">
        <v>9.2100000000000009</v>
      </c>
      <c r="D18" s="30">
        <v>1</v>
      </c>
      <c r="E18" s="29">
        <f>C18/D18</f>
        <v>9.2100000000000009</v>
      </c>
      <c r="F18" s="29">
        <f>E18*80.15%</f>
        <v>7.3818150000000013</v>
      </c>
      <c r="G18" s="2">
        <f>C18</f>
        <v>9.2100000000000009</v>
      </c>
      <c r="H18" s="24">
        <v>922</v>
      </c>
      <c r="I18" s="24">
        <v>999</v>
      </c>
      <c r="J18" s="24" t="s">
        <v>56</v>
      </c>
      <c r="K18" s="24" t="s">
        <v>57</v>
      </c>
    </row>
    <row r="19" spans="1:11" ht="25.5" x14ac:dyDescent="0.2">
      <c r="A19" s="24" t="s">
        <v>35</v>
      </c>
      <c r="B19" s="24" t="s">
        <v>53</v>
      </c>
      <c r="C19" s="29">
        <v>72.05</v>
      </c>
      <c r="D19" s="30">
        <v>1</v>
      </c>
      <c r="E19" s="29">
        <f>C19/D19</f>
        <v>72.05</v>
      </c>
      <c r="F19" s="29">
        <f>E19*80.15%</f>
        <v>57.748075000000007</v>
      </c>
      <c r="G19" s="2">
        <f>C19</f>
        <v>72.05</v>
      </c>
      <c r="H19" s="24">
        <v>922</v>
      </c>
      <c r="I19" s="24">
        <v>999</v>
      </c>
      <c r="J19" s="24" t="s">
        <v>58</v>
      </c>
      <c r="K19" s="24" t="s">
        <v>50</v>
      </c>
    </row>
    <row r="20" spans="1:11" ht="25.5" x14ac:dyDescent="0.2">
      <c r="A20" s="24" t="s">
        <v>29</v>
      </c>
      <c r="B20" s="24" t="s">
        <v>45</v>
      </c>
      <c r="C20" s="29">
        <v>40.130000000000003</v>
      </c>
      <c r="D20" s="30">
        <v>1</v>
      </c>
      <c r="E20" s="29">
        <f>C20/D20</f>
        <v>40.130000000000003</v>
      </c>
      <c r="F20" s="29">
        <f>C20*80.15%</f>
        <v>32.164195000000007</v>
      </c>
      <c r="G20" s="2">
        <f>C20</f>
        <v>40.130000000000003</v>
      </c>
      <c r="H20" s="24">
        <v>922</v>
      </c>
      <c r="I20" s="24">
        <v>999</v>
      </c>
      <c r="J20" s="24" t="s">
        <v>60</v>
      </c>
      <c r="K20" s="24" t="s">
        <v>50</v>
      </c>
    </row>
    <row r="21" spans="1:11" x14ac:dyDescent="0.2">
      <c r="A21" s="24" t="s">
        <v>35</v>
      </c>
      <c r="B21" s="24" t="s">
        <v>59</v>
      </c>
      <c r="C21" s="29">
        <v>8.2200000000000006</v>
      </c>
      <c r="D21" s="30">
        <v>1</v>
      </c>
      <c r="E21" s="29">
        <f>C21/D21</f>
        <v>8.2200000000000006</v>
      </c>
      <c r="F21" s="29">
        <f>C21*80.15%</f>
        <v>6.5883300000000009</v>
      </c>
      <c r="G21" s="2">
        <f>C21</f>
        <v>8.2200000000000006</v>
      </c>
      <c r="H21" s="24">
        <v>922</v>
      </c>
      <c r="I21" s="24">
        <v>999</v>
      </c>
      <c r="J21" s="24" t="s">
        <v>61</v>
      </c>
      <c r="K21" s="24" t="s">
        <v>57</v>
      </c>
    </row>
    <row r="22" spans="1:11" ht="25.5" x14ac:dyDescent="0.2">
      <c r="A22" s="24" t="s">
        <v>35</v>
      </c>
      <c r="B22" s="24" t="s">
        <v>62</v>
      </c>
      <c r="C22" s="29">
        <v>117.56</v>
      </c>
      <c r="D22" s="30">
        <v>1</v>
      </c>
      <c r="E22" s="29">
        <f>C22/D22</f>
        <v>117.56</v>
      </c>
      <c r="F22" s="29">
        <f>E22*80.15%</f>
        <v>94.224340000000012</v>
      </c>
      <c r="G22" s="2">
        <f>C22</f>
        <v>117.56</v>
      </c>
      <c r="H22" s="24">
        <v>922</v>
      </c>
      <c r="I22" s="24">
        <v>999</v>
      </c>
      <c r="J22" s="24" t="s">
        <v>46</v>
      </c>
      <c r="K22" s="24" t="s">
        <v>50</v>
      </c>
    </row>
    <row r="23" spans="1:11" x14ac:dyDescent="0.2">
      <c r="A23" s="24" t="s">
        <v>35</v>
      </c>
      <c r="B23" s="24" t="s">
        <v>63</v>
      </c>
      <c r="C23" s="29">
        <v>51.19</v>
      </c>
      <c r="D23" s="30">
        <v>1</v>
      </c>
      <c r="E23" s="29">
        <f>C23/D23</f>
        <v>51.19</v>
      </c>
      <c r="F23" s="29">
        <f>E23*80.15%</f>
        <v>41.028785000000006</v>
      </c>
      <c r="G23" s="2">
        <f>C23</f>
        <v>51.19</v>
      </c>
      <c r="H23" s="24">
        <v>921</v>
      </c>
      <c r="I23" s="24">
        <v>999</v>
      </c>
      <c r="J23" s="24" t="s">
        <v>64</v>
      </c>
      <c r="K23" s="24" t="s">
        <v>65</v>
      </c>
    </row>
    <row r="24" spans="1:11" ht="25.5" x14ac:dyDescent="0.2">
      <c r="A24" s="24" t="s">
        <v>35</v>
      </c>
      <c r="B24" s="24" t="s">
        <v>66</v>
      </c>
      <c r="C24" s="29">
        <v>127.37</v>
      </c>
      <c r="D24" s="30">
        <v>1</v>
      </c>
      <c r="E24" s="29">
        <f>C24/D24</f>
        <v>127.37</v>
      </c>
      <c r="F24" s="29">
        <f>E24*80.15%</f>
        <v>102.08705500000002</v>
      </c>
      <c r="G24" s="2">
        <f>C24</f>
        <v>127.37</v>
      </c>
      <c r="H24" s="24">
        <v>921</v>
      </c>
      <c r="I24" s="24">
        <v>740</v>
      </c>
      <c r="J24" s="24" t="s">
        <v>67</v>
      </c>
      <c r="K24" s="24" t="s">
        <v>68</v>
      </c>
    </row>
    <row r="25" spans="1:11" ht="25.5" x14ac:dyDescent="0.2">
      <c r="A25" s="24" t="s">
        <v>35</v>
      </c>
      <c r="B25" s="24" t="s">
        <v>69</v>
      </c>
      <c r="C25" s="29">
        <v>230.82</v>
      </c>
      <c r="D25" s="30">
        <v>1</v>
      </c>
      <c r="E25" s="29">
        <f>C25/D25</f>
        <v>230.82</v>
      </c>
      <c r="F25" s="29">
        <f>E25*80.15%</f>
        <v>185.00223000000003</v>
      </c>
      <c r="G25" s="2">
        <f>C25</f>
        <v>230.82</v>
      </c>
      <c r="H25" s="24">
        <v>921</v>
      </c>
      <c r="I25" s="24">
        <v>740</v>
      </c>
      <c r="J25" s="24" t="s">
        <v>67</v>
      </c>
      <c r="K25" s="24" t="s">
        <v>68</v>
      </c>
    </row>
    <row r="26" spans="1:11" ht="25.5" x14ac:dyDescent="0.2">
      <c r="A26" s="24" t="s">
        <v>29</v>
      </c>
      <c r="B26" s="24" t="s">
        <v>45</v>
      </c>
      <c r="C26" s="29">
        <v>49.14</v>
      </c>
      <c r="D26" s="30">
        <v>1</v>
      </c>
      <c r="E26" s="29">
        <f>C26/D26</f>
        <v>49.14</v>
      </c>
      <c r="F26" s="29">
        <f>C26*80.15%</f>
        <v>39.385710000000003</v>
      </c>
      <c r="G26" s="2">
        <f>C26</f>
        <v>49.14</v>
      </c>
      <c r="H26" s="24">
        <v>922</v>
      </c>
      <c r="I26" s="24">
        <v>999</v>
      </c>
      <c r="J26" s="24" t="s">
        <v>70</v>
      </c>
      <c r="K26" s="24" t="s">
        <v>50</v>
      </c>
    </row>
    <row r="27" spans="1:11" x14ac:dyDescent="0.2">
      <c r="A27" s="24" t="s">
        <v>29</v>
      </c>
      <c r="B27" s="24" t="s">
        <v>71</v>
      </c>
      <c r="C27" s="29">
        <v>27.14</v>
      </c>
      <c r="D27" s="30">
        <v>10</v>
      </c>
      <c r="E27" s="29">
        <f>C27/D27</f>
        <v>2.714</v>
      </c>
      <c r="F27" s="29">
        <f>C27*80.15%</f>
        <v>21.752710000000004</v>
      </c>
      <c r="G27" s="2">
        <f>C27</f>
        <v>27.14</v>
      </c>
      <c r="H27" s="24">
        <v>921</v>
      </c>
      <c r="I27" s="24">
        <v>999</v>
      </c>
      <c r="J27" s="24" t="s">
        <v>72</v>
      </c>
      <c r="K27" s="24" t="s">
        <v>73</v>
      </c>
    </row>
    <row r="28" spans="1:11" ht="25.5" x14ac:dyDescent="0.2">
      <c r="A28" s="24" t="s">
        <v>12</v>
      </c>
      <c r="B28" s="24" t="s">
        <v>74</v>
      </c>
      <c r="C28" s="29">
        <v>32.82</v>
      </c>
      <c r="D28" s="30">
        <v>1</v>
      </c>
      <c r="E28" s="29">
        <f>C28/D28</f>
        <v>32.82</v>
      </c>
      <c r="F28" s="29">
        <f>C28*80.15%</f>
        <v>26.305230000000005</v>
      </c>
      <c r="G28" s="2">
        <f>C28</f>
        <v>32.82</v>
      </c>
      <c r="H28" s="24">
        <v>922</v>
      </c>
      <c r="I28" s="24">
        <v>999</v>
      </c>
      <c r="J28" s="24" t="s">
        <v>75</v>
      </c>
      <c r="K28" s="24" t="s">
        <v>50</v>
      </c>
    </row>
    <row r="29" spans="1:11" x14ac:dyDescent="0.2">
      <c r="A29" s="24" t="s">
        <v>35</v>
      </c>
      <c r="B29" s="24" t="s">
        <v>115</v>
      </c>
      <c r="C29" s="29">
        <v>52.59</v>
      </c>
      <c r="D29" s="30">
        <v>2</v>
      </c>
      <c r="E29" s="29">
        <f>C29/D29</f>
        <v>26.295000000000002</v>
      </c>
      <c r="F29" s="29">
        <f>C29*66.36%</f>
        <v>34.898724000000001</v>
      </c>
      <c r="G29" s="2">
        <f>C29</f>
        <v>52.59</v>
      </c>
      <c r="H29" s="24">
        <v>921</v>
      </c>
      <c r="I29" s="24">
        <v>985</v>
      </c>
      <c r="J29" s="24" t="s">
        <v>116</v>
      </c>
      <c r="K29" s="24" t="s">
        <v>117</v>
      </c>
    </row>
    <row r="30" spans="1:11" x14ac:dyDescent="0.2">
      <c r="A30" s="24" t="s">
        <v>35</v>
      </c>
      <c r="B30" s="24" t="s">
        <v>118</v>
      </c>
      <c r="C30" s="29">
        <v>267.98</v>
      </c>
      <c r="D30" s="30">
        <v>6</v>
      </c>
      <c r="E30" s="29">
        <f>C30/D30</f>
        <v>44.663333333333334</v>
      </c>
      <c r="F30" s="29">
        <f>C30*66.36%</f>
        <v>177.83152799999999</v>
      </c>
      <c r="G30" s="2">
        <f>C30</f>
        <v>267.98</v>
      </c>
      <c r="H30" s="24">
        <v>921</v>
      </c>
      <c r="I30" s="24">
        <v>985</v>
      </c>
      <c r="J30" s="24" t="s">
        <v>116</v>
      </c>
      <c r="K30" s="24" t="s">
        <v>169</v>
      </c>
    </row>
    <row r="31" spans="1:11" x14ac:dyDescent="0.2">
      <c r="A31" s="24" t="s">
        <v>35</v>
      </c>
      <c r="B31" s="24" t="s">
        <v>120</v>
      </c>
      <c r="C31" s="29">
        <v>10.79</v>
      </c>
      <c r="D31" s="30">
        <v>2</v>
      </c>
      <c r="E31" s="29">
        <f>C31/D31</f>
        <v>5.3949999999999996</v>
      </c>
      <c r="F31" s="29">
        <f>C31*66.36%</f>
        <v>7.1602439999999987</v>
      </c>
      <c r="G31" s="2">
        <f>C31</f>
        <v>10.79</v>
      </c>
      <c r="H31" s="24">
        <v>921</v>
      </c>
      <c r="I31" s="24">
        <v>985</v>
      </c>
      <c r="J31" s="24" t="s">
        <v>116</v>
      </c>
      <c r="K31" s="24" t="s">
        <v>170</v>
      </c>
    </row>
    <row r="32" spans="1:11" ht="25.5" x14ac:dyDescent="0.2">
      <c r="A32" s="24" t="s">
        <v>35</v>
      </c>
      <c r="B32" s="24" t="s">
        <v>121</v>
      </c>
      <c r="C32" s="29">
        <v>240.46</v>
      </c>
      <c r="D32" s="30">
        <v>5</v>
      </c>
      <c r="E32" s="29">
        <f>C32/D32</f>
        <v>48.091999999999999</v>
      </c>
      <c r="F32" s="29">
        <f>C32*66.36%</f>
        <v>159.569256</v>
      </c>
      <c r="G32" s="2">
        <f>C32</f>
        <v>240.46</v>
      </c>
      <c r="H32" s="24">
        <v>921</v>
      </c>
      <c r="I32" s="24">
        <v>985</v>
      </c>
      <c r="J32" s="24" t="s">
        <v>116</v>
      </c>
      <c r="K32" s="24" t="s">
        <v>122</v>
      </c>
    </row>
    <row r="33" spans="1:11" x14ac:dyDescent="0.2">
      <c r="A33" s="24" t="s">
        <v>123</v>
      </c>
      <c r="B33" s="24" t="s">
        <v>124</v>
      </c>
      <c r="C33" s="29">
        <v>70.45</v>
      </c>
      <c r="D33" s="30">
        <v>4</v>
      </c>
      <c r="E33" s="29">
        <f>C33/D33</f>
        <v>17.612500000000001</v>
      </c>
      <c r="F33" s="29">
        <f>C33*66.36%</f>
        <v>46.750619999999998</v>
      </c>
      <c r="G33" s="2">
        <f>C33</f>
        <v>70.45</v>
      </c>
      <c r="H33" s="24">
        <v>921</v>
      </c>
      <c r="I33" s="24">
        <v>985</v>
      </c>
      <c r="J33" s="24" t="s">
        <v>171</v>
      </c>
      <c r="K33" s="24" t="s">
        <v>125</v>
      </c>
    </row>
    <row r="34" spans="1:11" x14ac:dyDescent="0.2">
      <c r="A34" s="24" t="s">
        <v>123</v>
      </c>
      <c r="B34" s="24" t="s">
        <v>126</v>
      </c>
      <c r="C34" s="29">
        <v>19.03</v>
      </c>
      <c r="D34" s="30">
        <v>2</v>
      </c>
      <c r="E34" s="29">
        <f>C34/D34</f>
        <v>9.5150000000000006</v>
      </c>
      <c r="F34" s="29">
        <f>C34*66.36%</f>
        <v>12.628308000000001</v>
      </c>
      <c r="G34" s="2">
        <f>C34</f>
        <v>19.03</v>
      </c>
      <c r="H34" s="24">
        <v>921</v>
      </c>
      <c r="I34" s="24">
        <v>985</v>
      </c>
      <c r="J34" s="24" t="s">
        <v>171</v>
      </c>
      <c r="K34" s="24" t="s">
        <v>127</v>
      </c>
    </row>
    <row r="35" spans="1:11" x14ac:dyDescent="0.2">
      <c r="A35" s="24" t="s">
        <v>128</v>
      </c>
      <c r="B35" s="24" t="s">
        <v>62</v>
      </c>
      <c r="C35" s="29">
        <v>14.4</v>
      </c>
      <c r="D35" s="30">
        <v>2</v>
      </c>
      <c r="E35" s="29">
        <f>C35/D35</f>
        <v>7.2</v>
      </c>
      <c r="F35" s="29">
        <f>C35*66.36%</f>
        <v>9.5558399999999999</v>
      </c>
      <c r="G35" s="2">
        <f>C35</f>
        <v>14.4</v>
      </c>
      <c r="H35" s="24">
        <v>921</v>
      </c>
      <c r="I35" s="24">
        <v>985</v>
      </c>
      <c r="J35" s="24" t="s">
        <v>172</v>
      </c>
      <c r="K35" s="24" t="s">
        <v>173</v>
      </c>
    </row>
    <row r="36" spans="1:11" ht="25.5" x14ac:dyDescent="0.2">
      <c r="A36" s="24" t="s">
        <v>35</v>
      </c>
      <c r="B36" s="24" t="s">
        <v>130</v>
      </c>
      <c r="C36" s="29">
        <v>383.24</v>
      </c>
      <c r="D36" s="30">
        <v>12</v>
      </c>
      <c r="E36" s="29">
        <f>C36/D36</f>
        <v>31.936666666666667</v>
      </c>
      <c r="F36" s="29">
        <f>C36*66.36%</f>
        <v>254.31806399999999</v>
      </c>
      <c r="G36" s="2">
        <f>C36</f>
        <v>383.24</v>
      </c>
      <c r="H36" s="24">
        <v>921</v>
      </c>
      <c r="I36" s="24">
        <v>985</v>
      </c>
      <c r="J36" s="24" t="s">
        <v>131</v>
      </c>
      <c r="K36" s="24" t="s">
        <v>119</v>
      </c>
    </row>
    <row r="37" spans="1:11" x14ac:dyDescent="0.2">
      <c r="A37" s="24" t="s">
        <v>128</v>
      </c>
      <c r="B37" s="24" t="s">
        <v>132</v>
      </c>
      <c r="C37" s="29">
        <v>126.21</v>
      </c>
      <c r="D37" s="30">
        <v>1</v>
      </c>
      <c r="E37" s="29">
        <f>C37/D37</f>
        <v>126.21</v>
      </c>
      <c r="F37" s="29">
        <f>C37*66.36%</f>
        <v>83.752955999999998</v>
      </c>
      <c r="G37" s="2">
        <f>C37</f>
        <v>126.21</v>
      </c>
      <c r="H37" s="24">
        <v>921</v>
      </c>
      <c r="I37" s="24">
        <v>986</v>
      </c>
      <c r="J37" s="24" t="s">
        <v>133</v>
      </c>
      <c r="K37" s="24" t="s">
        <v>174</v>
      </c>
    </row>
    <row r="38" spans="1:11" ht="25.5" x14ac:dyDescent="0.2">
      <c r="A38" s="24" t="s">
        <v>35</v>
      </c>
      <c r="B38" s="24" t="s">
        <v>134</v>
      </c>
      <c r="C38" s="29">
        <v>711</v>
      </c>
      <c r="D38" s="30">
        <v>8</v>
      </c>
      <c r="E38" s="29">
        <f>C38/D38</f>
        <v>88.875</v>
      </c>
      <c r="F38" s="29">
        <f>C38*66.36%</f>
        <v>471.81959999999998</v>
      </c>
      <c r="G38" s="2">
        <f>C38</f>
        <v>711</v>
      </c>
      <c r="H38" s="24">
        <v>921</v>
      </c>
      <c r="I38" s="24">
        <v>986</v>
      </c>
      <c r="J38" s="24" t="s">
        <v>135</v>
      </c>
      <c r="K38" s="24" t="s">
        <v>175</v>
      </c>
    </row>
    <row r="39" spans="1:11" ht="25.5" x14ac:dyDescent="0.2">
      <c r="A39" s="24" t="s">
        <v>12</v>
      </c>
      <c r="B39" s="24" t="s">
        <v>78</v>
      </c>
      <c r="C39" s="29">
        <v>793.09</v>
      </c>
      <c r="D39" s="30">
        <v>1</v>
      </c>
      <c r="E39" s="29">
        <f>C39/D39</f>
        <v>793.09</v>
      </c>
      <c r="F39" s="29">
        <f>C39*66.36%</f>
        <v>526.29452400000002</v>
      </c>
      <c r="G39" s="2">
        <f>C39</f>
        <v>793.09</v>
      </c>
      <c r="H39" s="24">
        <v>921</v>
      </c>
      <c r="I39" s="24">
        <v>986</v>
      </c>
      <c r="J39" s="24" t="s">
        <v>136</v>
      </c>
      <c r="K39" s="24" t="s">
        <v>137</v>
      </c>
    </row>
    <row r="40" spans="1:11" x14ac:dyDescent="0.2">
      <c r="A40" s="24" t="s">
        <v>35</v>
      </c>
      <c r="B40" s="24" t="s">
        <v>138</v>
      </c>
      <c r="C40" s="29">
        <v>59.66</v>
      </c>
      <c r="D40" s="30">
        <v>2</v>
      </c>
      <c r="E40" s="29">
        <f>C40/D40</f>
        <v>29.83</v>
      </c>
      <c r="F40" s="29">
        <f>C40*66.36%</f>
        <v>39.590375999999999</v>
      </c>
      <c r="G40" s="2">
        <f>C40</f>
        <v>59.66</v>
      </c>
      <c r="H40" s="24">
        <v>921</v>
      </c>
      <c r="I40" s="24">
        <v>985</v>
      </c>
      <c r="J40" s="24" t="s">
        <v>176</v>
      </c>
      <c r="K40" s="24" t="s">
        <v>119</v>
      </c>
    </row>
    <row r="41" spans="1:11" x14ac:dyDescent="0.2">
      <c r="A41" s="24" t="s">
        <v>35</v>
      </c>
      <c r="B41" s="24" t="s">
        <v>53</v>
      </c>
      <c r="C41" s="29">
        <v>20.94</v>
      </c>
      <c r="D41" s="30">
        <v>3</v>
      </c>
      <c r="E41" s="29">
        <f>C41/D41</f>
        <v>6.98</v>
      </c>
      <c r="F41" s="29">
        <f>C41*66.36%</f>
        <v>13.895784000000001</v>
      </c>
      <c r="G41" s="2">
        <f>C41</f>
        <v>20.94</v>
      </c>
      <c r="H41" s="24">
        <v>921</v>
      </c>
      <c r="I41" s="24">
        <v>985</v>
      </c>
      <c r="J41" s="24" t="s">
        <v>139</v>
      </c>
      <c r="K41" s="24" t="s">
        <v>119</v>
      </c>
    </row>
    <row r="42" spans="1:11" x14ac:dyDescent="0.2">
      <c r="A42" s="24" t="s">
        <v>128</v>
      </c>
      <c r="B42" s="24" t="s">
        <v>140</v>
      </c>
      <c r="C42" s="29">
        <v>33.4</v>
      </c>
      <c r="D42" s="30">
        <v>2</v>
      </c>
      <c r="E42" s="29">
        <f>C42/D42</f>
        <v>16.7</v>
      </c>
      <c r="F42" s="29">
        <f>C42*66.36%</f>
        <v>22.164239999999999</v>
      </c>
      <c r="G42" s="2">
        <f>C42</f>
        <v>33.4</v>
      </c>
      <c r="H42" s="24">
        <v>921</v>
      </c>
      <c r="I42" s="24">
        <v>985</v>
      </c>
      <c r="J42" s="24" t="s">
        <v>141</v>
      </c>
      <c r="K42" s="24" t="s">
        <v>119</v>
      </c>
    </row>
    <row r="43" spans="1:11" x14ac:dyDescent="0.2">
      <c r="A43" s="24" t="s">
        <v>35</v>
      </c>
      <c r="B43" s="24" t="s">
        <v>142</v>
      </c>
      <c r="C43" s="29">
        <v>111.76</v>
      </c>
      <c r="D43" s="30">
        <v>20</v>
      </c>
      <c r="E43" s="29">
        <f>C43/D43</f>
        <v>5.5880000000000001</v>
      </c>
      <c r="F43" s="29">
        <f>C43*66.36%</f>
        <v>74.163936000000007</v>
      </c>
      <c r="G43" s="2">
        <f>C43</f>
        <v>111.76</v>
      </c>
      <c r="H43" s="24">
        <v>921</v>
      </c>
      <c r="I43" s="24">
        <v>985</v>
      </c>
      <c r="J43" s="24" t="s">
        <v>143</v>
      </c>
      <c r="K43" s="24" t="s">
        <v>119</v>
      </c>
    </row>
    <row r="44" spans="1:11" x14ac:dyDescent="0.2">
      <c r="A44" s="24" t="s">
        <v>29</v>
      </c>
      <c r="B44" s="24" t="s">
        <v>144</v>
      </c>
      <c r="C44" s="29">
        <v>70.28</v>
      </c>
      <c r="D44" s="30">
        <v>4</v>
      </c>
      <c r="E44" s="29">
        <f>C44/D44</f>
        <v>17.57</v>
      </c>
      <c r="F44" s="29">
        <f>C44*66.36%</f>
        <v>46.637808</v>
      </c>
      <c r="G44" s="2">
        <f>C44</f>
        <v>70.28</v>
      </c>
      <c r="H44" s="24">
        <v>921</v>
      </c>
      <c r="I44" s="24">
        <v>985</v>
      </c>
      <c r="J44" s="24" t="s">
        <v>145</v>
      </c>
      <c r="K44" s="24" t="s">
        <v>146</v>
      </c>
    </row>
    <row r="45" spans="1:11" x14ac:dyDescent="0.2">
      <c r="A45" s="24" t="s">
        <v>29</v>
      </c>
      <c r="B45" s="24" t="s">
        <v>147</v>
      </c>
      <c r="C45" s="29">
        <v>59.95</v>
      </c>
      <c r="D45" s="30">
        <v>2</v>
      </c>
      <c r="E45" s="29">
        <f>C45/D45</f>
        <v>29.975000000000001</v>
      </c>
      <c r="F45" s="29">
        <f>C45*66.36%</f>
        <v>39.782820000000001</v>
      </c>
      <c r="G45" s="2">
        <f>C45</f>
        <v>59.95</v>
      </c>
      <c r="H45" s="24">
        <v>921</v>
      </c>
      <c r="I45" s="24">
        <v>985</v>
      </c>
      <c r="J45" s="24" t="s">
        <v>148</v>
      </c>
      <c r="K45" s="24" t="s">
        <v>146</v>
      </c>
    </row>
    <row r="46" spans="1:11" x14ac:dyDescent="0.2">
      <c r="A46" s="24" t="s">
        <v>128</v>
      </c>
      <c r="B46" s="24" t="s">
        <v>149</v>
      </c>
      <c r="C46" s="29">
        <v>23</v>
      </c>
      <c r="D46" s="30">
        <v>2</v>
      </c>
      <c r="E46" s="29">
        <f>C46/D46</f>
        <v>11.5</v>
      </c>
      <c r="F46" s="29">
        <f>C46*66.36%</f>
        <v>15.262799999999999</v>
      </c>
      <c r="G46" s="2">
        <f>C46</f>
        <v>23</v>
      </c>
      <c r="H46" s="24">
        <v>921</v>
      </c>
      <c r="I46" s="24">
        <v>985</v>
      </c>
      <c r="J46" s="24" t="s">
        <v>129</v>
      </c>
      <c r="K46" s="24" t="s">
        <v>119</v>
      </c>
    </row>
    <row r="47" spans="1:11" x14ac:dyDescent="0.2">
      <c r="A47" s="24" t="s">
        <v>35</v>
      </c>
      <c r="B47" s="24" t="s">
        <v>150</v>
      </c>
      <c r="C47" s="29">
        <v>40.26</v>
      </c>
      <c r="D47" s="30">
        <v>2</v>
      </c>
      <c r="E47" s="29">
        <f>C47/D47</f>
        <v>20.13</v>
      </c>
      <c r="F47" s="29">
        <f>C47*66.36%</f>
        <v>26.716535999999998</v>
      </c>
      <c r="G47" s="2">
        <f>C47</f>
        <v>40.26</v>
      </c>
      <c r="H47" s="24">
        <v>921</v>
      </c>
      <c r="I47" s="24">
        <v>985</v>
      </c>
      <c r="J47" s="24"/>
      <c r="K47" s="24" t="s">
        <v>119</v>
      </c>
    </row>
    <row r="48" spans="1:11" x14ac:dyDescent="0.2">
      <c r="A48" s="24" t="s">
        <v>35</v>
      </c>
      <c r="B48" s="24" t="s">
        <v>151</v>
      </c>
      <c r="C48" s="29">
        <v>51.34</v>
      </c>
      <c r="D48" s="30">
        <v>1</v>
      </c>
      <c r="E48" s="29">
        <f>C48/D48</f>
        <v>51.34</v>
      </c>
      <c r="F48" s="29">
        <f>C48*66.36%</f>
        <v>34.069223999999998</v>
      </c>
      <c r="G48" s="2">
        <f>C48</f>
        <v>51.34</v>
      </c>
      <c r="H48" s="24">
        <v>921</v>
      </c>
      <c r="I48" s="24">
        <v>985</v>
      </c>
      <c r="J48" s="24"/>
      <c r="K48" s="24" t="s">
        <v>169</v>
      </c>
    </row>
    <row r="49" spans="1:10" x14ac:dyDescent="0.2">
      <c r="A49" s="1"/>
      <c r="B49" s="1"/>
      <c r="C49" s="2"/>
      <c r="D49" s="1"/>
      <c r="E49" s="2"/>
      <c r="F49" s="3"/>
      <c r="G49" s="2"/>
      <c r="H49" s="1"/>
      <c r="I49" s="1"/>
      <c r="J49" s="1"/>
    </row>
    <row r="50" spans="1:10" x14ac:dyDescent="0.2">
      <c r="A50" s="1"/>
      <c r="B50" s="1"/>
      <c r="C50" s="2"/>
      <c r="D50" s="1"/>
      <c r="E50" s="2"/>
      <c r="F50" s="3"/>
      <c r="G50" s="2"/>
      <c r="H50" s="1"/>
      <c r="I50" s="1"/>
      <c r="J50" s="1"/>
    </row>
    <row r="51" spans="1:10" x14ac:dyDescent="0.2">
      <c r="A51" s="1"/>
      <c r="B51" s="1"/>
      <c r="C51" s="2"/>
      <c r="D51" s="1"/>
      <c r="E51" s="2"/>
      <c r="F51" s="3"/>
      <c r="G51" s="2"/>
      <c r="H51" s="1"/>
      <c r="I51" s="1"/>
      <c r="J51" s="1"/>
    </row>
    <row r="52" spans="1:10" x14ac:dyDescent="0.2">
      <c r="A52" s="1"/>
      <c r="B52" s="1"/>
      <c r="C52" s="2"/>
      <c r="D52" s="1"/>
      <c r="E52" s="2"/>
      <c r="F52" s="3"/>
      <c r="G52" s="2"/>
      <c r="H52" s="1"/>
      <c r="I52" s="1"/>
      <c r="J52" s="1"/>
    </row>
    <row r="53" spans="1:10" x14ac:dyDescent="0.2">
      <c r="A53" s="1"/>
      <c r="B53" s="1"/>
      <c r="C53" s="2"/>
      <c r="D53" s="1"/>
      <c r="E53" s="2"/>
      <c r="F53" s="3"/>
      <c r="G53" s="2"/>
      <c r="H53" s="1"/>
      <c r="I53" s="1"/>
      <c r="J53" s="1"/>
    </row>
    <row r="54" spans="1:10" x14ac:dyDescent="0.2">
      <c r="A54" s="1"/>
      <c r="B54" s="1"/>
      <c r="C54" s="2"/>
      <c r="D54" s="1"/>
      <c r="E54" s="2"/>
      <c r="F54" s="3"/>
      <c r="G54" s="2"/>
      <c r="H54" s="1"/>
      <c r="I54" s="1"/>
      <c r="J54" s="1"/>
    </row>
    <row r="55" spans="1:10" x14ac:dyDescent="0.2">
      <c r="A55" s="1"/>
      <c r="B55" s="1"/>
      <c r="C55" s="2"/>
      <c r="D55" s="1"/>
      <c r="E55" s="2"/>
      <c r="F55" s="3"/>
      <c r="G55" s="2"/>
      <c r="H55" s="1"/>
      <c r="I55" s="1"/>
      <c r="J55" s="1"/>
    </row>
    <row r="56" spans="1:10" x14ac:dyDescent="0.2">
      <c r="A56" s="1"/>
      <c r="B56" s="1"/>
      <c r="C56" s="2"/>
      <c r="D56" s="1"/>
      <c r="E56" s="2"/>
      <c r="F56" s="3"/>
      <c r="G56" s="2"/>
      <c r="H56" s="1"/>
      <c r="I56" s="1"/>
      <c r="J56" s="1"/>
    </row>
    <row r="57" spans="1:10" x14ac:dyDescent="0.2">
      <c r="A57" s="6"/>
      <c r="B57" s="1"/>
      <c r="C57" s="2"/>
      <c r="D57" s="1"/>
      <c r="E57" s="2"/>
      <c r="F57" s="3"/>
      <c r="G57" s="2"/>
      <c r="H57" s="1"/>
      <c r="I57" s="1"/>
      <c r="J57" s="1"/>
    </row>
    <row r="58" spans="1:10" x14ac:dyDescent="0.2">
      <c r="A58" s="1"/>
      <c r="B58" s="1"/>
      <c r="C58" s="2"/>
      <c r="D58" s="1"/>
      <c r="E58" s="2"/>
      <c r="F58" s="3"/>
      <c r="G58" s="2"/>
      <c r="H58" s="1"/>
      <c r="I58" s="1"/>
      <c r="J58" s="1"/>
    </row>
    <row r="59" spans="1:10" x14ac:dyDescent="0.2">
      <c r="A59" s="1"/>
      <c r="B59" s="1"/>
      <c r="C59" s="2"/>
      <c r="D59" s="1"/>
      <c r="E59" s="2"/>
      <c r="F59" s="3"/>
      <c r="G59" s="2"/>
      <c r="H59" s="1"/>
      <c r="I59" s="1"/>
      <c r="J59" s="1"/>
    </row>
    <row r="60" spans="1:10" x14ac:dyDescent="0.2">
      <c r="A60" s="1"/>
      <c r="B60" s="1"/>
      <c r="C60" s="2"/>
      <c r="D60" s="1"/>
      <c r="E60" s="2"/>
      <c r="F60" s="3"/>
      <c r="G60" s="2"/>
      <c r="H60" s="1"/>
      <c r="I60" s="1"/>
      <c r="J60" s="1"/>
    </row>
    <row r="61" spans="1:10" x14ac:dyDescent="0.2">
      <c r="A61" s="1"/>
      <c r="B61" s="1"/>
      <c r="C61" s="2"/>
      <c r="D61" s="1"/>
      <c r="E61" s="2"/>
      <c r="F61" s="3"/>
      <c r="G61" s="2"/>
      <c r="H61" s="1"/>
      <c r="I61" s="1"/>
      <c r="J61" s="1"/>
    </row>
    <row r="62" spans="1:10" x14ac:dyDescent="0.2">
      <c r="A62" s="1"/>
      <c r="B62" s="1"/>
      <c r="C62" s="2"/>
      <c r="D62" s="1"/>
      <c r="E62" s="2"/>
      <c r="F62" s="3"/>
      <c r="G62" s="2"/>
      <c r="H62" s="1"/>
      <c r="I62" s="1"/>
      <c r="J62" s="1"/>
    </row>
    <row r="63" spans="1:10" x14ac:dyDescent="0.2">
      <c r="A63" s="1"/>
      <c r="B63" s="1"/>
      <c r="C63" s="2"/>
      <c r="D63" s="1"/>
      <c r="E63" s="2"/>
      <c r="F63" s="3"/>
      <c r="G63" s="2"/>
      <c r="H63" s="1"/>
      <c r="I63" s="1"/>
      <c r="J63" s="1"/>
    </row>
    <row r="64" spans="1:10" x14ac:dyDescent="0.2">
      <c r="A64" s="1"/>
      <c r="B64" s="1"/>
      <c r="C64" s="2"/>
      <c r="D64" s="1"/>
      <c r="E64" s="2"/>
      <c r="F64" s="3"/>
      <c r="G64" s="2"/>
      <c r="H64" s="1"/>
      <c r="I64" s="1"/>
      <c r="J64" s="1"/>
    </row>
    <row r="65" spans="1:10" x14ac:dyDescent="0.2">
      <c r="A65" s="1"/>
      <c r="B65" s="1"/>
      <c r="C65" s="2"/>
      <c r="D65" s="1"/>
      <c r="E65" s="2"/>
      <c r="F65" s="3"/>
      <c r="G65" s="2"/>
      <c r="H65" s="1"/>
      <c r="I65" s="1"/>
      <c r="J65" s="1"/>
    </row>
    <row r="66" spans="1:10" x14ac:dyDescent="0.2">
      <c r="A66" s="1"/>
      <c r="B66" s="1"/>
      <c r="C66" s="2"/>
      <c r="D66" s="1"/>
      <c r="E66" s="2"/>
      <c r="F66" s="3"/>
      <c r="G66" s="2"/>
      <c r="H66" s="1"/>
      <c r="I66" s="1"/>
      <c r="J66" s="1"/>
    </row>
    <row r="67" spans="1:10" x14ac:dyDescent="0.2">
      <c r="A67" s="1"/>
      <c r="B67" s="1"/>
      <c r="C67" s="2"/>
      <c r="D67" s="1"/>
      <c r="E67" s="2"/>
      <c r="F67" s="3"/>
      <c r="G67" s="2"/>
      <c r="H67" s="1"/>
      <c r="I67" s="1"/>
      <c r="J67" s="1"/>
    </row>
    <row r="68" spans="1:10" x14ac:dyDescent="0.2">
      <c r="A68" s="1"/>
      <c r="B68" s="1"/>
      <c r="C68" s="2"/>
      <c r="D68" s="1"/>
      <c r="E68" s="2"/>
      <c r="F68" s="3"/>
      <c r="G68" s="2"/>
      <c r="H68" s="1"/>
      <c r="I68" s="1"/>
      <c r="J68" s="1"/>
    </row>
    <row r="69" spans="1:10" x14ac:dyDescent="0.2">
      <c r="A69" s="1"/>
      <c r="B69" s="1"/>
      <c r="C69" s="2"/>
      <c r="D69" s="1"/>
      <c r="E69" s="2"/>
      <c r="F69" s="3"/>
      <c r="G69" s="2"/>
      <c r="H69" s="1"/>
      <c r="I69" s="1"/>
      <c r="J69" s="1"/>
    </row>
    <row r="70" spans="1:10" x14ac:dyDescent="0.2">
      <c r="A70" s="1"/>
      <c r="B70" s="1"/>
      <c r="C70" s="2"/>
      <c r="D70" s="1"/>
      <c r="E70" s="2"/>
      <c r="F70" s="3"/>
      <c r="G70" s="2"/>
      <c r="H70" s="1"/>
      <c r="I70" s="1"/>
      <c r="J70" s="1"/>
    </row>
    <row r="71" spans="1:10" x14ac:dyDescent="0.2">
      <c r="A71" s="1"/>
      <c r="B71" s="1"/>
      <c r="C71" s="2"/>
      <c r="D71" s="1"/>
      <c r="E71" s="2"/>
      <c r="F71" s="3"/>
      <c r="G71" s="2"/>
      <c r="H71" s="1"/>
      <c r="I71" s="1"/>
      <c r="J71" s="1"/>
    </row>
    <row r="72" spans="1:10" x14ac:dyDescent="0.2">
      <c r="A72" s="1"/>
      <c r="B72" s="1"/>
      <c r="C72" s="2"/>
      <c r="D72" s="1"/>
      <c r="E72" s="2"/>
      <c r="F72" s="3"/>
      <c r="G72" s="2"/>
      <c r="H72" s="1"/>
      <c r="I72" s="1"/>
      <c r="J72" s="1"/>
    </row>
    <row r="73" spans="1:10" x14ac:dyDescent="0.2">
      <c r="A73" s="1"/>
      <c r="B73" s="1"/>
      <c r="C73" s="2"/>
      <c r="D73" s="1"/>
      <c r="E73" s="2"/>
      <c r="F73" s="3"/>
      <c r="G73" s="2"/>
      <c r="H73" s="1"/>
      <c r="I73" s="1"/>
      <c r="J73" s="1"/>
    </row>
    <row r="74" spans="1:10" x14ac:dyDescent="0.2">
      <c r="A74" s="1"/>
      <c r="B74" s="1"/>
      <c r="C74" s="2"/>
      <c r="D74" s="1"/>
      <c r="E74" s="2"/>
      <c r="F74" s="3"/>
      <c r="G74" s="2"/>
      <c r="H74" s="1"/>
      <c r="I74" s="1"/>
      <c r="J74" s="1"/>
    </row>
    <row r="75" spans="1:10" x14ac:dyDescent="0.2">
      <c r="A75" s="1"/>
      <c r="B75" s="1"/>
      <c r="C75" s="2"/>
      <c r="D75" s="1"/>
      <c r="E75" s="2"/>
      <c r="F75" s="3"/>
      <c r="G75" s="2"/>
      <c r="H75" s="1"/>
      <c r="I75" s="1"/>
      <c r="J75" s="1"/>
    </row>
    <row r="76" spans="1:10" x14ac:dyDescent="0.2">
      <c r="A76" s="1"/>
      <c r="B76" s="1"/>
      <c r="C76" s="2"/>
      <c r="D76" s="1"/>
      <c r="E76" s="2"/>
      <c r="F76" s="3"/>
      <c r="G76" s="2"/>
      <c r="H76" s="1"/>
      <c r="I76" s="1"/>
      <c r="J76" s="1"/>
    </row>
    <row r="77" spans="1:10" x14ac:dyDescent="0.2">
      <c r="A77" s="1"/>
      <c r="B77" s="1"/>
      <c r="C77" s="2"/>
      <c r="D77" s="1"/>
      <c r="E77" s="2"/>
      <c r="F77" s="3"/>
      <c r="G77" s="2"/>
      <c r="H77" s="1"/>
      <c r="I77" s="1"/>
      <c r="J77" s="1"/>
    </row>
    <row r="78" spans="1:10" x14ac:dyDescent="0.2">
      <c r="A78" s="1"/>
      <c r="B78" s="1"/>
      <c r="C78" s="2"/>
      <c r="D78" s="1"/>
      <c r="E78" s="2"/>
      <c r="F78" s="3"/>
      <c r="G78" s="2"/>
      <c r="H78" s="1"/>
      <c r="I78" s="1"/>
      <c r="J78" s="1"/>
    </row>
    <row r="79" spans="1:10" x14ac:dyDescent="0.2">
      <c r="A79" s="1"/>
      <c r="B79" s="1"/>
      <c r="C79" s="2"/>
      <c r="D79" s="1"/>
      <c r="E79" s="2"/>
      <c r="F79" s="3"/>
      <c r="G79" s="2"/>
      <c r="H79" s="1"/>
      <c r="I79" s="1"/>
      <c r="J79" s="1"/>
    </row>
    <row r="80" spans="1:10" x14ac:dyDescent="0.2">
      <c r="A80" s="1"/>
      <c r="B80" s="1"/>
      <c r="C80" s="2"/>
      <c r="D80" s="1"/>
      <c r="E80" s="2"/>
      <c r="F80" s="3"/>
      <c r="G80" s="2"/>
      <c r="H80" s="1"/>
      <c r="I80" s="1"/>
      <c r="J80" s="1"/>
    </row>
    <row r="81" spans="1:10" x14ac:dyDescent="0.2">
      <c r="A81" s="1"/>
      <c r="B81" s="1"/>
      <c r="C81" s="2"/>
      <c r="D81" s="1"/>
      <c r="E81" s="2"/>
      <c r="F81" s="3"/>
      <c r="G81" s="2"/>
      <c r="H81" s="1"/>
      <c r="I81" s="1"/>
    </row>
    <row r="82" spans="1:10" x14ac:dyDescent="0.2">
      <c r="A82" s="6"/>
      <c r="B82" s="1"/>
      <c r="C82" s="2"/>
      <c r="D82" s="1"/>
      <c r="E82" s="2"/>
      <c r="F82" s="3"/>
      <c r="G82" s="2"/>
      <c r="H82" s="1"/>
      <c r="I82" s="1"/>
      <c r="J82" s="1"/>
    </row>
    <row r="83" spans="1:10" x14ac:dyDescent="0.2">
      <c r="A83" s="1"/>
      <c r="B83" s="1"/>
      <c r="C83" s="2"/>
      <c r="D83" s="1"/>
      <c r="E83" s="2"/>
      <c r="F83" s="3"/>
      <c r="G83" s="2"/>
      <c r="H83" s="1"/>
      <c r="I83" s="1"/>
      <c r="J83" s="1"/>
    </row>
    <row r="84" spans="1:10" x14ac:dyDescent="0.2">
      <c r="A84" s="1"/>
      <c r="B84" s="1"/>
      <c r="C84" s="2"/>
      <c r="D84" s="1"/>
      <c r="E84" s="2"/>
      <c r="F84" s="3"/>
      <c r="G84" s="2"/>
      <c r="H84" s="1"/>
      <c r="I84" s="1"/>
      <c r="J84" s="1"/>
    </row>
    <row r="85" spans="1:10" x14ac:dyDescent="0.2">
      <c r="A85" s="1"/>
      <c r="B85" s="1"/>
      <c r="C85" s="2"/>
      <c r="D85" s="1"/>
      <c r="E85" s="2"/>
      <c r="F85" s="3"/>
      <c r="G85" s="2"/>
      <c r="H85" s="1"/>
      <c r="I85" s="1"/>
      <c r="J85" s="1"/>
    </row>
    <row r="86" spans="1:10" x14ac:dyDescent="0.2">
      <c r="A86" s="1"/>
      <c r="B86" s="1"/>
      <c r="C86" s="2"/>
      <c r="D86" s="1"/>
      <c r="E86" s="2"/>
      <c r="F86" s="3"/>
      <c r="G86" s="2"/>
      <c r="H86" s="1"/>
      <c r="I86" s="1"/>
      <c r="J86" s="1"/>
    </row>
    <row r="87" spans="1:10" x14ac:dyDescent="0.2">
      <c r="A87" s="1"/>
      <c r="B87" s="1"/>
      <c r="C87" s="2"/>
      <c r="D87" s="1"/>
      <c r="E87" s="2"/>
      <c r="F87" s="3"/>
      <c r="G87" s="2"/>
      <c r="H87" s="1"/>
      <c r="I87" s="1"/>
      <c r="J87" s="1"/>
    </row>
    <row r="88" spans="1:10" x14ac:dyDescent="0.2">
      <c r="A88" s="1"/>
      <c r="B88" s="1"/>
      <c r="C88" s="2"/>
      <c r="D88" s="1"/>
      <c r="E88" s="2"/>
      <c r="F88" s="3"/>
      <c r="G88" s="2"/>
      <c r="H88" s="1"/>
      <c r="I88" s="1"/>
      <c r="J88" s="1"/>
    </row>
    <row r="89" spans="1:10" x14ac:dyDescent="0.2">
      <c r="A89" s="1"/>
      <c r="B89" s="1"/>
      <c r="C89" s="2"/>
      <c r="D89" s="1"/>
      <c r="E89" s="2"/>
      <c r="F89" s="3"/>
      <c r="G89" s="2"/>
      <c r="H89" s="1"/>
      <c r="I89" s="1"/>
      <c r="J89" s="1"/>
    </row>
    <row r="90" spans="1:10" x14ac:dyDescent="0.2">
      <c r="A90" s="1"/>
      <c r="B90" s="1"/>
      <c r="C90" s="2"/>
      <c r="D90" s="1"/>
      <c r="E90" s="2"/>
      <c r="F90" s="3"/>
      <c r="G90" s="2"/>
      <c r="H90" s="1"/>
      <c r="I90" s="1"/>
      <c r="J90" s="1"/>
    </row>
    <row r="91" spans="1:10" x14ac:dyDescent="0.2">
      <c r="A91" s="1"/>
      <c r="B91" s="1"/>
      <c r="C91" s="2"/>
      <c r="D91" s="1"/>
      <c r="E91" s="2"/>
      <c r="F91" s="3"/>
      <c r="G91" s="2"/>
      <c r="H91" s="1"/>
      <c r="I91" s="1"/>
      <c r="J91" s="1"/>
    </row>
    <row r="92" spans="1:10" x14ac:dyDescent="0.2">
      <c r="A92" s="1"/>
      <c r="B92" s="1"/>
      <c r="C92" s="2"/>
      <c r="D92" s="1"/>
      <c r="E92" s="2"/>
      <c r="F92" s="3"/>
      <c r="G92" s="2"/>
      <c r="H92" s="1"/>
      <c r="I92" s="1"/>
      <c r="J92" s="1"/>
    </row>
    <row r="93" spans="1:10" x14ac:dyDescent="0.2">
      <c r="A93" s="1"/>
      <c r="B93" s="1"/>
      <c r="C93" s="2"/>
      <c r="D93" s="1"/>
      <c r="E93" s="2"/>
      <c r="F93" s="3"/>
      <c r="G93" s="2"/>
      <c r="H93" s="1"/>
      <c r="I93" s="1"/>
      <c r="J93" s="1"/>
    </row>
    <row r="94" spans="1:10" x14ac:dyDescent="0.2">
      <c r="A94" s="1"/>
      <c r="B94" s="1"/>
      <c r="C94" s="2"/>
      <c r="D94" s="1"/>
      <c r="E94" s="2"/>
      <c r="F94" s="3"/>
      <c r="G94" s="2"/>
      <c r="H94" s="1"/>
      <c r="I94" s="1"/>
      <c r="J94" s="1"/>
    </row>
    <row r="95" spans="1:10" x14ac:dyDescent="0.2">
      <c r="A95" s="1"/>
      <c r="B95" s="1"/>
      <c r="C95" s="2"/>
      <c r="D95" s="1"/>
      <c r="E95" s="2"/>
      <c r="F95" s="3"/>
      <c r="G95" s="2"/>
      <c r="H95" s="1"/>
      <c r="I95" s="1"/>
      <c r="J95" s="1"/>
    </row>
    <row r="96" spans="1:10" x14ac:dyDescent="0.2">
      <c r="A96" s="1"/>
      <c r="B96" s="1"/>
      <c r="C96" s="2"/>
      <c r="D96" s="1"/>
      <c r="E96" s="2"/>
      <c r="F96" s="3"/>
      <c r="G96" s="2"/>
      <c r="H96" s="1"/>
      <c r="I96" s="1"/>
      <c r="J96" s="1"/>
    </row>
    <row r="97" spans="1:10" x14ac:dyDescent="0.2">
      <c r="A97" s="1"/>
      <c r="B97" s="1"/>
      <c r="C97" s="2"/>
      <c r="D97" s="1"/>
      <c r="E97" s="2"/>
      <c r="F97" s="3"/>
      <c r="G97" s="2"/>
      <c r="H97" s="1"/>
      <c r="I97" s="1"/>
      <c r="J97" s="1"/>
    </row>
    <row r="98" spans="1:10" x14ac:dyDescent="0.2">
      <c r="A98" s="1"/>
      <c r="B98" s="1"/>
      <c r="C98" s="2"/>
      <c r="D98" s="1"/>
      <c r="E98" s="2"/>
      <c r="F98" s="3"/>
      <c r="G98" s="2"/>
      <c r="H98" s="1"/>
      <c r="I98" s="1"/>
      <c r="J98" s="1"/>
    </row>
    <row r="99" spans="1:10" x14ac:dyDescent="0.2">
      <c r="A99" s="1"/>
      <c r="B99" s="1"/>
      <c r="C99" s="2"/>
      <c r="D99" s="1"/>
      <c r="E99" s="2"/>
      <c r="F99" s="3"/>
      <c r="G99" s="2"/>
      <c r="H99" s="1"/>
      <c r="I99" s="1"/>
    </row>
    <row r="100" spans="1:10" x14ac:dyDescent="0.2">
      <c r="A100" s="1"/>
      <c r="B100" s="1"/>
      <c r="C100" s="2"/>
      <c r="D100" s="1"/>
      <c r="E100" s="2"/>
      <c r="F100" s="3"/>
      <c r="G100" s="2"/>
      <c r="H100" s="1"/>
      <c r="I100" s="1"/>
    </row>
    <row r="101" spans="1:10" x14ac:dyDescent="0.2">
      <c r="A101" s="1"/>
      <c r="B101" s="1"/>
      <c r="C101" s="2"/>
      <c r="D101" s="1"/>
      <c r="E101" s="2"/>
      <c r="F101" s="3"/>
      <c r="G101" s="2"/>
      <c r="H101" s="1"/>
      <c r="I101" s="1"/>
    </row>
    <row r="102" spans="1:10" x14ac:dyDescent="0.2">
      <c r="A102" s="1"/>
      <c r="B102" s="1"/>
      <c r="C102" s="2"/>
      <c r="D102" s="1"/>
      <c r="E102" s="2"/>
      <c r="F102" s="3"/>
      <c r="G102" s="2"/>
      <c r="H102" s="1"/>
      <c r="I102" s="1"/>
    </row>
    <row r="103" spans="1:10" x14ac:dyDescent="0.2">
      <c r="A103" s="1"/>
      <c r="B103" s="1"/>
      <c r="C103" s="2"/>
      <c r="D103" s="1"/>
      <c r="E103" s="2"/>
      <c r="F103" s="3"/>
      <c r="G103" s="2"/>
      <c r="H103" s="1"/>
      <c r="I103" s="1"/>
      <c r="J103" s="1"/>
    </row>
    <row r="104" spans="1:10" x14ac:dyDescent="0.2">
      <c r="A104" s="1"/>
      <c r="B104" s="1"/>
      <c r="C104" s="2"/>
      <c r="D104" s="1"/>
      <c r="E104" s="2"/>
      <c r="F104" s="3"/>
      <c r="G104" s="2"/>
      <c r="H104" s="1"/>
      <c r="I104" s="1"/>
      <c r="J104" s="1"/>
    </row>
    <row r="105" spans="1:10" x14ac:dyDescent="0.2">
      <c r="A105" s="1"/>
      <c r="B105" s="1"/>
      <c r="C105" s="2"/>
      <c r="D105" s="1"/>
      <c r="E105" s="2"/>
      <c r="F105" s="3"/>
      <c r="G105" s="2"/>
      <c r="H105" s="1"/>
      <c r="I105" s="1"/>
      <c r="J105" s="1"/>
    </row>
    <row r="106" spans="1:10" x14ac:dyDescent="0.2">
      <c r="A106" s="1"/>
      <c r="B106" s="1"/>
      <c r="C106" s="2"/>
      <c r="D106" s="1"/>
      <c r="E106" s="2"/>
      <c r="F106" s="3"/>
      <c r="G106" s="2"/>
      <c r="H106" s="1"/>
      <c r="I106" s="1"/>
      <c r="J106" s="1"/>
    </row>
    <row r="107" spans="1:10" x14ac:dyDescent="0.2">
      <c r="A107" s="1"/>
      <c r="B107" s="1"/>
      <c r="C107" s="2"/>
      <c r="D107" s="1"/>
      <c r="E107" s="2"/>
      <c r="F107" s="3"/>
      <c r="G107" s="2"/>
      <c r="H107" s="1"/>
      <c r="I107" s="1"/>
      <c r="J107" s="1"/>
    </row>
    <row r="108" spans="1:10" x14ac:dyDescent="0.2">
      <c r="A108" s="1"/>
      <c r="B108" s="1"/>
      <c r="C108" s="2"/>
      <c r="D108" s="1"/>
      <c r="E108" s="2"/>
      <c r="F108" s="3"/>
      <c r="G108" s="2"/>
      <c r="H108" s="1"/>
      <c r="I108" s="1"/>
      <c r="J108" s="1"/>
    </row>
    <row r="109" spans="1:10" x14ac:dyDescent="0.2">
      <c r="A109" s="1"/>
      <c r="B109" s="1"/>
      <c r="C109" s="2"/>
      <c r="D109" s="1"/>
      <c r="E109" s="2"/>
      <c r="F109" s="3"/>
      <c r="G109" s="2"/>
      <c r="H109" s="1"/>
      <c r="I109" s="1"/>
      <c r="J109" s="1"/>
    </row>
    <row r="110" spans="1:10" x14ac:dyDescent="0.2">
      <c r="A110" s="1"/>
      <c r="B110" s="1"/>
      <c r="C110" s="2"/>
      <c r="D110" s="1"/>
      <c r="E110" s="2"/>
      <c r="F110" s="3"/>
      <c r="G110" s="2"/>
      <c r="H110" s="1"/>
      <c r="I110" s="1"/>
      <c r="J110" s="1"/>
    </row>
    <row r="111" spans="1:10" x14ac:dyDescent="0.2">
      <c r="A111" s="1"/>
      <c r="B111" s="1"/>
      <c r="C111" s="2"/>
      <c r="D111" s="1"/>
      <c r="E111" s="2"/>
      <c r="F111" s="3"/>
      <c r="G111" s="2"/>
      <c r="H111" s="1"/>
      <c r="I111" s="1"/>
      <c r="J111" s="1"/>
    </row>
    <row r="112" spans="1:10" x14ac:dyDescent="0.2">
      <c r="A112" s="1"/>
      <c r="B112" s="1"/>
      <c r="C112" s="2"/>
      <c r="D112" s="1"/>
      <c r="E112" s="2"/>
      <c r="F112" s="3"/>
      <c r="G112" s="2"/>
      <c r="H112" s="1"/>
      <c r="I112" s="1"/>
      <c r="J112" s="1"/>
    </row>
    <row r="113" spans="1:10" x14ac:dyDescent="0.2">
      <c r="A113" s="1"/>
      <c r="B113" s="1"/>
      <c r="C113" s="2"/>
      <c r="D113" s="1"/>
      <c r="E113" s="2"/>
      <c r="F113" s="3"/>
      <c r="G113" s="2"/>
      <c r="H113" s="1"/>
      <c r="I113" s="1"/>
      <c r="J113" s="1"/>
    </row>
    <row r="114" spans="1:10" x14ac:dyDescent="0.2">
      <c r="A114" s="1"/>
      <c r="B114" s="1"/>
      <c r="C114" s="2"/>
      <c r="D114" s="1"/>
      <c r="E114" s="2"/>
      <c r="F114" s="3"/>
      <c r="G114" s="2"/>
      <c r="H114" s="1"/>
      <c r="I114" s="1"/>
      <c r="J114" s="1"/>
    </row>
    <row r="115" spans="1:10" x14ac:dyDescent="0.2">
      <c r="A115" s="1"/>
      <c r="B115" s="1"/>
      <c r="C115" s="2"/>
      <c r="D115" s="1"/>
      <c r="E115" s="2"/>
      <c r="F115" s="3"/>
      <c r="G115" s="2"/>
      <c r="H115" s="1"/>
      <c r="I115" s="1"/>
      <c r="J115" s="1"/>
    </row>
    <row r="116" spans="1:10" x14ac:dyDescent="0.2">
      <c r="A116" s="1"/>
      <c r="B116" s="1"/>
      <c r="C116" s="2"/>
      <c r="D116" s="1"/>
      <c r="E116" s="2"/>
      <c r="F116" s="3"/>
      <c r="G116" s="2"/>
      <c r="H116" s="1"/>
      <c r="I116" s="1"/>
      <c r="J116" s="1"/>
    </row>
    <row r="117" spans="1:10" x14ac:dyDescent="0.2">
      <c r="A117" s="1"/>
      <c r="B117" s="1"/>
      <c r="C117" s="2"/>
      <c r="D117" s="1"/>
      <c r="E117" s="2"/>
      <c r="F117" s="3"/>
      <c r="G117" s="2"/>
      <c r="H117" s="1"/>
      <c r="I117" s="1"/>
      <c r="J117" s="1"/>
    </row>
    <row r="118" spans="1:10" x14ac:dyDescent="0.2">
      <c r="A118" s="1"/>
      <c r="B118" s="1"/>
      <c r="C118" s="2"/>
      <c r="D118" s="1"/>
      <c r="E118" s="2"/>
      <c r="F118" s="3"/>
      <c r="G118" s="2"/>
      <c r="H118" s="1"/>
      <c r="I118" s="1"/>
      <c r="J118" s="1"/>
    </row>
    <row r="119" spans="1:10" x14ac:dyDescent="0.2">
      <c r="A119" s="1"/>
      <c r="B119" s="1"/>
      <c r="C119" s="2"/>
      <c r="D119" s="1"/>
      <c r="E119" s="2"/>
      <c r="F119" s="3"/>
      <c r="G119" s="2"/>
      <c r="H119" s="1"/>
      <c r="I119" s="1"/>
      <c r="J119" s="1"/>
    </row>
    <row r="120" spans="1:10" x14ac:dyDescent="0.2">
      <c r="A120" s="1"/>
      <c r="B120" s="1"/>
      <c r="C120" s="2"/>
      <c r="D120" s="1"/>
      <c r="E120" s="2"/>
      <c r="F120" s="3"/>
      <c r="G120" s="2"/>
      <c r="H120" s="1"/>
      <c r="I120" s="1"/>
      <c r="J120" s="1"/>
    </row>
    <row r="121" spans="1:10" x14ac:dyDescent="0.2">
      <c r="A121" s="1"/>
      <c r="B121" s="1"/>
      <c r="C121" s="2"/>
      <c r="D121" s="1"/>
      <c r="E121" s="2"/>
      <c r="F121" s="3"/>
      <c r="G121" s="2"/>
      <c r="H121" s="1"/>
      <c r="I121" s="1"/>
    </row>
    <row r="122" spans="1:10" x14ac:dyDescent="0.2">
      <c r="A122" s="1"/>
      <c r="B122" s="1"/>
      <c r="C122" s="2"/>
      <c r="D122" s="1"/>
      <c r="E122" s="2"/>
      <c r="F122" s="3"/>
      <c r="G122" s="2"/>
      <c r="H122" s="1"/>
      <c r="I122" s="1"/>
    </row>
    <row r="123" spans="1:10" x14ac:dyDescent="0.2">
      <c r="A123" s="1"/>
      <c r="B123" s="1"/>
      <c r="C123" s="2"/>
      <c r="D123" s="1"/>
      <c r="E123" s="2"/>
      <c r="F123" s="3"/>
      <c r="G123" s="2"/>
      <c r="H123" s="1"/>
      <c r="I123" s="1"/>
      <c r="J123" s="1"/>
    </row>
    <row r="124" spans="1:10" x14ac:dyDescent="0.2">
      <c r="A124" s="1"/>
      <c r="B124" s="1"/>
      <c r="C124" s="2"/>
      <c r="D124" s="1"/>
      <c r="E124" s="2"/>
      <c r="F124" s="3"/>
      <c r="G124" s="2"/>
      <c r="H124" s="1"/>
      <c r="I124" s="1"/>
      <c r="J124" s="1"/>
    </row>
    <row r="125" spans="1:10" x14ac:dyDescent="0.2">
      <c r="A125" s="1"/>
      <c r="B125" s="1"/>
      <c r="C125" s="2"/>
      <c r="D125" s="1"/>
      <c r="E125" s="2"/>
      <c r="F125" s="3"/>
      <c r="G125" s="2"/>
      <c r="H125" s="1"/>
      <c r="I125" s="1"/>
      <c r="J125" s="1"/>
    </row>
    <row r="126" spans="1:10" x14ac:dyDescent="0.2">
      <c r="A126" s="1"/>
      <c r="B126" s="1"/>
      <c r="C126" s="2"/>
      <c r="D126" s="1"/>
      <c r="E126" s="2"/>
      <c r="F126" s="3"/>
      <c r="G126" s="2"/>
      <c r="H126" s="1"/>
      <c r="I126" s="1"/>
      <c r="J126" s="1"/>
    </row>
    <row r="127" spans="1:10" x14ac:dyDescent="0.2">
      <c r="A127" s="1"/>
      <c r="B127" s="1"/>
      <c r="C127" s="2"/>
      <c r="D127" s="1"/>
      <c r="E127" s="2"/>
      <c r="F127" s="3"/>
      <c r="G127" s="2"/>
      <c r="H127" s="1"/>
      <c r="I127" s="1"/>
      <c r="J127" s="1"/>
    </row>
    <row r="128" spans="1:10" x14ac:dyDescent="0.2">
      <c r="A128" s="1"/>
      <c r="B128" s="1"/>
      <c r="C128" s="2"/>
      <c r="D128" s="1"/>
      <c r="E128" s="2"/>
      <c r="F128" s="3"/>
      <c r="G128" s="2"/>
      <c r="H128" s="1"/>
      <c r="I128" s="1"/>
      <c r="J128" s="1"/>
    </row>
    <row r="129" spans="1:10" x14ac:dyDescent="0.2">
      <c r="A129" s="1"/>
      <c r="B129" s="1"/>
      <c r="C129" s="2"/>
      <c r="D129" s="1"/>
      <c r="E129" s="2"/>
      <c r="F129" s="3"/>
      <c r="G129" s="2"/>
      <c r="H129" s="1"/>
      <c r="I129" s="1"/>
      <c r="J129" s="1"/>
    </row>
    <row r="130" spans="1:10" x14ac:dyDescent="0.2">
      <c r="A130" s="1"/>
      <c r="B130" s="1"/>
      <c r="C130" s="2"/>
      <c r="D130" s="1"/>
      <c r="E130" s="2"/>
      <c r="F130" s="3"/>
      <c r="G130" s="2"/>
      <c r="H130" s="1"/>
      <c r="I130" s="1"/>
      <c r="J130" s="1"/>
    </row>
    <row r="131" spans="1:10" x14ac:dyDescent="0.2">
      <c r="A131" s="1"/>
      <c r="B131" s="1"/>
      <c r="C131" s="2"/>
      <c r="D131" s="1"/>
      <c r="E131" s="2"/>
      <c r="F131" s="3"/>
      <c r="G131" s="2"/>
      <c r="H131" s="1"/>
      <c r="I131" s="1"/>
      <c r="J131" s="1"/>
    </row>
    <row r="132" spans="1:10" x14ac:dyDescent="0.2">
      <c r="A132" s="1"/>
      <c r="B132" s="1"/>
      <c r="C132" s="2"/>
      <c r="D132" s="1"/>
      <c r="E132" s="2"/>
      <c r="F132" s="3"/>
      <c r="G132" s="2"/>
      <c r="H132" s="1"/>
      <c r="I132" s="1"/>
      <c r="J132" s="1"/>
    </row>
    <row r="133" spans="1:10" x14ac:dyDescent="0.2">
      <c r="A133" s="1"/>
      <c r="B133" s="1"/>
      <c r="C133" s="2"/>
      <c r="D133" s="1"/>
      <c r="E133" s="2"/>
      <c r="F133" s="3"/>
      <c r="G133" s="2"/>
      <c r="H133" s="1"/>
      <c r="I133" s="1"/>
      <c r="J133" s="1"/>
    </row>
    <row r="134" spans="1:10" x14ac:dyDescent="0.2">
      <c r="A134" s="1"/>
      <c r="B134" s="1"/>
      <c r="C134" s="2"/>
      <c r="D134" s="1"/>
      <c r="E134" s="2"/>
      <c r="F134" s="3"/>
      <c r="G134" s="2"/>
      <c r="H134" s="1"/>
      <c r="I134" s="1"/>
      <c r="J134" s="1"/>
    </row>
    <row r="135" spans="1:10" x14ac:dyDescent="0.2">
      <c r="A135" s="1"/>
      <c r="B135" s="1"/>
      <c r="C135" s="2"/>
      <c r="D135" s="1"/>
      <c r="E135" s="2"/>
      <c r="F135" s="3"/>
      <c r="G135" s="2"/>
      <c r="H135" s="1"/>
      <c r="I135" s="1"/>
      <c r="J135" s="1"/>
    </row>
    <row r="136" spans="1:10" x14ac:dyDescent="0.2">
      <c r="A136" s="1"/>
      <c r="B136" s="1"/>
      <c r="C136" s="2"/>
      <c r="D136" s="1"/>
      <c r="E136" s="2"/>
      <c r="F136" s="3"/>
      <c r="G136" s="2"/>
      <c r="H136" s="1"/>
      <c r="I136" s="1"/>
      <c r="J136" s="1"/>
    </row>
    <row r="137" spans="1:10" x14ac:dyDescent="0.2">
      <c r="A137" s="1"/>
      <c r="B137" s="1"/>
      <c r="C137" s="2"/>
      <c r="D137" s="1"/>
      <c r="E137" s="2"/>
      <c r="F137" s="3"/>
      <c r="G137" s="2"/>
      <c r="H137" s="1"/>
      <c r="I137" s="1"/>
      <c r="J137" s="1"/>
    </row>
    <row r="138" spans="1:10" x14ac:dyDescent="0.2">
      <c r="A138" s="1"/>
      <c r="B138" s="1"/>
      <c r="C138" s="2"/>
      <c r="D138" s="1"/>
      <c r="E138" s="2"/>
      <c r="F138" s="3"/>
      <c r="G138" s="2"/>
      <c r="H138" s="1"/>
      <c r="I138" s="1"/>
      <c r="J138" s="1"/>
    </row>
    <row r="139" spans="1:10" x14ac:dyDescent="0.2">
      <c r="A139" s="1"/>
      <c r="B139" s="1"/>
      <c r="C139" s="2"/>
      <c r="D139" s="1"/>
      <c r="E139" s="2"/>
      <c r="F139" s="3"/>
      <c r="G139" s="2"/>
      <c r="H139" s="1"/>
      <c r="I139" s="1"/>
      <c r="J139" s="1"/>
    </row>
    <row r="140" spans="1:10" x14ac:dyDescent="0.2">
      <c r="A140" s="1"/>
      <c r="B140" s="1"/>
      <c r="C140" s="2"/>
      <c r="D140" s="1"/>
      <c r="E140" s="2"/>
      <c r="F140" s="3"/>
      <c r="G140" s="2"/>
      <c r="H140" s="1"/>
      <c r="I140" s="1"/>
      <c r="J140" s="1"/>
    </row>
    <row r="141" spans="1:10" x14ac:dyDescent="0.2">
      <c r="A141" s="1"/>
      <c r="B141" s="1"/>
      <c r="C141" s="2"/>
      <c r="D141" s="1"/>
      <c r="E141" s="2"/>
      <c r="F141" s="3"/>
      <c r="G141" s="2"/>
      <c r="H141" s="1"/>
      <c r="I141" s="1"/>
      <c r="J141" s="1"/>
    </row>
    <row r="142" spans="1:10" x14ac:dyDescent="0.2">
      <c r="A142" s="1"/>
      <c r="B142" s="1"/>
      <c r="C142" s="2"/>
      <c r="D142" s="1"/>
      <c r="E142" s="2"/>
      <c r="F142" s="3"/>
      <c r="G142" s="2"/>
      <c r="H142" s="1"/>
      <c r="I142" s="1"/>
      <c r="J142" s="1"/>
    </row>
    <row r="143" spans="1:10" x14ac:dyDescent="0.2">
      <c r="A143" s="1"/>
      <c r="B143" s="1"/>
      <c r="C143" s="2"/>
      <c r="D143" s="1"/>
      <c r="E143" s="2"/>
      <c r="F143" s="3"/>
      <c r="G143" s="2"/>
      <c r="H143" s="1"/>
      <c r="I143" s="1"/>
      <c r="J143" s="1"/>
    </row>
    <row r="144" spans="1:10" x14ac:dyDescent="0.2">
      <c r="A144" s="1"/>
      <c r="B144" s="1"/>
      <c r="C144" s="2"/>
      <c r="D144" s="1"/>
      <c r="E144" s="2"/>
      <c r="F144" s="3"/>
      <c r="G144" s="2"/>
      <c r="H144" s="1"/>
      <c r="I144" s="1"/>
      <c r="J144" s="1"/>
    </row>
    <row r="145" spans="1:10" x14ac:dyDescent="0.2">
      <c r="A145" s="1"/>
      <c r="B145" s="1"/>
      <c r="C145" s="2"/>
      <c r="D145" s="1"/>
      <c r="E145" s="2"/>
      <c r="F145" s="3"/>
      <c r="G145" s="2"/>
      <c r="H145" s="1"/>
      <c r="I145" s="1"/>
      <c r="J145" s="1"/>
    </row>
    <row r="146" spans="1:10" x14ac:dyDescent="0.2">
      <c r="A146" s="1"/>
      <c r="B146" s="1"/>
      <c r="C146" s="2"/>
      <c r="D146" s="1"/>
      <c r="E146" s="2"/>
      <c r="F146" s="3"/>
      <c r="G146" s="2"/>
      <c r="H146" s="1"/>
      <c r="I146" s="1"/>
      <c r="J146" s="1"/>
    </row>
    <row r="147" spans="1:10" x14ac:dyDescent="0.2">
      <c r="A147" s="1"/>
      <c r="B147" s="1"/>
      <c r="C147" s="2"/>
      <c r="D147" s="1"/>
      <c r="E147" s="2"/>
      <c r="F147" s="3"/>
      <c r="G147" s="2"/>
      <c r="H147" s="1"/>
      <c r="I147" s="1"/>
      <c r="J147" s="1"/>
    </row>
    <row r="148" spans="1:10" x14ac:dyDescent="0.2">
      <c r="A148" s="1"/>
      <c r="B148" s="1"/>
      <c r="C148" s="2"/>
      <c r="D148" s="1"/>
      <c r="E148" s="2"/>
      <c r="F148" s="3"/>
      <c r="G148" s="2"/>
      <c r="H148" s="1"/>
      <c r="I148" s="1"/>
      <c r="J148" s="1"/>
    </row>
    <row r="149" spans="1:10" x14ac:dyDescent="0.2">
      <c r="A149" s="1"/>
      <c r="B149" s="1"/>
      <c r="C149" s="2"/>
      <c r="D149" s="1"/>
      <c r="E149" s="2"/>
      <c r="F149" s="3"/>
      <c r="G149" s="2"/>
      <c r="H149" s="1"/>
      <c r="I149" s="1"/>
      <c r="J149" s="1"/>
    </row>
    <row r="150" spans="1:10" x14ac:dyDescent="0.2">
      <c r="A150" s="1"/>
      <c r="B150" s="1"/>
      <c r="C150" s="2"/>
      <c r="D150" s="1"/>
      <c r="E150" s="2"/>
      <c r="F150" s="3"/>
      <c r="G150" s="2"/>
      <c r="H150" s="1"/>
      <c r="I150" s="1"/>
      <c r="J150" s="1"/>
    </row>
    <row r="151" spans="1:10" x14ac:dyDescent="0.2">
      <c r="A151" s="1"/>
      <c r="B151" s="1"/>
      <c r="C151" s="2"/>
      <c r="D151" s="1"/>
      <c r="E151" s="2"/>
      <c r="F151" s="3"/>
      <c r="G151" s="2"/>
      <c r="H151" s="1"/>
      <c r="I151" s="1"/>
      <c r="J151" s="1"/>
    </row>
    <row r="152" spans="1:10" x14ac:dyDescent="0.2">
      <c r="A152" s="1"/>
      <c r="B152" s="1"/>
      <c r="C152" s="2"/>
      <c r="D152" s="1"/>
      <c r="E152" s="2"/>
      <c r="F152" s="3"/>
      <c r="G152" s="2"/>
      <c r="H152" s="1"/>
      <c r="I152" s="1"/>
      <c r="J152" s="1"/>
    </row>
    <row r="153" spans="1:10" x14ac:dyDescent="0.2">
      <c r="A153" s="1"/>
      <c r="B153" s="1"/>
      <c r="C153" s="2"/>
      <c r="D153" s="1"/>
      <c r="E153" s="2"/>
      <c r="F153" s="3"/>
      <c r="G153" s="2"/>
      <c r="H153" s="1"/>
      <c r="I153" s="1"/>
    </row>
    <row r="154" spans="1:10" x14ac:dyDescent="0.2">
      <c r="A154" s="1"/>
      <c r="B154" s="1"/>
      <c r="C154" s="2"/>
      <c r="D154" s="1"/>
      <c r="E154" s="2"/>
      <c r="F154" s="3"/>
      <c r="G154" s="2"/>
      <c r="H154" s="1"/>
      <c r="I154" s="1"/>
      <c r="J154" s="1"/>
    </row>
    <row r="155" spans="1:10" x14ac:dyDescent="0.2">
      <c r="A155" s="1"/>
      <c r="B155" s="1"/>
      <c r="C155" s="2"/>
      <c r="D155" s="1"/>
      <c r="E155" s="2"/>
      <c r="F155" s="3"/>
      <c r="G155" s="2"/>
      <c r="H155" s="1"/>
      <c r="I155" s="1"/>
    </row>
    <row r="156" spans="1:10" x14ac:dyDescent="0.2">
      <c r="A156" s="1"/>
      <c r="B156" s="1"/>
      <c r="C156" s="2"/>
      <c r="D156" s="1"/>
      <c r="E156" s="2"/>
      <c r="F156" s="3"/>
      <c r="G156" s="2"/>
      <c r="H156" s="1"/>
      <c r="I156" s="1"/>
      <c r="J156" s="1"/>
    </row>
    <row r="157" spans="1:10" x14ac:dyDescent="0.2">
      <c r="A157" s="1"/>
      <c r="B157" s="1"/>
      <c r="C157" s="2"/>
      <c r="D157" s="1"/>
      <c r="E157" s="2"/>
      <c r="F157" s="3"/>
      <c r="G157" s="2"/>
      <c r="H157" s="1"/>
      <c r="I157" s="1"/>
      <c r="J157" s="1"/>
    </row>
    <row r="158" spans="1:10" s="27" customFormat="1" ht="13.5" thickBot="1" x14ac:dyDescent="0.25">
      <c r="A158" s="1"/>
      <c r="B158" s="1"/>
      <c r="C158" s="2"/>
      <c r="D158" s="1"/>
      <c r="E158" s="2"/>
      <c r="F158" s="3"/>
      <c r="G158" s="2"/>
      <c r="H158" s="1"/>
      <c r="I158" s="1"/>
      <c r="J158" s="1"/>
    </row>
    <row r="159" spans="1:10" ht="13.5" thickTop="1" x14ac:dyDescent="0.2">
      <c r="A159" s="1"/>
      <c r="B159" s="1"/>
      <c r="C159" s="2"/>
      <c r="D159" s="1"/>
      <c r="E159" s="2"/>
      <c r="F159" s="3"/>
      <c r="G159" s="2"/>
      <c r="H159" s="1"/>
      <c r="I159" s="1"/>
      <c r="J159" s="1"/>
    </row>
    <row r="160" spans="1:10" ht="13.5" thickBot="1" x14ac:dyDescent="0.25">
      <c r="A160" s="27" t="s">
        <v>17</v>
      </c>
      <c r="B160" s="27"/>
      <c r="C160" s="28">
        <f>SUM(C7:C159)</f>
        <v>4590.29</v>
      </c>
      <c r="D160" s="27"/>
      <c r="E160" s="28">
        <f>SUM(E7:E159)</f>
        <v>2437.4015000000009</v>
      </c>
      <c r="F160" s="27"/>
      <c r="G160" s="28">
        <f>SUM(G7:G159)</f>
        <v>4590.29</v>
      </c>
      <c r="H160" s="27"/>
      <c r="I160" s="27"/>
      <c r="J160" s="27"/>
    </row>
    <row r="161" ht="13.5" thickTop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0"/>
  <sheetViews>
    <sheetView workbookViewId="0">
      <selection activeCell="A7" sqref="A7:CC22"/>
    </sheetView>
  </sheetViews>
  <sheetFormatPr defaultRowHeight="12.75" x14ac:dyDescent="0.2"/>
  <cols>
    <col min="1" max="1" width="9.140625" style="31"/>
    <col min="2" max="2" width="19.7109375" style="31" customWidth="1"/>
    <col min="3" max="3" width="25.5703125" style="31" customWidth="1"/>
    <col min="4" max="4" width="10" style="31" bestFit="1" customWidth="1"/>
    <col min="5" max="8" width="9.140625" style="31"/>
    <col min="9" max="9" width="23.42578125" style="31" customWidth="1"/>
    <col min="10" max="10" width="23.28515625" style="31" customWidth="1"/>
    <col min="11" max="16384" width="9.140625" style="4"/>
  </cols>
  <sheetData>
    <row r="1" spans="1:81" x14ac:dyDescent="0.2">
      <c r="A1" s="41" t="s">
        <v>0</v>
      </c>
      <c r="B1" s="24"/>
      <c r="C1" s="24"/>
      <c r="D1" s="29"/>
      <c r="E1" s="24"/>
      <c r="F1" s="34"/>
      <c r="G1" s="29"/>
      <c r="H1" s="24"/>
      <c r="I1" s="24"/>
      <c r="J1" s="24"/>
      <c r="K1" s="1"/>
      <c r="L1" s="1"/>
      <c r="M1" s="2"/>
      <c r="N1" s="3"/>
      <c r="O1" s="2"/>
      <c r="P1" s="1"/>
      <c r="Q1" s="1"/>
      <c r="R1" s="1"/>
      <c r="S1" s="1"/>
      <c r="T1" s="1"/>
      <c r="U1" s="1"/>
      <c r="V1" s="2"/>
      <c r="W1" s="3"/>
      <c r="X1" s="2"/>
      <c r="Y1" s="1"/>
      <c r="Z1" s="1"/>
      <c r="AA1" s="1"/>
      <c r="AB1" s="1"/>
      <c r="AC1" s="1"/>
      <c r="AD1" s="1"/>
      <c r="AE1" s="2"/>
      <c r="AF1" s="3"/>
      <c r="AG1" s="2"/>
      <c r="AH1" s="1"/>
      <c r="AI1" s="1"/>
      <c r="AJ1" s="1"/>
      <c r="AK1" s="2"/>
      <c r="AL1" s="25"/>
      <c r="AM1" s="3"/>
      <c r="AN1" s="2"/>
      <c r="AO1" s="1"/>
      <c r="AP1" s="1"/>
      <c r="AQ1" s="1"/>
      <c r="AR1" s="1"/>
      <c r="AS1" s="1"/>
      <c r="AT1" s="1"/>
      <c r="AU1" s="1"/>
      <c r="AV1" s="1"/>
      <c r="AW1" s="1"/>
      <c r="AX1" s="2"/>
      <c r="AY1" s="3"/>
      <c r="AZ1" s="2"/>
      <c r="BA1" s="1"/>
      <c r="BB1" s="1"/>
      <c r="BC1" s="1"/>
      <c r="BD1" s="1"/>
      <c r="BE1" s="1"/>
      <c r="BF1" s="1"/>
      <c r="BG1" s="2"/>
      <c r="BH1" s="3"/>
      <c r="BI1" s="2"/>
      <c r="BJ1" s="1"/>
      <c r="BK1" s="1"/>
      <c r="BL1" s="1"/>
      <c r="BM1" s="1"/>
      <c r="BN1" s="1"/>
      <c r="BO1" s="1"/>
      <c r="BP1" s="2"/>
      <c r="BQ1" s="3"/>
      <c r="BR1" s="2"/>
      <c r="BS1" s="1"/>
      <c r="BT1" s="1"/>
      <c r="BU1" s="1"/>
      <c r="BV1" s="1"/>
      <c r="BW1" s="1"/>
      <c r="BX1" s="2"/>
      <c r="BY1" s="3"/>
      <c r="BZ1" s="2"/>
      <c r="CA1" s="1"/>
      <c r="CB1" s="1"/>
      <c r="CC1" s="26"/>
    </row>
    <row r="2" spans="1:81" x14ac:dyDescent="0.2">
      <c r="A2" s="41" t="s">
        <v>1</v>
      </c>
      <c r="B2" s="24"/>
      <c r="C2" s="24"/>
      <c r="D2" s="29"/>
      <c r="E2" s="24"/>
      <c r="F2" s="34"/>
      <c r="G2" s="29"/>
      <c r="H2" s="24"/>
      <c r="I2" s="24"/>
      <c r="J2" s="24"/>
      <c r="K2" s="1"/>
      <c r="L2" s="1"/>
      <c r="M2" s="2"/>
      <c r="N2" s="3"/>
      <c r="O2" s="2"/>
      <c r="P2" s="1"/>
      <c r="Q2" s="1"/>
      <c r="R2" s="1"/>
      <c r="S2" s="1"/>
      <c r="T2" s="1"/>
      <c r="U2" s="1"/>
      <c r="V2" s="2"/>
      <c r="W2" s="3"/>
      <c r="X2" s="2"/>
      <c r="Y2" s="1"/>
      <c r="Z2" s="1"/>
      <c r="AA2" s="1"/>
      <c r="AB2" s="1"/>
      <c r="AC2" s="1"/>
      <c r="AD2" s="1"/>
      <c r="AE2" s="2"/>
      <c r="AF2" s="3"/>
      <c r="AG2" s="2"/>
      <c r="AH2" s="1"/>
      <c r="AI2" s="1"/>
      <c r="AJ2" s="1"/>
      <c r="AK2" s="2"/>
      <c r="AL2" s="25"/>
      <c r="AM2" s="3"/>
      <c r="AN2" s="2"/>
      <c r="AO2" s="1"/>
      <c r="AP2" s="1"/>
      <c r="AQ2" s="1"/>
      <c r="AR2" s="1"/>
      <c r="AS2" s="1"/>
      <c r="AT2" s="1"/>
      <c r="AU2" s="1"/>
      <c r="AV2" s="1"/>
      <c r="AW2" s="1"/>
      <c r="AX2" s="2"/>
      <c r="AY2" s="3"/>
      <c r="AZ2" s="2"/>
      <c r="BA2" s="1"/>
      <c r="BB2" s="1"/>
      <c r="BC2" s="1"/>
      <c r="BD2" s="1"/>
      <c r="BE2" s="1"/>
      <c r="BF2" s="1"/>
      <c r="BG2" s="2"/>
      <c r="BH2" s="3"/>
      <c r="BI2" s="2"/>
      <c r="BJ2" s="1"/>
      <c r="BK2" s="1"/>
      <c r="BL2" s="1"/>
      <c r="BM2" s="1"/>
      <c r="BN2" s="1"/>
      <c r="BO2" s="1"/>
      <c r="BP2" s="2"/>
      <c r="BQ2" s="3"/>
      <c r="BR2" s="2"/>
      <c r="BS2" s="1"/>
      <c r="BT2" s="1"/>
      <c r="BU2" s="1"/>
      <c r="BV2" s="1"/>
      <c r="BW2" s="1"/>
      <c r="BX2" s="2"/>
      <c r="BY2" s="3"/>
      <c r="BZ2" s="2"/>
      <c r="CA2" s="1"/>
      <c r="CB2" s="1"/>
      <c r="CC2" s="26"/>
    </row>
    <row r="3" spans="1:81" x14ac:dyDescent="0.2">
      <c r="A3" s="41" t="s">
        <v>2</v>
      </c>
      <c r="B3" s="24"/>
      <c r="C3" s="24"/>
      <c r="D3" s="29"/>
      <c r="E3" s="24"/>
      <c r="F3" s="34"/>
      <c r="G3" s="29"/>
      <c r="H3" s="24"/>
      <c r="I3" s="24"/>
      <c r="J3" s="24"/>
      <c r="K3" s="1"/>
      <c r="L3" s="1"/>
      <c r="M3" s="2"/>
      <c r="N3" s="3"/>
      <c r="O3" s="2"/>
      <c r="P3" s="1"/>
      <c r="Q3" s="1"/>
      <c r="R3" s="1"/>
      <c r="S3" s="1"/>
      <c r="T3" s="1"/>
      <c r="U3" s="1"/>
      <c r="V3" s="2"/>
      <c r="W3" s="3"/>
      <c r="X3" s="2"/>
      <c r="Y3" s="1"/>
      <c r="Z3" s="1"/>
      <c r="AA3" s="1"/>
      <c r="AB3" s="1"/>
      <c r="AC3" s="1"/>
      <c r="AD3" s="1"/>
      <c r="AE3" s="2"/>
      <c r="AF3" s="3"/>
      <c r="AG3" s="2"/>
      <c r="AH3" s="1"/>
      <c r="AI3" s="1"/>
      <c r="AJ3" s="1"/>
      <c r="AK3" s="2"/>
      <c r="AL3" s="25"/>
      <c r="AM3" s="3"/>
      <c r="AN3" s="2"/>
      <c r="AO3" s="1"/>
      <c r="AP3" s="1"/>
      <c r="AQ3" s="1"/>
      <c r="AR3" s="1"/>
      <c r="AS3" s="1"/>
      <c r="AT3" s="1"/>
      <c r="AU3" s="1"/>
      <c r="AV3" s="1"/>
      <c r="AW3" s="1"/>
      <c r="AX3" s="2"/>
      <c r="AY3" s="3"/>
      <c r="AZ3" s="2"/>
      <c r="BA3" s="1"/>
      <c r="BB3" s="1"/>
      <c r="BC3" s="1"/>
      <c r="BD3" s="1"/>
      <c r="BE3" s="1"/>
      <c r="BF3" s="1"/>
      <c r="BG3" s="2"/>
      <c r="BH3" s="3"/>
      <c r="BI3" s="2"/>
      <c r="BJ3" s="1"/>
      <c r="BK3" s="1"/>
      <c r="BL3" s="1"/>
      <c r="BM3" s="1"/>
      <c r="BN3" s="1"/>
      <c r="BO3" s="1"/>
      <c r="BP3" s="2"/>
      <c r="BQ3" s="3"/>
      <c r="BR3" s="2"/>
      <c r="BS3" s="1"/>
      <c r="BT3" s="1"/>
      <c r="BU3" s="1"/>
      <c r="BV3" s="1"/>
      <c r="BW3" s="1"/>
      <c r="BX3" s="2"/>
      <c r="BY3" s="3"/>
      <c r="BZ3" s="2"/>
      <c r="CA3" s="1"/>
      <c r="CB3" s="1"/>
      <c r="CC3" s="26"/>
    </row>
    <row r="4" spans="1:81" x14ac:dyDescent="0.2">
      <c r="A4" s="41" t="s">
        <v>3</v>
      </c>
      <c r="B4" s="24"/>
      <c r="C4" s="24"/>
      <c r="D4" s="29"/>
      <c r="E4" s="24"/>
      <c r="F4" s="34"/>
      <c r="G4" s="29"/>
      <c r="H4" s="24"/>
      <c r="I4" s="24"/>
      <c r="J4" s="24"/>
      <c r="K4" s="1"/>
      <c r="L4" s="1"/>
      <c r="M4" s="2"/>
      <c r="N4" s="3"/>
      <c r="O4" s="2"/>
      <c r="P4" s="1"/>
      <c r="Q4" s="1"/>
      <c r="R4" s="1"/>
      <c r="S4" s="1"/>
      <c r="T4" s="1"/>
      <c r="U4" s="1"/>
      <c r="V4" s="2"/>
      <c r="W4" s="3"/>
      <c r="X4" s="2"/>
      <c r="Y4" s="1"/>
      <c r="Z4" s="1"/>
      <c r="AA4" s="1"/>
      <c r="AB4" s="1"/>
      <c r="AC4" s="1"/>
      <c r="AD4" s="1"/>
      <c r="AE4" s="2"/>
      <c r="AF4" s="3"/>
      <c r="AG4" s="2"/>
      <c r="AH4" s="1"/>
      <c r="AI4" s="1"/>
      <c r="AJ4" s="1"/>
      <c r="AK4" s="2"/>
      <c r="AL4" s="25"/>
      <c r="AM4" s="3"/>
      <c r="AN4" s="2"/>
      <c r="AO4" s="1"/>
      <c r="AP4" s="1"/>
      <c r="AQ4" s="1"/>
      <c r="AR4" s="1"/>
      <c r="AS4" s="1"/>
      <c r="AT4" s="1"/>
      <c r="AU4" s="1"/>
      <c r="AV4" s="1"/>
      <c r="AW4" s="1"/>
      <c r="AX4" s="2"/>
      <c r="AY4" s="3"/>
      <c r="AZ4" s="2"/>
      <c r="BA4" s="1"/>
      <c r="BB4" s="1"/>
      <c r="BC4" s="1"/>
      <c r="BD4" s="1"/>
      <c r="BE4" s="1"/>
      <c r="BF4" s="1"/>
      <c r="BG4" s="2"/>
      <c r="BH4" s="3"/>
      <c r="BI4" s="2"/>
      <c r="BJ4" s="1"/>
      <c r="BK4" s="1"/>
      <c r="BL4" s="1"/>
      <c r="BM4" s="1"/>
      <c r="BN4" s="1"/>
      <c r="BO4" s="1"/>
      <c r="BP4" s="2"/>
      <c r="BQ4" s="3"/>
      <c r="BR4" s="2"/>
      <c r="BS4" s="1"/>
      <c r="BT4" s="1"/>
      <c r="BU4" s="1"/>
      <c r="BV4" s="1"/>
      <c r="BW4" s="1"/>
      <c r="BX4" s="2"/>
      <c r="BY4" s="3"/>
      <c r="BZ4" s="2"/>
      <c r="CA4" s="1"/>
      <c r="CB4" s="1"/>
      <c r="CC4" s="26"/>
    </row>
    <row r="7" spans="1:81" s="1" customFormat="1" ht="26.25" thickBot="1" x14ac:dyDescent="0.25">
      <c r="A7" s="35" t="s">
        <v>20</v>
      </c>
      <c r="B7" s="35" t="s">
        <v>21</v>
      </c>
      <c r="C7" s="35" t="s">
        <v>22</v>
      </c>
      <c r="D7" s="36" t="s">
        <v>14</v>
      </c>
      <c r="E7" s="36" t="s">
        <v>23</v>
      </c>
      <c r="F7" s="36" t="s">
        <v>17</v>
      </c>
      <c r="G7" s="23" t="s">
        <v>18</v>
      </c>
      <c r="H7" s="23" t="s">
        <v>19</v>
      </c>
      <c r="I7" s="23" t="s">
        <v>27</v>
      </c>
      <c r="J7" s="23" t="s">
        <v>26</v>
      </c>
    </row>
    <row r="8" spans="1:81" x14ac:dyDescent="0.2">
      <c r="A8" s="37" t="s">
        <v>76</v>
      </c>
      <c r="B8" s="32" t="s">
        <v>77</v>
      </c>
      <c r="C8" s="32" t="s">
        <v>78</v>
      </c>
      <c r="D8" s="33">
        <v>133.82</v>
      </c>
      <c r="E8" s="33">
        <f>D8*66.36%</f>
        <v>88.802951999999991</v>
      </c>
      <c r="F8" s="38">
        <f>D8</f>
        <v>133.82</v>
      </c>
      <c r="G8" s="32">
        <v>921</v>
      </c>
      <c r="H8" s="32">
        <v>985</v>
      </c>
      <c r="I8" s="32" t="s">
        <v>79</v>
      </c>
      <c r="J8" s="32" t="s">
        <v>80</v>
      </c>
    </row>
    <row r="9" spans="1:81" ht="25.5" x14ac:dyDescent="0.2">
      <c r="A9" s="31" t="s">
        <v>81</v>
      </c>
      <c r="B9" s="32" t="s">
        <v>82</v>
      </c>
      <c r="C9" s="32" t="s">
        <v>83</v>
      </c>
      <c r="D9" s="33">
        <v>73.3</v>
      </c>
      <c r="E9" s="33">
        <f>D9*66.36%</f>
        <v>48.641879999999993</v>
      </c>
      <c r="F9" s="38">
        <f>D9</f>
        <v>73.3</v>
      </c>
      <c r="G9" s="24">
        <v>921</v>
      </c>
      <c r="H9" s="24">
        <v>985</v>
      </c>
      <c r="I9" s="24" t="s">
        <v>84</v>
      </c>
      <c r="J9" s="24" t="s">
        <v>85</v>
      </c>
    </row>
    <row r="10" spans="1:81" x14ac:dyDescent="0.2">
      <c r="A10" s="31" t="s">
        <v>86</v>
      </c>
      <c r="B10" s="32" t="s">
        <v>74</v>
      </c>
      <c r="C10" s="31" t="s">
        <v>87</v>
      </c>
      <c r="D10" s="33">
        <v>972.43</v>
      </c>
      <c r="E10" s="33">
        <f>D10*66.35%</f>
        <v>645.20730499999991</v>
      </c>
      <c r="F10" s="38">
        <f>D10</f>
        <v>972.43</v>
      </c>
      <c r="G10" s="32">
        <v>922</v>
      </c>
      <c r="H10" s="32">
        <v>999</v>
      </c>
      <c r="I10" s="24"/>
      <c r="J10" s="24" t="s">
        <v>177</v>
      </c>
    </row>
    <row r="11" spans="1:81" ht="25.5" x14ac:dyDescent="0.2">
      <c r="A11" s="31" t="s">
        <v>88</v>
      </c>
      <c r="B11" s="24" t="s">
        <v>89</v>
      </c>
      <c r="C11" s="24" t="s">
        <v>90</v>
      </c>
      <c r="D11" s="29">
        <v>255</v>
      </c>
      <c r="E11" s="29">
        <f>D11*66.85%</f>
        <v>170.4675</v>
      </c>
      <c r="F11" s="38">
        <f>D11</f>
        <v>255</v>
      </c>
      <c r="G11" s="24">
        <v>921</v>
      </c>
      <c r="H11" s="24">
        <v>999</v>
      </c>
      <c r="J11" s="24" t="s">
        <v>91</v>
      </c>
    </row>
    <row r="12" spans="1:81" ht="25.5" x14ac:dyDescent="0.2">
      <c r="A12" s="31" t="s">
        <v>92</v>
      </c>
      <c r="B12" s="24" t="s">
        <v>93</v>
      </c>
      <c r="C12" s="24" t="s">
        <v>94</v>
      </c>
      <c r="D12" s="29">
        <v>140</v>
      </c>
      <c r="E12" s="29">
        <f>D12*65.87%</f>
        <v>92.218000000000004</v>
      </c>
      <c r="F12" s="38">
        <f>D12</f>
        <v>140</v>
      </c>
      <c r="G12" s="24">
        <v>921</v>
      </c>
      <c r="H12" s="24">
        <v>986</v>
      </c>
      <c r="I12" s="24"/>
      <c r="J12" s="24" t="s">
        <v>95</v>
      </c>
    </row>
    <row r="13" spans="1:81" x14ac:dyDescent="0.2">
      <c r="A13" s="31" t="s">
        <v>96</v>
      </c>
      <c r="B13" s="24" t="s">
        <v>97</v>
      </c>
      <c r="C13" s="24" t="s">
        <v>98</v>
      </c>
      <c r="D13" s="29">
        <v>29</v>
      </c>
      <c r="E13" s="29">
        <f>D13*80.15%</f>
        <v>23.243500000000004</v>
      </c>
      <c r="F13" s="38">
        <f>D13</f>
        <v>29</v>
      </c>
      <c r="G13" s="24">
        <v>922</v>
      </c>
      <c r="H13" s="24">
        <v>999</v>
      </c>
      <c r="I13" s="24" t="s">
        <v>99</v>
      </c>
      <c r="J13" s="24" t="s">
        <v>100</v>
      </c>
    </row>
    <row r="14" spans="1:81" ht="25.5" x14ac:dyDescent="0.2">
      <c r="A14" s="31" t="s">
        <v>101</v>
      </c>
      <c r="B14" s="32" t="s">
        <v>102</v>
      </c>
      <c r="C14" s="32" t="s">
        <v>103</v>
      </c>
      <c r="D14" s="33">
        <v>212.67</v>
      </c>
      <c r="E14" s="33">
        <f>D14*66.36%</f>
        <v>141.12781199999998</v>
      </c>
      <c r="F14" s="38">
        <f>D14</f>
        <v>212.67</v>
      </c>
      <c r="G14" s="32">
        <v>921</v>
      </c>
      <c r="H14" s="32">
        <v>985</v>
      </c>
      <c r="I14" s="24" t="s">
        <v>104</v>
      </c>
      <c r="J14" s="31" t="s">
        <v>105</v>
      </c>
    </row>
    <row r="15" spans="1:81" ht="25.5" x14ac:dyDescent="0.2">
      <c r="A15" s="31" t="s">
        <v>106</v>
      </c>
      <c r="B15" s="24" t="s">
        <v>107</v>
      </c>
      <c r="C15" s="24" t="s">
        <v>108</v>
      </c>
      <c r="D15" s="29">
        <v>11.770000000000001</v>
      </c>
      <c r="E15" s="42">
        <v>9.4336550000000017</v>
      </c>
      <c r="F15" s="38">
        <f>D15</f>
        <v>11.770000000000001</v>
      </c>
      <c r="G15" s="24">
        <v>921</v>
      </c>
      <c r="H15" s="24">
        <v>999</v>
      </c>
      <c r="I15" s="24" t="s">
        <v>110</v>
      </c>
      <c r="J15" s="24" t="s">
        <v>109</v>
      </c>
    </row>
    <row r="16" spans="1:81" x14ac:dyDescent="0.2">
      <c r="A16" s="31" t="s">
        <v>106</v>
      </c>
      <c r="B16" s="24" t="s">
        <v>111</v>
      </c>
      <c r="C16" s="24" t="s">
        <v>112</v>
      </c>
      <c r="D16" s="29">
        <v>66.34</v>
      </c>
      <c r="E16" s="42">
        <v>43.684890000000003</v>
      </c>
      <c r="F16" s="38">
        <f>D16</f>
        <v>66.34</v>
      </c>
      <c r="G16" s="24">
        <v>922</v>
      </c>
      <c r="H16" s="24">
        <v>320</v>
      </c>
      <c r="I16" s="24" t="s">
        <v>113</v>
      </c>
      <c r="J16" s="24" t="s">
        <v>114</v>
      </c>
    </row>
    <row r="17" spans="1:10" ht="25.5" x14ac:dyDescent="0.2">
      <c r="A17" s="31" t="s">
        <v>81</v>
      </c>
      <c r="B17" s="32" t="s">
        <v>152</v>
      </c>
      <c r="C17" s="32" t="s">
        <v>153</v>
      </c>
      <c r="D17" s="43">
        <v>62.5</v>
      </c>
      <c r="E17" s="43">
        <f>D17*66.36%</f>
        <v>41.475000000000001</v>
      </c>
      <c r="F17" s="38">
        <f>D17</f>
        <v>62.5</v>
      </c>
      <c r="G17" s="24">
        <v>921</v>
      </c>
      <c r="H17" s="24">
        <v>985</v>
      </c>
      <c r="I17" s="24" t="s">
        <v>152</v>
      </c>
      <c r="J17" s="24" t="s">
        <v>154</v>
      </c>
    </row>
    <row r="18" spans="1:10" x14ac:dyDescent="0.2">
      <c r="A18" s="31" t="s">
        <v>81</v>
      </c>
      <c r="B18" s="32" t="s">
        <v>81</v>
      </c>
      <c r="C18" s="32" t="s">
        <v>155</v>
      </c>
      <c r="D18" s="43">
        <v>74.97</v>
      </c>
      <c r="E18" s="43">
        <f>D18*66.36%</f>
        <v>49.750091999999995</v>
      </c>
      <c r="F18" s="38">
        <f>D18</f>
        <v>74.97</v>
      </c>
      <c r="G18" s="32">
        <v>921</v>
      </c>
      <c r="H18" s="32">
        <v>985</v>
      </c>
      <c r="I18" s="32" t="s">
        <v>156</v>
      </c>
      <c r="J18" s="32" t="s">
        <v>157</v>
      </c>
    </row>
    <row r="19" spans="1:10" x14ac:dyDescent="0.2">
      <c r="A19" s="31" t="s">
        <v>81</v>
      </c>
      <c r="B19" s="32" t="s">
        <v>158</v>
      </c>
      <c r="C19" s="32" t="s">
        <v>159</v>
      </c>
      <c r="D19" s="43">
        <v>54.47</v>
      </c>
      <c r="E19" s="43">
        <f>D19*66.36%</f>
        <v>36.146291999999995</v>
      </c>
      <c r="F19" s="38">
        <f>D19</f>
        <v>54.47</v>
      </c>
      <c r="G19" s="32">
        <v>921</v>
      </c>
      <c r="H19" s="32">
        <v>985</v>
      </c>
      <c r="I19" s="32" t="s">
        <v>152</v>
      </c>
      <c r="J19" s="32" t="s">
        <v>160</v>
      </c>
    </row>
    <row r="20" spans="1:10" x14ac:dyDescent="0.2">
      <c r="A20" s="31" t="s">
        <v>96</v>
      </c>
      <c r="B20" s="24" t="s">
        <v>99</v>
      </c>
      <c r="C20" s="24" t="s">
        <v>161</v>
      </c>
      <c r="D20" s="29">
        <v>53.52</v>
      </c>
      <c r="E20" s="29">
        <f>D20*66.36%</f>
        <v>35.515872000000002</v>
      </c>
      <c r="F20" s="38">
        <f>D20</f>
        <v>53.52</v>
      </c>
      <c r="G20" s="24">
        <v>921</v>
      </c>
      <c r="H20" s="24">
        <v>985</v>
      </c>
      <c r="I20" s="24"/>
      <c r="J20" s="24" t="s">
        <v>100</v>
      </c>
    </row>
    <row r="21" spans="1:10" ht="25.5" x14ac:dyDescent="0.2">
      <c r="A21" s="31" t="s">
        <v>96</v>
      </c>
      <c r="B21" s="24" t="s">
        <v>162</v>
      </c>
      <c r="C21" s="24" t="s">
        <v>163</v>
      </c>
      <c r="D21" s="29">
        <v>38.46</v>
      </c>
      <c r="E21" s="29">
        <f>D21*66.36%</f>
        <v>25.522055999999999</v>
      </c>
      <c r="F21" s="38">
        <f>D21</f>
        <v>38.46</v>
      </c>
      <c r="G21" s="24">
        <v>921</v>
      </c>
      <c r="H21" s="24">
        <v>985</v>
      </c>
      <c r="I21" s="24" t="s">
        <v>164</v>
      </c>
      <c r="J21" s="24" t="s">
        <v>165</v>
      </c>
    </row>
    <row r="22" spans="1:10" ht="25.5" x14ac:dyDescent="0.2">
      <c r="A22" s="31" t="s">
        <v>96</v>
      </c>
      <c r="B22" s="32" t="s">
        <v>98</v>
      </c>
      <c r="C22" s="32" t="s">
        <v>166</v>
      </c>
      <c r="D22" s="32">
        <v>97.25</v>
      </c>
      <c r="E22" s="29">
        <f>D22*66.36%</f>
        <v>64.5351</v>
      </c>
      <c r="F22" s="38">
        <f>D22</f>
        <v>97.25</v>
      </c>
      <c r="G22" s="32">
        <v>921</v>
      </c>
      <c r="H22" s="32">
        <v>985</v>
      </c>
      <c r="I22" s="32" t="s">
        <v>167</v>
      </c>
      <c r="J22" s="24" t="s">
        <v>168</v>
      </c>
    </row>
    <row r="23" spans="1:10" x14ac:dyDescent="0.2">
      <c r="B23" s="24"/>
      <c r="D23" s="29"/>
      <c r="E23" s="34"/>
      <c r="F23" s="29"/>
      <c r="G23" s="24"/>
      <c r="H23" s="24"/>
      <c r="I23" s="24"/>
    </row>
    <row r="24" spans="1:10" x14ac:dyDescent="0.2">
      <c r="B24" s="24"/>
      <c r="C24" s="24"/>
      <c r="D24" s="29"/>
      <c r="E24" s="34"/>
      <c r="F24" s="29"/>
      <c r="G24" s="24"/>
      <c r="H24" s="24"/>
      <c r="I24" s="24"/>
    </row>
    <row r="25" spans="1:10" x14ac:dyDescent="0.2">
      <c r="B25" s="24"/>
      <c r="C25" s="24"/>
      <c r="D25" s="29"/>
      <c r="E25" s="34"/>
      <c r="F25" s="29"/>
      <c r="G25" s="24"/>
      <c r="H25" s="24"/>
      <c r="I25" s="24"/>
    </row>
    <row r="26" spans="1:10" x14ac:dyDescent="0.2">
      <c r="B26" s="24"/>
      <c r="C26" s="24"/>
      <c r="D26" s="29"/>
      <c r="E26" s="34"/>
      <c r="F26" s="29"/>
      <c r="G26" s="24"/>
      <c r="H26" s="24"/>
      <c r="I26" s="24"/>
    </row>
    <row r="27" spans="1:10" x14ac:dyDescent="0.2">
      <c r="B27" s="24"/>
      <c r="C27" s="24"/>
      <c r="D27" s="29"/>
      <c r="E27" s="34"/>
      <c r="F27" s="29"/>
      <c r="G27" s="24"/>
      <c r="H27" s="24"/>
      <c r="I27" s="24"/>
    </row>
    <row r="28" spans="1:10" x14ac:dyDescent="0.2">
      <c r="B28" s="24"/>
      <c r="C28" s="24"/>
      <c r="D28" s="29"/>
      <c r="E28" s="34"/>
      <c r="F28" s="29"/>
      <c r="G28" s="24"/>
      <c r="H28" s="24"/>
      <c r="I28" s="24"/>
    </row>
    <row r="29" spans="1:10" x14ac:dyDescent="0.2">
      <c r="B29" s="24"/>
      <c r="C29" s="24"/>
      <c r="D29" s="29"/>
      <c r="E29" s="34"/>
      <c r="F29" s="29"/>
      <c r="G29" s="24"/>
      <c r="H29" s="24"/>
      <c r="I29" s="24"/>
    </row>
    <row r="30" spans="1:10" x14ac:dyDescent="0.2">
      <c r="B30" s="24"/>
      <c r="C30" s="24"/>
      <c r="D30" s="29"/>
      <c r="E30" s="34"/>
      <c r="F30" s="29"/>
      <c r="G30" s="24"/>
      <c r="H30" s="24"/>
      <c r="I30" s="24"/>
    </row>
    <row r="31" spans="1:10" x14ac:dyDescent="0.2">
      <c r="B31" s="24"/>
      <c r="C31" s="24"/>
      <c r="D31" s="29"/>
      <c r="E31" s="34"/>
      <c r="F31" s="29"/>
      <c r="G31" s="24"/>
      <c r="H31" s="24"/>
      <c r="I31" s="24"/>
    </row>
    <row r="32" spans="1:10" x14ac:dyDescent="0.2">
      <c r="B32" s="24"/>
      <c r="C32" s="24"/>
      <c r="D32" s="29"/>
      <c r="E32" s="34"/>
      <c r="F32" s="29"/>
      <c r="G32" s="24"/>
      <c r="H32" s="24"/>
      <c r="I32" s="24"/>
    </row>
    <row r="33" spans="2:9" x14ac:dyDescent="0.2">
      <c r="B33" s="24"/>
      <c r="C33" s="24"/>
      <c r="D33" s="29"/>
      <c r="E33" s="34"/>
      <c r="F33" s="29"/>
      <c r="G33" s="24"/>
      <c r="H33" s="24"/>
      <c r="I33" s="24"/>
    </row>
    <row r="34" spans="2:9" x14ac:dyDescent="0.2">
      <c r="B34" s="24"/>
      <c r="C34" s="24"/>
      <c r="D34" s="29"/>
      <c r="E34" s="34"/>
      <c r="F34" s="29"/>
      <c r="G34" s="24"/>
      <c r="H34" s="24"/>
      <c r="I34" s="24"/>
    </row>
    <row r="35" spans="2:9" x14ac:dyDescent="0.2">
      <c r="B35" s="24"/>
      <c r="C35" s="24"/>
      <c r="D35" s="29"/>
      <c r="E35" s="34"/>
      <c r="F35" s="29"/>
      <c r="G35" s="24"/>
      <c r="H35" s="24"/>
      <c r="I35" s="24"/>
    </row>
    <row r="36" spans="2:9" x14ac:dyDescent="0.2">
      <c r="B36" s="24"/>
      <c r="D36" s="29"/>
      <c r="E36" s="34"/>
      <c r="F36" s="29"/>
      <c r="G36" s="24"/>
      <c r="H36" s="24"/>
      <c r="I36" s="24"/>
    </row>
    <row r="37" spans="2:9" x14ac:dyDescent="0.2">
      <c r="B37" s="24"/>
      <c r="D37" s="29"/>
      <c r="E37" s="34"/>
      <c r="F37" s="29"/>
      <c r="G37" s="24"/>
      <c r="H37" s="24"/>
      <c r="I37" s="24"/>
    </row>
    <row r="38" spans="2:9" x14ac:dyDescent="0.2">
      <c r="B38" s="24"/>
      <c r="D38" s="29"/>
      <c r="E38" s="34"/>
      <c r="F38" s="29"/>
      <c r="G38" s="24"/>
      <c r="H38" s="24"/>
      <c r="I38" s="24"/>
    </row>
    <row r="39" spans="2:9" x14ac:dyDescent="0.2">
      <c r="B39" s="24"/>
      <c r="D39" s="29"/>
      <c r="E39" s="34"/>
      <c r="F39" s="29"/>
      <c r="G39" s="24"/>
      <c r="H39" s="24"/>
      <c r="I39" s="24"/>
    </row>
    <row r="40" spans="2:9" x14ac:dyDescent="0.2">
      <c r="B40" s="24"/>
      <c r="C40" s="24"/>
      <c r="D40" s="29"/>
      <c r="E40" s="34"/>
      <c r="F40" s="29"/>
      <c r="G40" s="24"/>
      <c r="H40" s="24"/>
      <c r="I40" s="24"/>
    </row>
    <row r="41" spans="2:9" x14ac:dyDescent="0.2">
      <c r="B41" s="24"/>
      <c r="D41" s="29"/>
      <c r="E41" s="34"/>
      <c r="F41" s="29"/>
      <c r="G41" s="24"/>
      <c r="H41" s="24"/>
      <c r="I41" s="24"/>
    </row>
    <row r="42" spans="2:9" x14ac:dyDescent="0.2">
      <c r="B42" s="24"/>
      <c r="D42" s="29"/>
      <c r="E42" s="34"/>
      <c r="F42" s="29"/>
      <c r="G42" s="24"/>
      <c r="H42" s="24"/>
      <c r="I42" s="24"/>
    </row>
    <row r="43" spans="2:9" x14ac:dyDescent="0.2">
      <c r="B43" s="24"/>
      <c r="C43" s="24"/>
      <c r="D43" s="29"/>
      <c r="E43" s="34"/>
      <c r="F43" s="29"/>
      <c r="G43" s="24"/>
      <c r="H43" s="24"/>
      <c r="I43" s="24"/>
    </row>
    <row r="44" spans="2:9" x14ac:dyDescent="0.2">
      <c r="B44" s="24"/>
      <c r="C44" s="24"/>
      <c r="D44" s="29"/>
      <c r="E44" s="34"/>
      <c r="F44" s="29"/>
      <c r="G44" s="24"/>
      <c r="H44" s="24"/>
      <c r="I44" s="24"/>
    </row>
    <row r="45" spans="2:9" x14ac:dyDescent="0.2">
      <c r="B45" s="24"/>
      <c r="D45" s="29"/>
      <c r="E45" s="34"/>
      <c r="F45" s="29"/>
      <c r="G45" s="24"/>
      <c r="H45" s="24"/>
      <c r="I45" s="24"/>
    </row>
    <row r="46" spans="2:9" x14ac:dyDescent="0.2">
      <c r="B46" s="24"/>
      <c r="C46" s="24"/>
      <c r="D46" s="29"/>
      <c r="E46" s="34"/>
      <c r="F46" s="29"/>
      <c r="G46" s="24"/>
      <c r="H46" s="24"/>
      <c r="I46" s="24"/>
    </row>
    <row r="47" spans="2:9" x14ac:dyDescent="0.2">
      <c r="B47" s="24"/>
      <c r="C47" s="24"/>
      <c r="D47" s="29"/>
      <c r="E47" s="34"/>
      <c r="F47" s="29"/>
      <c r="G47" s="24"/>
      <c r="H47" s="24"/>
      <c r="I47" s="24"/>
    </row>
    <row r="48" spans="2:9" x14ac:dyDescent="0.2">
      <c r="B48" s="24"/>
      <c r="C48" s="24"/>
      <c r="D48" s="29"/>
      <c r="E48" s="34"/>
      <c r="F48" s="29"/>
      <c r="G48" s="24"/>
      <c r="H48" s="24"/>
      <c r="I48" s="24"/>
    </row>
    <row r="49" spans="2:9" x14ac:dyDescent="0.2">
      <c r="B49" s="24"/>
      <c r="C49" s="24"/>
      <c r="D49" s="29"/>
      <c r="E49" s="34"/>
      <c r="F49" s="29"/>
      <c r="G49" s="24"/>
      <c r="H49" s="24"/>
      <c r="I49" s="24"/>
    </row>
    <row r="50" spans="2:9" x14ac:dyDescent="0.2">
      <c r="B50" s="24"/>
      <c r="C50" s="24"/>
      <c r="D50" s="29"/>
      <c r="E50" s="34"/>
      <c r="F50" s="29"/>
      <c r="G50" s="24"/>
      <c r="H50" s="24"/>
      <c r="I50" s="24"/>
    </row>
    <row r="51" spans="2:9" x14ac:dyDescent="0.2">
      <c r="C51" s="24"/>
      <c r="D51" s="29"/>
      <c r="E51" s="34"/>
      <c r="F51" s="29"/>
      <c r="G51" s="24"/>
      <c r="H51" s="24"/>
      <c r="I51" s="24"/>
    </row>
    <row r="52" spans="2:9" x14ac:dyDescent="0.2">
      <c r="B52" s="24"/>
      <c r="C52" s="24"/>
      <c r="D52" s="29"/>
      <c r="E52" s="34"/>
      <c r="F52" s="29"/>
      <c r="G52" s="24"/>
      <c r="H52" s="24"/>
      <c r="I52" s="24"/>
    </row>
    <row r="53" spans="2:9" x14ac:dyDescent="0.2">
      <c r="B53" s="24"/>
      <c r="C53" s="24"/>
      <c r="D53" s="29"/>
      <c r="E53" s="34"/>
      <c r="F53" s="29"/>
      <c r="G53" s="24"/>
      <c r="H53" s="24"/>
      <c r="I53" s="24"/>
    </row>
    <row r="54" spans="2:9" x14ac:dyDescent="0.2">
      <c r="B54" s="24"/>
      <c r="C54" s="24"/>
      <c r="D54" s="29"/>
      <c r="E54" s="34"/>
      <c r="F54" s="29"/>
      <c r="G54" s="24"/>
      <c r="H54" s="24"/>
      <c r="I54" s="24"/>
    </row>
    <row r="55" spans="2:9" x14ac:dyDescent="0.2">
      <c r="B55" s="24"/>
      <c r="C55" s="24"/>
      <c r="D55" s="29"/>
      <c r="E55" s="34"/>
      <c r="F55" s="29"/>
      <c r="G55" s="24"/>
      <c r="H55" s="24"/>
      <c r="I55" s="24"/>
    </row>
    <row r="56" spans="2:9" x14ac:dyDescent="0.2">
      <c r="B56" s="24"/>
      <c r="C56" s="24"/>
      <c r="D56" s="29"/>
      <c r="E56" s="34"/>
      <c r="F56" s="29"/>
      <c r="G56" s="24"/>
      <c r="H56" s="24"/>
      <c r="I56" s="24"/>
    </row>
    <row r="57" spans="2:9" x14ac:dyDescent="0.2">
      <c r="B57" s="24"/>
      <c r="D57" s="29"/>
      <c r="E57" s="34"/>
      <c r="F57" s="29"/>
      <c r="G57" s="24"/>
      <c r="H57" s="24"/>
      <c r="I57" s="24"/>
    </row>
    <row r="58" spans="2:9" x14ac:dyDescent="0.2">
      <c r="B58" s="24"/>
      <c r="D58" s="29"/>
      <c r="E58" s="34"/>
      <c r="F58" s="29"/>
      <c r="G58" s="24"/>
      <c r="H58" s="24"/>
      <c r="I58" s="24"/>
    </row>
    <row r="59" spans="2:9" x14ac:dyDescent="0.2">
      <c r="B59" s="24"/>
      <c r="D59" s="29"/>
      <c r="E59" s="34"/>
      <c r="F59" s="29"/>
      <c r="G59" s="24"/>
      <c r="H59" s="24"/>
      <c r="I59" s="24"/>
    </row>
    <row r="60" spans="2:9" x14ac:dyDescent="0.2">
      <c r="B60" s="24"/>
      <c r="C60" s="24"/>
      <c r="D60" s="29"/>
      <c r="E60" s="34"/>
      <c r="F60" s="29"/>
      <c r="G60" s="24"/>
      <c r="H60" s="24"/>
      <c r="I60" s="24"/>
    </row>
    <row r="61" spans="2:9" x14ac:dyDescent="0.2">
      <c r="B61" s="24"/>
      <c r="C61" s="24"/>
      <c r="D61" s="29"/>
      <c r="E61" s="34"/>
      <c r="F61" s="29"/>
      <c r="G61" s="24"/>
      <c r="H61" s="24"/>
      <c r="I61" s="24"/>
    </row>
    <row r="62" spans="2:9" x14ac:dyDescent="0.2">
      <c r="B62" s="24"/>
      <c r="D62" s="29"/>
      <c r="E62" s="34"/>
      <c r="F62" s="29"/>
      <c r="G62" s="24"/>
      <c r="H62" s="24"/>
      <c r="I62" s="24"/>
    </row>
    <row r="63" spans="2:9" x14ac:dyDescent="0.2">
      <c r="B63" s="24"/>
      <c r="C63" s="24"/>
      <c r="D63" s="29"/>
      <c r="E63" s="34"/>
      <c r="F63" s="29"/>
      <c r="G63" s="24"/>
      <c r="H63" s="24"/>
      <c r="I63" s="24"/>
    </row>
    <row r="64" spans="2:9" x14ac:dyDescent="0.2">
      <c r="B64" s="24"/>
      <c r="C64" s="24"/>
      <c r="D64" s="29"/>
      <c r="E64" s="34"/>
      <c r="F64" s="29"/>
      <c r="G64" s="24"/>
      <c r="H64" s="24"/>
      <c r="I64" s="24"/>
    </row>
    <row r="65" spans="2:9" x14ac:dyDescent="0.2">
      <c r="B65" s="24"/>
      <c r="C65" s="24"/>
      <c r="D65" s="29"/>
      <c r="E65" s="34"/>
      <c r="F65" s="29"/>
      <c r="G65" s="24"/>
      <c r="H65" s="24"/>
      <c r="I65" s="24"/>
    </row>
    <row r="66" spans="2:9" x14ac:dyDescent="0.2">
      <c r="B66" s="24"/>
      <c r="C66" s="24"/>
      <c r="D66" s="29"/>
      <c r="E66" s="34"/>
      <c r="F66" s="29"/>
      <c r="G66" s="24"/>
      <c r="H66" s="24"/>
      <c r="I66" s="24"/>
    </row>
    <row r="67" spans="2:9" x14ac:dyDescent="0.2">
      <c r="B67" s="24"/>
      <c r="C67" s="24"/>
      <c r="D67" s="29"/>
      <c r="E67" s="34"/>
      <c r="F67" s="29"/>
      <c r="G67" s="24"/>
      <c r="H67" s="24"/>
      <c r="I67" s="24"/>
    </row>
    <row r="68" spans="2:9" x14ac:dyDescent="0.2">
      <c r="B68" s="24"/>
      <c r="C68" s="24"/>
      <c r="D68" s="29"/>
      <c r="E68" s="34"/>
      <c r="F68" s="29"/>
      <c r="G68" s="24"/>
      <c r="H68" s="24"/>
      <c r="I68" s="24"/>
    </row>
    <row r="69" spans="2:9" x14ac:dyDescent="0.2">
      <c r="B69" s="24"/>
      <c r="C69" s="24"/>
      <c r="D69" s="29"/>
      <c r="E69" s="34"/>
      <c r="F69" s="29"/>
      <c r="G69" s="24"/>
      <c r="H69" s="24"/>
      <c r="I69" s="24"/>
    </row>
    <row r="70" spans="2:9" x14ac:dyDescent="0.2">
      <c r="B70" s="24"/>
      <c r="C70" s="24"/>
      <c r="D70" s="29"/>
      <c r="E70" s="34"/>
      <c r="F70" s="29"/>
      <c r="G70" s="24"/>
      <c r="H70" s="24"/>
      <c r="I70" s="24"/>
    </row>
    <row r="71" spans="2:9" x14ac:dyDescent="0.2">
      <c r="B71" s="24"/>
      <c r="C71" s="24"/>
      <c r="D71" s="29"/>
      <c r="E71" s="34"/>
      <c r="F71" s="29"/>
      <c r="G71" s="24"/>
      <c r="H71" s="24"/>
      <c r="I71" s="24"/>
    </row>
    <row r="72" spans="2:9" x14ac:dyDescent="0.2">
      <c r="B72" s="24"/>
      <c r="C72" s="24"/>
      <c r="D72" s="29"/>
      <c r="E72" s="34"/>
      <c r="F72" s="29"/>
      <c r="G72" s="24"/>
      <c r="H72" s="24"/>
      <c r="I72" s="24"/>
    </row>
    <row r="73" spans="2:9" x14ac:dyDescent="0.2">
      <c r="B73" s="24"/>
      <c r="D73" s="29"/>
      <c r="E73" s="34"/>
      <c r="F73" s="29"/>
      <c r="G73" s="24"/>
      <c r="H73" s="24"/>
      <c r="I73" s="24"/>
    </row>
    <row r="74" spans="2:9" x14ac:dyDescent="0.2">
      <c r="B74" s="24"/>
      <c r="D74" s="29"/>
      <c r="E74" s="34"/>
      <c r="F74" s="29"/>
      <c r="G74" s="24"/>
      <c r="H74" s="24"/>
      <c r="I74" s="24"/>
    </row>
    <row r="75" spans="2:9" x14ac:dyDescent="0.2">
      <c r="B75" s="24"/>
      <c r="D75" s="29"/>
      <c r="E75" s="34"/>
      <c r="F75" s="29"/>
      <c r="G75" s="24"/>
      <c r="H75" s="24"/>
      <c r="I75" s="32"/>
    </row>
    <row r="76" spans="2:9" x14ac:dyDescent="0.2">
      <c r="B76" s="24"/>
      <c r="C76" s="24"/>
      <c r="D76" s="29"/>
      <c r="E76" s="34"/>
      <c r="F76" s="29"/>
      <c r="G76" s="24"/>
      <c r="H76" s="24"/>
      <c r="I76" s="24"/>
    </row>
    <row r="77" spans="2:9" x14ac:dyDescent="0.2">
      <c r="B77" s="24"/>
      <c r="C77" s="24"/>
      <c r="D77" s="29"/>
      <c r="E77" s="34"/>
      <c r="F77" s="29"/>
      <c r="G77" s="24"/>
      <c r="H77" s="24"/>
      <c r="I77" s="24"/>
    </row>
    <row r="78" spans="2:9" x14ac:dyDescent="0.2">
      <c r="B78" s="24"/>
      <c r="C78" s="24"/>
      <c r="D78" s="29"/>
      <c r="E78" s="34"/>
      <c r="F78" s="29"/>
      <c r="G78" s="24"/>
      <c r="H78" s="24"/>
      <c r="I78" s="24"/>
    </row>
    <row r="79" spans="2:9" x14ac:dyDescent="0.2">
      <c r="B79" s="24"/>
      <c r="C79" s="24"/>
      <c r="D79" s="29"/>
      <c r="E79" s="34"/>
      <c r="F79" s="29"/>
      <c r="G79" s="24"/>
      <c r="H79" s="24"/>
      <c r="I79" s="24"/>
    </row>
    <row r="80" spans="2:9" x14ac:dyDescent="0.2">
      <c r="B80" s="24"/>
      <c r="C80" s="24"/>
      <c r="D80" s="29"/>
      <c r="E80" s="34"/>
      <c r="F80" s="29"/>
      <c r="G80" s="24"/>
      <c r="H80" s="24"/>
      <c r="I80" s="24"/>
    </row>
    <row r="81" spans="2:9" x14ac:dyDescent="0.2">
      <c r="B81" s="24"/>
      <c r="C81" s="24"/>
      <c r="D81" s="29"/>
      <c r="E81" s="34"/>
      <c r="F81" s="29"/>
      <c r="G81" s="24"/>
      <c r="H81" s="24"/>
      <c r="I81" s="24"/>
    </row>
    <row r="82" spans="2:9" x14ac:dyDescent="0.2">
      <c r="B82" s="24"/>
      <c r="C82" s="24"/>
      <c r="D82" s="29"/>
      <c r="E82" s="34"/>
      <c r="F82" s="29"/>
      <c r="G82" s="24"/>
      <c r="H82" s="24"/>
      <c r="I82" s="24"/>
    </row>
    <row r="83" spans="2:9" x14ac:dyDescent="0.2">
      <c r="B83" s="24"/>
      <c r="C83" s="24"/>
      <c r="D83" s="29"/>
      <c r="E83" s="34"/>
      <c r="F83" s="29"/>
      <c r="G83" s="24"/>
      <c r="H83" s="24"/>
      <c r="I83" s="24"/>
    </row>
    <row r="84" spans="2:9" x14ac:dyDescent="0.2">
      <c r="B84" s="24"/>
      <c r="C84" s="24"/>
      <c r="D84" s="29"/>
      <c r="E84" s="34"/>
      <c r="F84" s="29"/>
      <c r="G84" s="24"/>
      <c r="H84" s="24"/>
      <c r="I84" s="24"/>
    </row>
    <row r="85" spans="2:9" x14ac:dyDescent="0.2">
      <c r="B85" s="24"/>
      <c r="C85" s="24"/>
      <c r="D85" s="29"/>
      <c r="E85" s="34"/>
      <c r="F85" s="29"/>
      <c r="G85" s="24"/>
      <c r="H85" s="24"/>
      <c r="I85" s="24"/>
    </row>
    <row r="86" spans="2:9" x14ac:dyDescent="0.2">
      <c r="B86" s="24"/>
      <c r="C86" s="24"/>
      <c r="D86" s="29"/>
      <c r="E86" s="34"/>
      <c r="F86" s="29"/>
      <c r="G86" s="24"/>
      <c r="H86" s="24"/>
      <c r="I86" s="24"/>
    </row>
    <row r="87" spans="2:9" x14ac:dyDescent="0.2">
      <c r="B87" s="24"/>
      <c r="C87" s="24"/>
      <c r="D87" s="29"/>
      <c r="E87" s="34"/>
      <c r="F87" s="29"/>
      <c r="G87" s="24"/>
      <c r="H87" s="24"/>
      <c r="I87" s="24"/>
    </row>
    <row r="88" spans="2:9" x14ac:dyDescent="0.2">
      <c r="B88" s="24"/>
      <c r="C88" s="24"/>
      <c r="D88" s="29"/>
      <c r="E88" s="34"/>
      <c r="F88" s="29"/>
      <c r="G88" s="24"/>
      <c r="H88" s="24"/>
      <c r="I88" s="24"/>
    </row>
    <row r="89" spans="2:9" x14ac:dyDescent="0.2">
      <c r="B89" s="24"/>
      <c r="C89" s="24"/>
      <c r="D89" s="29"/>
      <c r="E89" s="34"/>
      <c r="F89" s="29"/>
      <c r="G89" s="24"/>
      <c r="H89" s="24"/>
      <c r="I89" s="24"/>
    </row>
    <row r="90" spans="2:9" x14ac:dyDescent="0.2">
      <c r="B90" s="24"/>
      <c r="C90" s="24"/>
      <c r="D90" s="29"/>
      <c r="E90" s="34"/>
      <c r="F90" s="29"/>
      <c r="G90" s="24"/>
      <c r="H90" s="24"/>
      <c r="I90" s="24"/>
    </row>
    <row r="91" spans="2:9" x14ac:dyDescent="0.2">
      <c r="B91" s="24"/>
      <c r="C91" s="24"/>
      <c r="D91" s="29"/>
      <c r="E91" s="34"/>
      <c r="F91" s="29"/>
      <c r="G91" s="24"/>
      <c r="H91" s="24"/>
      <c r="I91" s="24"/>
    </row>
    <row r="92" spans="2:9" x14ac:dyDescent="0.2">
      <c r="B92" s="24"/>
      <c r="C92" s="24"/>
      <c r="D92" s="29"/>
      <c r="E92" s="34"/>
      <c r="F92" s="29"/>
      <c r="G92" s="24"/>
      <c r="H92" s="24"/>
      <c r="I92" s="24"/>
    </row>
    <row r="93" spans="2:9" x14ac:dyDescent="0.2">
      <c r="B93" s="24"/>
      <c r="C93" s="24"/>
      <c r="D93" s="29"/>
      <c r="E93" s="34"/>
      <c r="F93" s="29"/>
      <c r="G93" s="24"/>
      <c r="H93" s="24"/>
      <c r="I93" s="24"/>
    </row>
    <row r="94" spans="2:9" x14ac:dyDescent="0.2">
      <c r="B94" s="24"/>
      <c r="C94" s="24"/>
      <c r="D94" s="29"/>
      <c r="E94" s="34"/>
      <c r="F94" s="29"/>
      <c r="G94" s="24"/>
      <c r="H94" s="24"/>
      <c r="I94" s="24"/>
    </row>
    <row r="95" spans="2:9" x14ac:dyDescent="0.2">
      <c r="B95" s="24"/>
      <c r="C95" s="24"/>
      <c r="D95" s="29"/>
      <c r="E95" s="34"/>
      <c r="F95" s="29"/>
      <c r="G95" s="24"/>
      <c r="H95" s="24"/>
      <c r="I95" s="24"/>
    </row>
    <row r="96" spans="2:9" x14ac:dyDescent="0.2">
      <c r="B96" s="24"/>
      <c r="C96" s="24"/>
      <c r="D96" s="29"/>
      <c r="E96" s="34"/>
      <c r="F96" s="29"/>
      <c r="G96" s="24"/>
      <c r="H96" s="24"/>
      <c r="I96" s="24"/>
    </row>
    <row r="97" spans="2:9" x14ac:dyDescent="0.2">
      <c r="B97" s="24"/>
      <c r="C97" s="24"/>
      <c r="D97" s="29"/>
      <c r="E97" s="34"/>
      <c r="F97" s="29"/>
      <c r="G97" s="24"/>
      <c r="H97" s="24"/>
      <c r="I97" s="24"/>
    </row>
    <row r="98" spans="2:9" x14ac:dyDescent="0.2">
      <c r="B98" s="24"/>
      <c r="C98" s="24"/>
      <c r="D98" s="29"/>
      <c r="E98" s="34"/>
      <c r="F98" s="29"/>
      <c r="G98" s="24"/>
      <c r="H98" s="24"/>
      <c r="I98" s="24"/>
    </row>
    <row r="99" spans="2:9" x14ac:dyDescent="0.2">
      <c r="B99" s="24"/>
      <c r="C99" s="24"/>
      <c r="D99" s="29"/>
      <c r="E99" s="34"/>
      <c r="F99" s="29"/>
      <c r="G99" s="24"/>
      <c r="H99" s="24"/>
      <c r="I99" s="24"/>
    </row>
    <row r="100" spans="2:9" x14ac:dyDescent="0.2">
      <c r="B100" s="24"/>
      <c r="C100" s="24"/>
      <c r="D100" s="29"/>
      <c r="E100" s="34"/>
      <c r="F100" s="29"/>
      <c r="G100" s="24"/>
      <c r="H100" s="24"/>
      <c r="I100" s="24"/>
    </row>
    <row r="101" spans="2:9" x14ac:dyDescent="0.2">
      <c r="B101" s="24"/>
      <c r="C101" s="24"/>
      <c r="D101" s="29"/>
      <c r="E101" s="34"/>
      <c r="F101" s="29"/>
      <c r="G101" s="24"/>
      <c r="H101" s="24"/>
      <c r="I101" s="24"/>
    </row>
    <row r="102" spans="2:9" x14ac:dyDescent="0.2">
      <c r="B102" s="24"/>
      <c r="C102" s="24"/>
      <c r="D102" s="29"/>
      <c r="E102" s="34"/>
      <c r="F102" s="29"/>
      <c r="G102" s="24"/>
      <c r="H102" s="24"/>
      <c r="I102" s="24"/>
    </row>
    <row r="103" spans="2:9" x14ac:dyDescent="0.2">
      <c r="B103" s="24"/>
      <c r="C103" s="24"/>
      <c r="D103" s="29"/>
      <c r="E103" s="34"/>
      <c r="F103" s="29"/>
      <c r="G103" s="24"/>
      <c r="H103" s="24"/>
      <c r="I103" s="24"/>
    </row>
    <row r="104" spans="2:9" x14ac:dyDescent="0.2">
      <c r="B104" s="24"/>
      <c r="C104" s="24"/>
      <c r="D104" s="29"/>
      <c r="E104" s="34"/>
      <c r="F104" s="29"/>
      <c r="G104" s="24"/>
      <c r="H104" s="24"/>
      <c r="I104" s="24"/>
    </row>
    <row r="105" spans="2:9" x14ac:dyDescent="0.2">
      <c r="B105" s="24"/>
      <c r="C105" s="24"/>
      <c r="D105" s="29"/>
      <c r="E105" s="34"/>
      <c r="F105" s="29"/>
      <c r="G105" s="24"/>
      <c r="H105" s="24"/>
      <c r="I105" s="24"/>
    </row>
    <row r="106" spans="2:9" x14ac:dyDescent="0.2">
      <c r="B106" s="24"/>
      <c r="C106" s="24"/>
      <c r="D106" s="29"/>
      <c r="E106" s="34"/>
      <c r="F106" s="29"/>
      <c r="G106" s="24"/>
      <c r="H106" s="24"/>
      <c r="I106" s="24"/>
    </row>
    <row r="107" spans="2:9" x14ac:dyDescent="0.2">
      <c r="B107" s="24"/>
      <c r="C107" s="24"/>
      <c r="D107" s="29"/>
      <c r="E107" s="34"/>
      <c r="F107" s="29"/>
      <c r="G107" s="24"/>
      <c r="H107" s="24"/>
      <c r="I107" s="24"/>
    </row>
    <row r="108" spans="2:9" x14ac:dyDescent="0.2">
      <c r="B108" s="24"/>
      <c r="C108" s="24"/>
      <c r="D108" s="29"/>
      <c r="E108" s="34"/>
      <c r="F108" s="29"/>
      <c r="G108" s="24"/>
      <c r="H108" s="24"/>
      <c r="I108" s="24"/>
    </row>
    <row r="109" spans="2:9" x14ac:dyDescent="0.2">
      <c r="B109" s="24"/>
      <c r="C109" s="24"/>
      <c r="D109" s="29"/>
      <c r="E109" s="34"/>
      <c r="F109" s="29"/>
      <c r="G109" s="24"/>
      <c r="H109" s="24"/>
      <c r="I109" s="24"/>
    </row>
    <row r="110" spans="2:9" x14ac:dyDescent="0.2">
      <c r="B110" s="24"/>
      <c r="C110" s="24"/>
      <c r="D110" s="29"/>
      <c r="E110" s="34"/>
      <c r="F110" s="29"/>
      <c r="G110" s="24"/>
      <c r="H110" s="24"/>
      <c r="I110" s="24"/>
    </row>
    <row r="111" spans="2:9" x14ac:dyDescent="0.2">
      <c r="B111" s="24"/>
      <c r="C111" s="24"/>
      <c r="D111" s="29"/>
      <c r="E111" s="34"/>
      <c r="F111" s="29"/>
      <c r="G111" s="24"/>
      <c r="H111" s="24"/>
      <c r="I111" s="24"/>
    </row>
    <row r="112" spans="2:9" x14ac:dyDescent="0.2">
      <c r="B112" s="24"/>
      <c r="C112" s="24"/>
      <c r="D112" s="29"/>
      <c r="E112" s="34"/>
      <c r="F112" s="29"/>
      <c r="G112" s="24"/>
      <c r="H112" s="24"/>
      <c r="I112" s="24"/>
    </row>
    <row r="113" spans="2:9" x14ac:dyDescent="0.2">
      <c r="B113" s="24"/>
      <c r="C113" s="24"/>
      <c r="D113" s="29"/>
      <c r="E113" s="34"/>
      <c r="F113" s="29"/>
      <c r="G113" s="24"/>
      <c r="H113" s="24"/>
      <c r="I113" s="24"/>
    </row>
    <row r="114" spans="2:9" x14ac:dyDescent="0.2">
      <c r="B114" s="24"/>
      <c r="C114" s="24"/>
      <c r="D114" s="29"/>
      <c r="E114" s="34"/>
      <c r="F114" s="29"/>
      <c r="G114" s="24"/>
      <c r="H114" s="24"/>
      <c r="I114" s="24"/>
    </row>
    <row r="115" spans="2:9" x14ac:dyDescent="0.2">
      <c r="B115" s="24"/>
      <c r="C115" s="24"/>
      <c r="D115" s="29"/>
      <c r="E115" s="34"/>
      <c r="F115" s="29"/>
      <c r="G115" s="24"/>
      <c r="H115" s="24"/>
      <c r="I115" s="24"/>
    </row>
    <row r="116" spans="2:9" x14ac:dyDescent="0.2">
      <c r="B116" s="24"/>
      <c r="C116" s="24"/>
      <c r="D116" s="29"/>
      <c r="E116" s="34"/>
      <c r="F116" s="29"/>
      <c r="G116" s="24"/>
      <c r="H116" s="24"/>
      <c r="I116" s="24"/>
    </row>
    <row r="117" spans="2:9" x14ac:dyDescent="0.2">
      <c r="B117" s="24"/>
      <c r="C117" s="24"/>
      <c r="D117" s="29"/>
      <c r="E117" s="34"/>
      <c r="F117" s="29"/>
      <c r="G117" s="24"/>
      <c r="H117" s="24"/>
      <c r="I117" s="24"/>
    </row>
    <row r="118" spans="2:9" x14ac:dyDescent="0.2">
      <c r="B118" s="24"/>
      <c r="C118" s="24"/>
      <c r="D118" s="29"/>
      <c r="E118" s="34"/>
      <c r="F118" s="29"/>
      <c r="G118" s="24"/>
      <c r="H118" s="24"/>
      <c r="I118" s="24"/>
    </row>
    <row r="119" spans="2:9" x14ac:dyDescent="0.2">
      <c r="B119" s="24"/>
      <c r="C119" s="24"/>
      <c r="D119" s="29"/>
      <c r="E119" s="34"/>
      <c r="F119" s="29"/>
      <c r="G119" s="24"/>
      <c r="H119" s="24"/>
      <c r="I119" s="24"/>
    </row>
    <row r="120" spans="2:9" x14ac:dyDescent="0.2">
      <c r="B120" s="24"/>
      <c r="C120" s="24"/>
      <c r="D120" s="29"/>
      <c r="E120" s="34"/>
      <c r="F120" s="29"/>
      <c r="G120" s="24"/>
      <c r="H120" s="24"/>
      <c r="I120" s="24"/>
    </row>
    <row r="121" spans="2:9" x14ac:dyDescent="0.2">
      <c r="B121" s="24"/>
      <c r="C121" s="24"/>
      <c r="D121" s="29"/>
      <c r="E121" s="34"/>
      <c r="F121" s="29"/>
      <c r="G121" s="24"/>
      <c r="H121" s="24"/>
      <c r="I121" s="24"/>
    </row>
    <row r="122" spans="2:9" x14ac:dyDescent="0.2">
      <c r="B122" s="24"/>
      <c r="C122" s="24"/>
      <c r="D122" s="29"/>
      <c r="E122" s="34"/>
      <c r="F122" s="29"/>
      <c r="G122" s="24"/>
      <c r="H122" s="24"/>
      <c r="I122" s="24"/>
    </row>
    <row r="123" spans="2:9" x14ac:dyDescent="0.2">
      <c r="B123" s="24"/>
      <c r="C123" s="24"/>
      <c r="D123" s="29"/>
      <c r="E123" s="34"/>
      <c r="F123" s="29"/>
      <c r="G123" s="24"/>
      <c r="H123" s="24"/>
      <c r="I123" s="24"/>
    </row>
    <row r="124" spans="2:9" x14ac:dyDescent="0.2">
      <c r="B124" s="24"/>
      <c r="C124" s="24"/>
      <c r="D124" s="29"/>
      <c r="E124" s="34"/>
      <c r="F124" s="29"/>
      <c r="G124" s="24"/>
      <c r="H124" s="24"/>
      <c r="I124" s="24"/>
    </row>
    <row r="125" spans="2:9" x14ac:dyDescent="0.2">
      <c r="B125" s="24"/>
      <c r="C125" s="24"/>
      <c r="D125" s="29"/>
      <c r="E125" s="34"/>
      <c r="F125" s="29"/>
      <c r="G125" s="24"/>
      <c r="H125" s="24"/>
      <c r="I125" s="24"/>
    </row>
    <row r="126" spans="2:9" x14ac:dyDescent="0.2">
      <c r="B126" s="24"/>
      <c r="C126" s="24"/>
      <c r="D126" s="29"/>
      <c r="E126" s="34"/>
      <c r="F126" s="29"/>
      <c r="G126" s="24"/>
      <c r="H126" s="24"/>
      <c r="I126" s="24"/>
    </row>
    <row r="127" spans="2:9" x14ac:dyDescent="0.2">
      <c r="B127" s="24"/>
      <c r="C127" s="24"/>
      <c r="D127" s="29"/>
      <c r="E127" s="34"/>
      <c r="F127" s="29"/>
      <c r="G127" s="24"/>
      <c r="H127" s="24"/>
      <c r="I127" s="24"/>
    </row>
    <row r="128" spans="2:9" x14ac:dyDescent="0.2">
      <c r="B128" s="24"/>
      <c r="C128" s="24"/>
      <c r="D128" s="29"/>
      <c r="E128" s="34"/>
      <c r="F128" s="29"/>
      <c r="G128" s="24"/>
      <c r="H128" s="24"/>
      <c r="I128" s="24"/>
    </row>
    <row r="129" spans="2:9" x14ac:dyDescent="0.2">
      <c r="B129" s="24"/>
      <c r="C129" s="24"/>
      <c r="D129" s="29"/>
      <c r="E129" s="34"/>
      <c r="F129" s="29"/>
      <c r="G129" s="24"/>
      <c r="H129" s="24"/>
      <c r="I129" s="24"/>
    </row>
    <row r="130" spans="2:9" x14ac:dyDescent="0.2">
      <c r="B130" s="24"/>
      <c r="C130" s="24"/>
      <c r="D130" s="29"/>
      <c r="E130" s="34"/>
      <c r="F130" s="29"/>
      <c r="G130" s="24"/>
      <c r="H130" s="24"/>
      <c r="I130" s="24"/>
    </row>
    <row r="131" spans="2:9" x14ac:dyDescent="0.2">
      <c r="B131" s="24"/>
      <c r="C131" s="24"/>
      <c r="D131" s="29"/>
      <c r="E131" s="34"/>
      <c r="F131" s="29"/>
      <c r="G131" s="24"/>
      <c r="H131" s="24"/>
      <c r="I131" s="24"/>
    </row>
    <row r="132" spans="2:9" x14ac:dyDescent="0.2">
      <c r="B132" s="24"/>
      <c r="C132" s="24"/>
      <c r="D132" s="29"/>
      <c r="E132" s="34"/>
      <c r="F132" s="29"/>
      <c r="G132" s="24"/>
      <c r="H132" s="24"/>
      <c r="I132" s="24"/>
    </row>
    <row r="133" spans="2:9" x14ac:dyDescent="0.2">
      <c r="B133" s="24"/>
      <c r="C133" s="24"/>
      <c r="D133" s="29"/>
      <c r="E133" s="34"/>
      <c r="F133" s="29"/>
      <c r="G133" s="24"/>
      <c r="H133" s="24"/>
      <c r="I133" s="24"/>
    </row>
    <row r="134" spans="2:9" x14ac:dyDescent="0.2">
      <c r="B134" s="24"/>
      <c r="C134" s="24"/>
      <c r="D134" s="29"/>
      <c r="E134" s="34"/>
      <c r="F134" s="29"/>
      <c r="G134" s="24"/>
      <c r="H134" s="24"/>
      <c r="I134" s="24"/>
    </row>
    <row r="135" spans="2:9" x14ac:dyDescent="0.2">
      <c r="B135" s="24"/>
      <c r="C135" s="24"/>
      <c r="D135" s="29"/>
      <c r="E135" s="34"/>
      <c r="F135" s="29"/>
      <c r="G135" s="24"/>
      <c r="H135" s="24"/>
      <c r="I135" s="24"/>
    </row>
    <row r="136" spans="2:9" x14ac:dyDescent="0.2">
      <c r="B136" s="24"/>
      <c r="C136" s="24"/>
      <c r="D136" s="29"/>
      <c r="E136" s="34"/>
      <c r="F136" s="29"/>
      <c r="G136" s="24"/>
      <c r="H136" s="24"/>
      <c r="I136" s="24"/>
    </row>
    <row r="137" spans="2:9" x14ac:dyDescent="0.2">
      <c r="B137" s="24"/>
      <c r="C137" s="24"/>
      <c r="D137" s="29"/>
      <c r="E137" s="34"/>
      <c r="F137" s="29"/>
      <c r="G137" s="24"/>
      <c r="H137" s="24"/>
      <c r="I137" s="24"/>
    </row>
    <row r="138" spans="2:9" x14ac:dyDescent="0.2">
      <c r="B138" s="24"/>
      <c r="C138" s="24"/>
      <c r="D138" s="29"/>
      <c r="E138" s="34"/>
      <c r="F138" s="29"/>
      <c r="G138" s="24"/>
      <c r="H138" s="24"/>
      <c r="I138" s="24"/>
    </row>
    <row r="139" spans="2:9" x14ac:dyDescent="0.2">
      <c r="B139" s="24"/>
      <c r="C139" s="24"/>
      <c r="D139" s="29"/>
      <c r="E139" s="34"/>
      <c r="F139" s="29"/>
      <c r="G139" s="24"/>
      <c r="H139" s="24"/>
      <c r="I139" s="24"/>
    </row>
    <row r="140" spans="2:9" x14ac:dyDescent="0.2">
      <c r="B140" s="24"/>
      <c r="C140" s="24"/>
      <c r="D140" s="29"/>
      <c r="E140" s="34"/>
      <c r="F140" s="29"/>
      <c r="G140" s="24"/>
      <c r="H140" s="24"/>
      <c r="I140" s="24"/>
    </row>
    <row r="141" spans="2:9" x14ac:dyDescent="0.2">
      <c r="B141" s="24"/>
      <c r="C141" s="24"/>
      <c r="D141" s="29"/>
      <c r="E141" s="34"/>
      <c r="F141" s="29"/>
      <c r="G141" s="24"/>
      <c r="H141" s="24"/>
      <c r="I141" s="24"/>
    </row>
    <row r="142" spans="2:9" x14ac:dyDescent="0.2">
      <c r="B142" s="24"/>
      <c r="C142" s="24"/>
      <c r="D142" s="29"/>
      <c r="E142" s="34"/>
      <c r="F142" s="29"/>
      <c r="G142" s="24"/>
      <c r="H142" s="24"/>
      <c r="I142" s="24"/>
    </row>
    <row r="143" spans="2:9" x14ac:dyDescent="0.2">
      <c r="B143" s="24"/>
      <c r="C143" s="24"/>
      <c r="D143" s="29"/>
      <c r="E143" s="34"/>
      <c r="F143" s="29"/>
      <c r="G143" s="24"/>
      <c r="H143" s="24"/>
      <c r="I143" s="24"/>
    </row>
    <row r="144" spans="2:9" x14ac:dyDescent="0.2">
      <c r="B144" s="24"/>
      <c r="C144" s="24"/>
      <c r="D144" s="29"/>
      <c r="E144" s="34"/>
      <c r="F144" s="29"/>
      <c r="G144" s="24"/>
      <c r="H144" s="24"/>
      <c r="I144" s="24"/>
    </row>
    <row r="145" spans="2:9" x14ac:dyDescent="0.2">
      <c r="B145" s="24"/>
      <c r="C145" s="24"/>
      <c r="D145" s="29"/>
      <c r="E145" s="34"/>
      <c r="F145" s="29"/>
      <c r="G145" s="24"/>
      <c r="H145" s="24"/>
      <c r="I145" s="24"/>
    </row>
    <row r="146" spans="2:9" x14ac:dyDescent="0.2">
      <c r="B146" s="24"/>
      <c r="C146" s="24"/>
      <c r="D146" s="29"/>
      <c r="E146" s="34"/>
      <c r="F146" s="29"/>
      <c r="G146" s="24"/>
      <c r="H146" s="24"/>
      <c r="I146" s="24"/>
    </row>
    <row r="147" spans="2:9" x14ac:dyDescent="0.2">
      <c r="B147" s="24"/>
      <c r="C147" s="24"/>
      <c r="D147" s="29"/>
      <c r="E147" s="34"/>
      <c r="F147" s="29"/>
      <c r="G147" s="24"/>
      <c r="H147" s="24"/>
      <c r="I147" s="24"/>
    </row>
    <row r="148" spans="2:9" x14ac:dyDescent="0.2">
      <c r="B148" s="24"/>
      <c r="C148" s="24"/>
      <c r="D148" s="29"/>
      <c r="E148" s="34"/>
      <c r="F148" s="29"/>
      <c r="G148" s="24"/>
      <c r="H148" s="24"/>
      <c r="I148" s="24"/>
    </row>
    <row r="149" spans="2:9" x14ac:dyDescent="0.2">
      <c r="B149" s="24"/>
      <c r="C149" s="24"/>
      <c r="D149" s="29"/>
      <c r="E149" s="34"/>
      <c r="F149" s="29"/>
      <c r="G149" s="24"/>
      <c r="H149" s="24"/>
      <c r="I149" s="24"/>
    </row>
    <row r="150" spans="2:9" x14ac:dyDescent="0.2">
      <c r="B150" s="24"/>
      <c r="C150" s="24"/>
      <c r="D150" s="29"/>
      <c r="E150" s="34"/>
      <c r="F150" s="29"/>
      <c r="G150" s="24"/>
      <c r="H150" s="24"/>
      <c r="I150" s="24"/>
    </row>
    <row r="151" spans="2:9" x14ac:dyDescent="0.2">
      <c r="B151" s="24"/>
      <c r="C151" s="24"/>
      <c r="D151" s="29"/>
      <c r="E151" s="34"/>
      <c r="F151" s="29"/>
      <c r="G151" s="24"/>
      <c r="H151" s="24"/>
      <c r="I151" s="24"/>
    </row>
    <row r="152" spans="2:9" x14ac:dyDescent="0.2">
      <c r="B152" s="24"/>
      <c r="C152" s="24"/>
      <c r="D152" s="29"/>
      <c r="E152" s="34"/>
      <c r="F152" s="29"/>
      <c r="G152" s="24"/>
      <c r="H152" s="24"/>
      <c r="I152" s="24"/>
    </row>
    <row r="153" spans="2:9" x14ac:dyDescent="0.2">
      <c r="B153" s="24"/>
      <c r="C153" s="24"/>
      <c r="D153" s="29"/>
      <c r="E153" s="34"/>
      <c r="F153" s="29"/>
      <c r="G153" s="24"/>
      <c r="H153" s="24"/>
      <c r="I153" s="24"/>
    </row>
    <row r="154" spans="2:9" x14ac:dyDescent="0.2">
      <c r="B154" s="24"/>
      <c r="C154" s="24"/>
      <c r="D154" s="29"/>
      <c r="E154" s="34"/>
      <c r="F154" s="29"/>
      <c r="G154" s="24"/>
      <c r="H154" s="24"/>
      <c r="I154" s="24"/>
    </row>
    <row r="155" spans="2:9" x14ac:dyDescent="0.2">
      <c r="B155" s="24"/>
      <c r="C155" s="24"/>
      <c r="D155" s="29"/>
      <c r="E155" s="34"/>
      <c r="F155" s="29"/>
      <c r="G155" s="24"/>
      <c r="H155" s="24"/>
      <c r="I155" s="24"/>
    </row>
    <row r="156" spans="2:9" x14ac:dyDescent="0.2">
      <c r="B156" s="24"/>
      <c r="C156" s="24"/>
      <c r="D156" s="29"/>
      <c r="E156" s="34"/>
      <c r="F156" s="29"/>
      <c r="G156" s="24"/>
      <c r="H156" s="24"/>
      <c r="I156" s="24"/>
    </row>
    <row r="157" spans="2:9" x14ac:dyDescent="0.2">
      <c r="B157" s="24"/>
      <c r="C157" s="24"/>
      <c r="D157" s="29"/>
      <c r="E157" s="34"/>
      <c r="F157" s="29"/>
      <c r="G157" s="24"/>
      <c r="H157" s="24"/>
      <c r="I157" s="24"/>
    </row>
    <row r="158" spans="2:9" x14ac:dyDescent="0.2">
      <c r="B158" s="24"/>
      <c r="C158" s="24"/>
      <c r="D158" s="29"/>
      <c r="E158" s="34"/>
      <c r="F158" s="29"/>
      <c r="G158" s="24"/>
      <c r="H158" s="24"/>
      <c r="I158" s="24"/>
    </row>
    <row r="159" spans="2:9" x14ac:dyDescent="0.2">
      <c r="B159" s="24"/>
      <c r="C159" s="24"/>
      <c r="D159" s="29"/>
      <c r="E159" s="34"/>
      <c r="F159" s="29"/>
      <c r="G159" s="24"/>
      <c r="H159" s="24"/>
      <c r="I159" s="24"/>
    </row>
    <row r="160" spans="2:9" x14ac:dyDescent="0.2">
      <c r="B160" s="24"/>
      <c r="C160" s="24"/>
      <c r="D160" s="29"/>
      <c r="E160" s="34"/>
      <c r="F160" s="29"/>
      <c r="G160" s="24"/>
      <c r="H160" s="24"/>
      <c r="I160" s="24"/>
    </row>
    <row r="161" spans="2:9" x14ac:dyDescent="0.2">
      <c r="B161" s="24"/>
      <c r="C161" s="24"/>
      <c r="D161" s="29"/>
      <c r="E161" s="34"/>
      <c r="F161" s="29"/>
      <c r="G161" s="24"/>
      <c r="H161" s="24"/>
      <c r="I161" s="24"/>
    </row>
    <row r="162" spans="2:9" x14ac:dyDescent="0.2">
      <c r="B162" s="24"/>
      <c r="C162" s="24"/>
      <c r="D162" s="29"/>
      <c r="E162" s="34"/>
      <c r="F162" s="29"/>
      <c r="G162" s="24"/>
      <c r="H162" s="24"/>
      <c r="I162" s="24"/>
    </row>
    <row r="163" spans="2:9" x14ac:dyDescent="0.2">
      <c r="B163" s="24"/>
      <c r="C163" s="24"/>
      <c r="D163" s="29"/>
      <c r="E163" s="34"/>
      <c r="F163" s="29"/>
      <c r="G163" s="24"/>
      <c r="H163" s="24"/>
      <c r="I163" s="24"/>
    </row>
    <row r="164" spans="2:9" x14ac:dyDescent="0.2">
      <c r="B164" s="24"/>
      <c r="C164" s="24"/>
      <c r="D164" s="29"/>
      <c r="E164" s="34"/>
      <c r="F164" s="29"/>
      <c r="G164" s="24"/>
      <c r="H164" s="24"/>
      <c r="I164" s="24"/>
    </row>
    <row r="165" spans="2:9" x14ac:dyDescent="0.2">
      <c r="B165" s="24"/>
      <c r="C165" s="24"/>
      <c r="D165" s="29"/>
      <c r="E165" s="34"/>
      <c r="F165" s="29"/>
      <c r="G165" s="24"/>
      <c r="H165" s="24"/>
      <c r="I165" s="24"/>
    </row>
    <row r="166" spans="2:9" x14ac:dyDescent="0.2">
      <c r="B166" s="24"/>
      <c r="C166" s="24"/>
      <c r="D166" s="29"/>
      <c r="E166" s="34"/>
      <c r="F166" s="29"/>
      <c r="G166" s="24"/>
      <c r="H166" s="24"/>
      <c r="I166" s="24"/>
    </row>
    <row r="167" spans="2:9" x14ac:dyDescent="0.2">
      <c r="B167" s="24"/>
      <c r="C167" s="24"/>
      <c r="D167" s="29"/>
      <c r="E167" s="34"/>
      <c r="F167" s="29"/>
      <c r="G167" s="24"/>
      <c r="H167" s="24"/>
      <c r="I167" s="24"/>
    </row>
    <row r="168" spans="2:9" x14ac:dyDescent="0.2">
      <c r="B168" s="24"/>
      <c r="C168" s="24"/>
      <c r="D168" s="29"/>
      <c r="E168" s="34"/>
      <c r="F168" s="29"/>
      <c r="G168" s="24"/>
      <c r="H168" s="24"/>
      <c r="I168" s="24"/>
    </row>
    <row r="169" spans="2:9" x14ac:dyDescent="0.2">
      <c r="B169" s="24"/>
      <c r="C169" s="24"/>
      <c r="D169" s="29"/>
      <c r="E169" s="34"/>
      <c r="F169" s="29"/>
      <c r="G169" s="24"/>
      <c r="H169" s="24"/>
      <c r="I169" s="24"/>
    </row>
    <row r="170" spans="2:9" x14ac:dyDescent="0.2">
      <c r="B170" s="24"/>
      <c r="C170" s="24"/>
      <c r="D170" s="29"/>
      <c r="E170" s="34"/>
      <c r="F170" s="29"/>
      <c r="G170" s="24"/>
      <c r="H170" s="24"/>
      <c r="I170" s="24"/>
    </row>
    <row r="171" spans="2:9" x14ac:dyDescent="0.2">
      <c r="B171" s="24"/>
      <c r="C171" s="24"/>
      <c r="D171" s="29"/>
      <c r="E171" s="34"/>
      <c r="F171" s="29"/>
      <c r="G171" s="24"/>
      <c r="H171" s="24"/>
      <c r="I171" s="24"/>
    </row>
    <row r="172" spans="2:9" x14ac:dyDescent="0.2">
      <c r="B172" s="24"/>
      <c r="C172" s="24"/>
      <c r="D172" s="29"/>
      <c r="E172" s="34"/>
      <c r="F172" s="29"/>
      <c r="G172" s="24"/>
      <c r="H172" s="24"/>
      <c r="I172" s="24"/>
    </row>
    <row r="173" spans="2:9" x14ac:dyDescent="0.2">
      <c r="B173" s="24"/>
      <c r="C173" s="24"/>
      <c r="D173" s="29"/>
      <c r="E173" s="34"/>
      <c r="F173" s="29"/>
      <c r="G173" s="24"/>
      <c r="H173" s="24"/>
      <c r="I173" s="24"/>
    </row>
    <row r="174" spans="2:9" x14ac:dyDescent="0.2">
      <c r="B174" s="24"/>
      <c r="C174" s="24"/>
      <c r="D174" s="29"/>
      <c r="E174" s="34"/>
      <c r="F174" s="29"/>
      <c r="G174" s="24"/>
      <c r="H174" s="24"/>
      <c r="I174" s="24"/>
    </row>
    <row r="175" spans="2:9" x14ac:dyDescent="0.2">
      <c r="B175" s="24"/>
      <c r="C175" s="24"/>
      <c r="D175" s="29"/>
      <c r="E175" s="34"/>
      <c r="F175" s="29"/>
      <c r="G175" s="24"/>
      <c r="H175" s="24"/>
      <c r="I175" s="24"/>
    </row>
    <row r="176" spans="2:9" x14ac:dyDescent="0.2">
      <c r="B176" s="24"/>
      <c r="C176" s="24"/>
      <c r="D176" s="29"/>
      <c r="E176" s="34"/>
      <c r="F176" s="29"/>
      <c r="G176" s="24"/>
      <c r="H176" s="24"/>
      <c r="I176" s="24"/>
    </row>
    <row r="177" spans="2:9" x14ac:dyDescent="0.2">
      <c r="B177" s="24"/>
      <c r="C177" s="24"/>
      <c r="D177" s="29"/>
      <c r="E177" s="34"/>
      <c r="F177" s="29"/>
      <c r="G177" s="24"/>
      <c r="H177" s="24"/>
      <c r="I177" s="24"/>
    </row>
    <row r="178" spans="2:9" x14ac:dyDescent="0.2">
      <c r="B178" s="24"/>
      <c r="C178" s="24"/>
      <c r="D178" s="29"/>
      <c r="E178" s="34"/>
      <c r="F178" s="29"/>
      <c r="G178" s="24"/>
      <c r="H178" s="24"/>
      <c r="I178" s="24"/>
    </row>
    <row r="179" spans="2:9" x14ac:dyDescent="0.2">
      <c r="B179" s="24"/>
      <c r="C179" s="24"/>
      <c r="D179" s="29"/>
      <c r="E179" s="34"/>
      <c r="F179" s="29"/>
      <c r="G179" s="24"/>
      <c r="H179" s="24"/>
      <c r="I179" s="24"/>
    </row>
    <row r="180" spans="2:9" x14ac:dyDescent="0.2">
      <c r="B180" s="24"/>
      <c r="C180" s="24"/>
      <c r="D180" s="29"/>
      <c r="E180" s="34"/>
      <c r="F180" s="29"/>
      <c r="G180" s="24"/>
      <c r="H180" s="24"/>
      <c r="I180" s="24"/>
    </row>
    <row r="181" spans="2:9" x14ac:dyDescent="0.2">
      <c r="B181" s="24"/>
      <c r="C181" s="24"/>
      <c r="D181" s="29"/>
      <c r="E181" s="34"/>
      <c r="F181" s="29"/>
      <c r="G181" s="24"/>
      <c r="H181" s="24"/>
      <c r="I181" s="24"/>
    </row>
    <row r="182" spans="2:9" x14ac:dyDescent="0.2">
      <c r="B182" s="24"/>
      <c r="C182" s="24"/>
      <c r="D182" s="29"/>
      <c r="E182" s="34"/>
      <c r="F182" s="29"/>
      <c r="G182" s="24"/>
      <c r="H182" s="24"/>
      <c r="I182" s="24"/>
    </row>
    <row r="183" spans="2:9" x14ac:dyDescent="0.2">
      <c r="B183" s="24"/>
      <c r="C183" s="24"/>
      <c r="D183" s="29"/>
      <c r="E183" s="34"/>
      <c r="F183" s="29"/>
      <c r="G183" s="24"/>
      <c r="H183" s="24"/>
      <c r="I183" s="24"/>
    </row>
    <row r="184" spans="2:9" x14ac:dyDescent="0.2">
      <c r="B184" s="24"/>
      <c r="C184" s="24"/>
      <c r="D184" s="29"/>
      <c r="E184" s="34"/>
      <c r="F184" s="29"/>
      <c r="G184" s="24"/>
      <c r="H184" s="24"/>
      <c r="I184" s="24"/>
    </row>
    <row r="185" spans="2:9" x14ac:dyDescent="0.2">
      <c r="B185" s="24"/>
      <c r="C185" s="24"/>
      <c r="D185" s="29"/>
      <c r="E185" s="34"/>
      <c r="F185" s="29"/>
      <c r="G185" s="24"/>
      <c r="H185" s="24"/>
      <c r="I185" s="24"/>
    </row>
    <row r="186" spans="2:9" x14ac:dyDescent="0.2">
      <c r="B186" s="24"/>
      <c r="C186" s="24"/>
      <c r="D186" s="29"/>
      <c r="E186" s="34"/>
      <c r="F186" s="29"/>
      <c r="G186" s="24"/>
      <c r="H186" s="24"/>
      <c r="I186" s="24"/>
    </row>
    <row r="187" spans="2:9" x14ac:dyDescent="0.2">
      <c r="B187" s="24"/>
      <c r="C187" s="24"/>
      <c r="D187" s="29"/>
      <c r="E187" s="34"/>
      <c r="F187" s="29"/>
      <c r="G187" s="24"/>
      <c r="H187" s="24"/>
      <c r="I187" s="24"/>
    </row>
    <row r="188" spans="2:9" x14ac:dyDescent="0.2">
      <c r="B188" s="24"/>
      <c r="C188" s="24"/>
      <c r="D188" s="29"/>
      <c r="E188" s="34"/>
      <c r="F188" s="29"/>
      <c r="G188" s="24"/>
      <c r="H188" s="24"/>
      <c r="I188" s="24"/>
    </row>
    <row r="189" spans="2:9" x14ac:dyDescent="0.2">
      <c r="B189" s="24"/>
      <c r="C189" s="24"/>
      <c r="D189" s="29"/>
      <c r="E189" s="34"/>
      <c r="F189" s="29"/>
      <c r="G189" s="24"/>
      <c r="H189" s="24"/>
    </row>
    <row r="190" spans="2:9" x14ac:dyDescent="0.2">
      <c r="B190" s="24"/>
      <c r="C190" s="24"/>
      <c r="D190" s="29"/>
      <c r="E190" s="34"/>
      <c r="F190" s="29"/>
      <c r="G190" s="24"/>
      <c r="H190" s="24"/>
      <c r="I190" s="24"/>
    </row>
    <row r="191" spans="2:9" x14ac:dyDescent="0.2">
      <c r="B191" s="24"/>
      <c r="C191" s="24"/>
      <c r="D191" s="29"/>
      <c r="E191" s="34"/>
      <c r="F191" s="29"/>
      <c r="G191" s="24"/>
      <c r="H191" s="24"/>
    </row>
    <row r="192" spans="2:9" x14ac:dyDescent="0.2">
      <c r="B192" s="24"/>
      <c r="C192" s="24"/>
      <c r="D192" s="29"/>
      <c r="E192" s="34"/>
      <c r="F192" s="29"/>
      <c r="G192" s="24"/>
      <c r="H192" s="24"/>
    </row>
    <row r="193" spans="2:9" x14ac:dyDescent="0.2">
      <c r="B193" s="24"/>
      <c r="C193" s="24"/>
      <c r="D193" s="29"/>
      <c r="E193" s="34"/>
      <c r="F193" s="29"/>
      <c r="G193" s="24"/>
      <c r="H193" s="24"/>
    </row>
    <row r="194" spans="2:9" x14ac:dyDescent="0.2">
      <c r="B194" s="24"/>
      <c r="C194" s="24"/>
      <c r="D194" s="29"/>
      <c r="E194" s="34"/>
      <c r="F194" s="29"/>
      <c r="G194" s="24"/>
      <c r="H194" s="24"/>
    </row>
    <row r="195" spans="2:9" x14ac:dyDescent="0.2">
      <c r="B195" s="24"/>
      <c r="C195" s="24"/>
      <c r="D195" s="29"/>
      <c r="E195" s="34"/>
      <c r="F195" s="29"/>
      <c r="G195" s="24"/>
      <c r="H195" s="24"/>
      <c r="I195" s="24"/>
    </row>
    <row r="196" spans="2:9" x14ac:dyDescent="0.2">
      <c r="B196" s="24"/>
      <c r="C196" s="24"/>
      <c r="D196" s="29"/>
      <c r="E196" s="34"/>
      <c r="F196" s="29"/>
      <c r="G196" s="24"/>
      <c r="H196" s="24"/>
      <c r="I196" s="24"/>
    </row>
    <row r="197" spans="2:9" x14ac:dyDescent="0.2">
      <c r="B197" s="24"/>
      <c r="C197" s="24"/>
      <c r="D197" s="29"/>
      <c r="E197" s="34"/>
      <c r="F197" s="29"/>
      <c r="G197" s="24"/>
      <c r="H197" s="24"/>
      <c r="I197" s="24"/>
    </row>
    <row r="198" spans="2:9" x14ac:dyDescent="0.2">
      <c r="B198" s="24"/>
      <c r="C198" s="24"/>
      <c r="D198" s="29"/>
      <c r="E198" s="34"/>
      <c r="F198" s="29"/>
      <c r="G198" s="24"/>
      <c r="H198" s="24"/>
      <c r="I198" s="24"/>
    </row>
    <row r="199" spans="2:9" x14ac:dyDescent="0.2">
      <c r="B199" s="24"/>
      <c r="C199" s="24"/>
      <c r="D199" s="29"/>
      <c r="E199" s="34"/>
      <c r="F199" s="29"/>
      <c r="G199" s="24"/>
      <c r="H199" s="24"/>
      <c r="I199" s="24"/>
    </row>
    <row r="200" spans="2:9" x14ac:dyDescent="0.2">
      <c r="B200" s="24"/>
      <c r="C200" s="24"/>
      <c r="D200" s="29"/>
      <c r="E200" s="34"/>
      <c r="F200" s="29"/>
      <c r="G200" s="24"/>
      <c r="H200" s="24"/>
      <c r="I200" s="24"/>
    </row>
    <row r="201" spans="2:9" x14ac:dyDescent="0.2">
      <c r="B201" s="24"/>
      <c r="C201" s="24"/>
      <c r="D201" s="29"/>
      <c r="E201" s="34"/>
      <c r="F201" s="29"/>
      <c r="G201" s="24"/>
      <c r="H201" s="24"/>
      <c r="I201" s="24"/>
    </row>
    <row r="202" spans="2:9" x14ac:dyDescent="0.2">
      <c r="B202" s="24"/>
      <c r="C202" s="24"/>
      <c r="D202" s="29"/>
      <c r="E202" s="34"/>
      <c r="F202" s="29"/>
      <c r="G202" s="24"/>
      <c r="H202" s="24"/>
      <c r="I202" s="24"/>
    </row>
    <row r="203" spans="2:9" x14ac:dyDescent="0.2">
      <c r="B203" s="24"/>
      <c r="C203" s="24"/>
      <c r="D203" s="29"/>
      <c r="E203" s="34"/>
      <c r="F203" s="29"/>
      <c r="G203" s="24"/>
      <c r="H203" s="24"/>
      <c r="I203" s="24"/>
    </row>
    <row r="204" spans="2:9" x14ac:dyDescent="0.2">
      <c r="B204" s="24"/>
      <c r="C204" s="24"/>
      <c r="D204" s="29"/>
      <c r="E204" s="34"/>
      <c r="F204" s="29"/>
      <c r="G204" s="24"/>
      <c r="H204" s="24"/>
      <c r="I204" s="24"/>
    </row>
    <row r="205" spans="2:9" x14ac:dyDescent="0.2">
      <c r="B205" s="24"/>
      <c r="C205" s="24"/>
      <c r="D205" s="29"/>
      <c r="E205" s="34"/>
      <c r="F205" s="29"/>
      <c r="G205" s="24"/>
      <c r="H205" s="24"/>
      <c r="I205" s="24"/>
    </row>
    <row r="206" spans="2:9" x14ac:dyDescent="0.2">
      <c r="B206" s="24"/>
      <c r="C206" s="24"/>
      <c r="D206" s="29"/>
      <c r="E206" s="34"/>
      <c r="F206" s="29"/>
      <c r="G206" s="24"/>
      <c r="H206" s="24"/>
      <c r="I206" s="24"/>
    </row>
    <row r="207" spans="2:9" x14ac:dyDescent="0.2">
      <c r="B207" s="24"/>
      <c r="C207" s="24"/>
      <c r="D207" s="29"/>
      <c r="E207" s="34"/>
      <c r="F207" s="29"/>
      <c r="G207" s="24"/>
      <c r="H207" s="24"/>
      <c r="I207" s="24"/>
    </row>
    <row r="208" spans="2:9" x14ac:dyDescent="0.2">
      <c r="B208" s="24"/>
      <c r="C208" s="24"/>
      <c r="D208" s="29"/>
      <c r="E208" s="34"/>
      <c r="F208" s="29"/>
      <c r="G208" s="24"/>
      <c r="H208" s="24"/>
      <c r="I208" s="24"/>
    </row>
    <row r="209" spans="2:9" x14ac:dyDescent="0.2">
      <c r="B209" s="24"/>
      <c r="C209" s="24"/>
      <c r="D209" s="29"/>
      <c r="E209" s="34"/>
      <c r="F209" s="29"/>
      <c r="G209" s="24"/>
      <c r="H209" s="24"/>
      <c r="I209" s="24"/>
    </row>
    <row r="210" spans="2:9" x14ac:dyDescent="0.2">
      <c r="B210" s="24"/>
      <c r="C210" s="24"/>
      <c r="D210" s="29"/>
      <c r="E210" s="34"/>
      <c r="F210" s="29"/>
      <c r="G210" s="24"/>
      <c r="H210" s="24"/>
      <c r="I210" s="24"/>
    </row>
    <row r="211" spans="2:9" x14ac:dyDescent="0.2">
      <c r="B211" s="24"/>
      <c r="C211" s="24"/>
      <c r="D211" s="29"/>
      <c r="E211" s="34"/>
      <c r="F211" s="29"/>
      <c r="G211" s="24"/>
      <c r="H211" s="24"/>
      <c r="I211" s="24"/>
    </row>
    <row r="212" spans="2:9" x14ac:dyDescent="0.2">
      <c r="B212" s="24"/>
      <c r="C212" s="24"/>
      <c r="D212" s="29"/>
      <c r="E212" s="34"/>
      <c r="F212" s="29"/>
      <c r="G212" s="24"/>
      <c r="H212" s="24"/>
      <c r="I212" s="24"/>
    </row>
    <row r="213" spans="2:9" x14ac:dyDescent="0.2">
      <c r="B213" s="24"/>
      <c r="C213" s="24"/>
      <c r="D213" s="29"/>
      <c r="E213" s="34"/>
      <c r="F213" s="29"/>
      <c r="G213" s="24"/>
      <c r="H213" s="24"/>
      <c r="I213" s="24"/>
    </row>
    <row r="214" spans="2:9" x14ac:dyDescent="0.2">
      <c r="B214" s="24"/>
      <c r="C214" s="24"/>
      <c r="D214" s="29"/>
      <c r="E214" s="34"/>
      <c r="F214" s="29"/>
      <c r="G214" s="24"/>
      <c r="H214" s="24"/>
      <c r="I214" s="24"/>
    </row>
    <row r="215" spans="2:9" x14ac:dyDescent="0.2">
      <c r="B215" s="24"/>
      <c r="C215" s="24"/>
      <c r="D215" s="29"/>
      <c r="E215" s="34"/>
      <c r="F215" s="29"/>
      <c r="G215" s="24"/>
      <c r="H215" s="24"/>
      <c r="I215" s="24"/>
    </row>
    <row r="216" spans="2:9" x14ac:dyDescent="0.2">
      <c r="B216" s="24"/>
      <c r="C216" s="24"/>
      <c r="D216" s="29"/>
      <c r="E216" s="34"/>
      <c r="F216" s="29"/>
      <c r="G216" s="24"/>
      <c r="H216" s="24"/>
      <c r="I216" s="24"/>
    </row>
    <row r="217" spans="2:9" x14ac:dyDescent="0.2">
      <c r="B217" s="24"/>
      <c r="C217" s="24"/>
      <c r="D217" s="29"/>
      <c r="E217" s="34"/>
      <c r="F217" s="29"/>
      <c r="G217" s="24"/>
      <c r="H217" s="24"/>
      <c r="I217" s="24"/>
    </row>
    <row r="218" spans="2:9" x14ac:dyDescent="0.2">
      <c r="B218" s="24"/>
      <c r="C218" s="24"/>
      <c r="D218" s="29"/>
      <c r="E218" s="34"/>
      <c r="F218" s="29"/>
      <c r="G218" s="24"/>
      <c r="H218" s="24"/>
      <c r="I218" s="24"/>
    </row>
    <row r="219" spans="2:9" x14ac:dyDescent="0.2">
      <c r="B219" s="24"/>
      <c r="C219" s="24"/>
      <c r="D219" s="29"/>
      <c r="E219" s="34"/>
      <c r="F219" s="29"/>
      <c r="G219" s="24"/>
      <c r="H219" s="24"/>
      <c r="I219" s="24"/>
    </row>
    <row r="220" spans="2:9" x14ac:dyDescent="0.2">
      <c r="B220" s="24"/>
      <c r="C220" s="24"/>
      <c r="D220" s="29"/>
      <c r="E220" s="34"/>
      <c r="F220" s="29"/>
      <c r="G220" s="24"/>
      <c r="H220" s="24"/>
      <c r="I220" s="24"/>
    </row>
    <row r="221" spans="2:9" x14ac:dyDescent="0.2">
      <c r="B221" s="24"/>
      <c r="C221" s="24"/>
      <c r="D221" s="29"/>
      <c r="E221" s="34"/>
      <c r="F221" s="29"/>
      <c r="G221" s="24"/>
      <c r="H221" s="24"/>
      <c r="I221" s="24"/>
    </row>
    <row r="222" spans="2:9" x14ac:dyDescent="0.2">
      <c r="B222" s="24"/>
      <c r="C222" s="24"/>
      <c r="D222" s="29"/>
      <c r="E222" s="34"/>
      <c r="F222" s="29"/>
      <c r="G222" s="24"/>
      <c r="H222" s="24"/>
      <c r="I222" s="24"/>
    </row>
    <row r="223" spans="2:9" x14ac:dyDescent="0.2">
      <c r="B223" s="24"/>
      <c r="C223" s="24"/>
      <c r="D223" s="29"/>
      <c r="E223" s="34"/>
      <c r="F223" s="29"/>
      <c r="G223" s="24"/>
      <c r="H223" s="24"/>
      <c r="I223" s="24"/>
    </row>
    <row r="224" spans="2:9" x14ac:dyDescent="0.2">
      <c r="B224" s="24"/>
      <c r="C224" s="24"/>
      <c r="D224" s="29"/>
      <c r="E224" s="34"/>
      <c r="F224" s="29"/>
      <c r="G224" s="24"/>
      <c r="H224" s="24"/>
      <c r="I224" s="24"/>
    </row>
    <row r="225" spans="2:9" x14ac:dyDescent="0.2">
      <c r="B225" s="24"/>
      <c r="C225" s="24"/>
      <c r="D225" s="29"/>
      <c r="E225" s="34"/>
      <c r="F225" s="29"/>
      <c r="G225" s="24"/>
      <c r="H225" s="24"/>
      <c r="I225" s="24"/>
    </row>
    <row r="226" spans="2:9" x14ac:dyDescent="0.2">
      <c r="B226" s="24"/>
      <c r="C226" s="24"/>
      <c r="D226" s="29"/>
      <c r="E226" s="34"/>
      <c r="F226" s="29"/>
      <c r="G226" s="24"/>
      <c r="H226" s="24"/>
    </row>
    <row r="227" spans="2:9" x14ac:dyDescent="0.2">
      <c r="B227" s="24"/>
      <c r="C227" s="24"/>
      <c r="D227" s="29"/>
      <c r="E227" s="34"/>
      <c r="F227" s="29"/>
      <c r="G227" s="24"/>
      <c r="H227" s="24"/>
      <c r="I227" s="24"/>
    </row>
    <row r="228" spans="2:9" x14ac:dyDescent="0.2">
      <c r="B228" s="24"/>
      <c r="C228" s="24"/>
      <c r="D228" s="29"/>
      <c r="E228" s="34"/>
      <c r="F228" s="29"/>
      <c r="G228" s="24"/>
      <c r="H228" s="24"/>
    </row>
    <row r="229" spans="2:9" x14ac:dyDescent="0.2">
      <c r="B229" s="24"/>
      <c r="C229" s="24"/>
      <c r="D229" s="29"/>
      <c r="E229" s="34"/>
      <c r="F229" s="29"/>
      <c r="G229" s="24"/>
      <c r="H229" s="24"/>
    </row>
    <row r="230" spans="2:9" x14ac:dyDescent="0.2">
      <c r="B230" s="24"/>
      <c r="C230" s="24"/>
      <c r="D230" s="29"/>
      <c r="E230" s="34"/>
      <c r="F230" s="29"/>
      <c r="G230" s="24"/>
      <c r="H230" s="24"/>
    </row>
    <row r="231" spans="2:9" x14ac:dyDescent="0.2">
      <c r="B231" s="24"/>
      <c r="C231" s="24"/>
      <c r="D231" s="29"/>
      <c r="E231" s="34"/>
      <c r="F231" s="29"/>
      <c r="G231" s="24"/>
      <c r="H231" s="24"/>
      <c r="I231" s="24"/>
    </row>
    <row r="232" spans="2:9" x14ac:dyDescent="0.2">
      <c r="B232" s="24"/>
      <c r="C232" s="24"/>
      <c r="D232" s="29"/>
      <c r="E232" s="34"/>
      <c r="F232" s="29"/>
      <c r="G232" s="24"/>
      <c r="H232" s="24"/>
      <c r="I232" s="24"/>
    </row>
    <row r="233" spans="2:9" x14ac:dyDescent="0.2">
      <c r="B233" s="24"/>
      <c r="C233" s="24"/>
      <c r="D233" s="29"/>
      <c r="E233" s="34"/>
      <c r="F233" s="29"/>
      <c r="G233" s="24"/>
      <c r="H233" s="24"/>
      <c r="I233" s="24"/>
    </row>
    <row r="234" spans="2:9" x14ac:dyDescent="0.2">
      <c r="B234" s="24"/>
      <c r="C234" s="24"/>
      <c r="D234" s="29"/>
      <c r="E234" s="34"/>
      <c r="F234" s="29"/>
      <c r="G234" s="24"/>
      <c r="H234" s="24"/>
      <c r="I234" s="24"/>
    </row>
    <row r="235" spans="2:9" x14ac:dyDescent="0.2">
      <c r="B235" s="24"/>
      <c r="C235" s="24"/>
      <c r="D235" s="29"/>
      <c r="E235" s="34"/>
      <c r="F235" s="29"/>
      <c r="G235" s="24"/>
      <c r="H235" s="24"/>
      <c r="I235" s="24"/>
    </row>
    <row r="236" spans="2:9" x14ac:dyDescent="0.2">
      <c r="B236" s="24"/>
      <c r="C236" s="24"/>
      <c r="D236" s="29"/>
      <c r="E236" s="34"/>
      <c r="F236" s="29"/>
      <c r="G236" s="24"/>
      <c r="H236" s="24"/>
      <c r="I236" s="24"/>
    </row>
    <row r="237" spans="2:9" x14ac:dyDescent="0.2">
      <c r="B237" s="24"/>
      <c r="C237" s="24"/>
      <c r="D237" s="29"/>
      <c r="E237" s="34"/>
      <c r="F237" s="29"/>
      <c r="G237" s="24"/>
      <c r="H237" s="24"/>
      <c r="I237" s="24"/>
    </row>
    <row r="238" spans="2:9" x14ac:dyDescent="0.2">
      <c r="B238" s="24"/>
      <c r="C238" s="24"/>
      <c r="D238" s="29"/>
      <c r="E238" s="34"/>
      <c r="F238" s="29"/>
      <c r="G238" s="24"/>
      <c r="H238" s="24"/>
      <c r="I238" s="24"/>
    </row>
    <row r="239" spans="2:9" x14ac:dyDescent="0.2">
      <c r="B239" s="24"/>
      <c r="C239" s="24"/>
      <c r="D239" s="29"/>
      <c r="E239" s="34"/>
      <c r="F239" s="29"/>
      <c r="G239" s="24"/>
      <c r="H239" s="24"/>
      <c r="I239" s="24"/>
    </row>
    <row r="240" spans="2:9" x14ac:dyDescent="0.2">
      <c r="B240" s="24"/>
      <c r="C240" s="24"/>
      <c r="D240" s="29"/>
      <c r="E240" s="34"/>
      <c r="F240" s="29"/>
      <c r="G240" s="24"/>
      <c r="H240" s="24"/>
      <c r="I240" s="24"/>
    </row>
    <row r="241" spans="2:9" x14ac:dyDescent="0.2">
      <c r="B241" s="24"/>
      <c r="C241" s="24"/>
      <c r="D241" s="29"/>
      <c r="E241" s="34"/>
      <c r="F241" s="29"/>
      <c r="G241" s="24"/>
      <c r="H241" s="24"/>
      <c r="I241" s="24"/>
    </row>
    <row r="242" spans="2:9" x14ac:dyDescent="0.2">
      <c r="B242" s="24"/>
      <c r="C242" s="24"/>
      <c r="D242" s="29"/>
      <c r="E242" s="34"/>
      <c r="F242" s="29"/>
      <c r="G242" s="24"/>
      <c r="H242" s="24"/>
      <c r="I242" s="24"/>
    </row>
    <row r="243" spans="2:9" x14ac:dyDescent="0.2">
      <c r="B243" s="24"/>
      <c r="C243" s="24"/>
      <c r="D243" s="29"/>
      <c r="E243" s="34"/>
      <c r="F243" s="29"/>
      <c r="G243" s="24"/>
      <c r="H243" s="24"/>
      <c r="I243" s="24"/>
    </row>
    <row r="244" spans="2:9" x14ac:dyDescent="0.2">
      <c r="B244" s="24"/>
      <c r="C244" s="24"/>
      <c r="D244" s="29"/>
      <c r="E244" s="34"/>
      <c r="F244" s="29"/>
      <c r="G244" s="24"/>
      <c r="H244" s="24"/>
      <c r="I244" s="24"/>
    </row>
    <row r="245" spans="2:9" x14ac:dyDescent="0.2">
      <c r="B245" s="24"/>
      <c r="C245" s="24"/>
      <c r="D245" s="29"/>
      <c r="E245" s="34"/>
      <c r="F245" s="29"/>
      <c r="G245" s="24"/>
      <c r="H245" s="24"/>
      <c r="I245" s="24"/>
    </row>
    <row r="246" spans="2:9" x14ac:dyDescent="0.2">
      <c r="B246" s="24"/>
      <c r="C246" s="24"/>
      <c r="D246" s="29"/>
      <c r="E246" s="34"/>
      <c r="F246" s="29"/>
      <c r="G246" s="24"/>
      <c r="H246" s="24"/>
      <c r="I246" s="24"/>
    </row>
    <row r="247" spans="2:9" x14ac:dyDescent="0.2">
      <c r="B247" s="24"/>
      <c r="C247" s="24"/>
      <c r="D247" s="29"/>
      <c r="E247" s="34"/>
      <c r="F247" s="29"/>
      <c r="G247" s="24"/>
      <c r="H247" s="24"/>
      <c r="I247" s="24"/>
    </row>
    <row r="248" spans="2:9" x14ac:dyDescent="0.2">
      <c r="B248" s="24"/>
      <c r="C248" s="24"/>
      <c r="D248" s="29"/>
      <c r="E248" s="34"/>
      <c r="F248" s="29"/>
      <c r="G248" s="24"/>
      <c r="H248" s="24"/>
      <c r="I248" s="24"/>
    </row>
    <row r="249" spans="2:9" x14ac:dyDescent="0.2">
      <c r="B249" s="24"/>
      <c r="C249" s="24"/>
      <c r="D249" s="29"/>
      <c r="E249" s="34"/>
      <c r="F249" s="29"/>
      <c r="G249" s="24"/>
      <c r="H249" s="24"/>
      <c r="I249" s="24"/>
    </row>
    <row r="250" spans="2:9" x14ac:dyDescent="0.2">
      <c r="B250" s="24"/>
      <c r="C250" s="24"/>
      <c r="D250" s="29"/>
      <c r="E250" s="34"/>
      <c r="F250" s="29"/>
      <c r="G250" s="24"/>
      <c r="H250" s="24"/>
      <c r="I250" s="24"/>
    </row>
    <row r="251" spans="2:9" x14ac:dyDescent="0.2">
      <c r="B251" s="24"/>
      <c r="C251" s="24"/>
      <c r="D251" s="29"/>
      <c r="E251" s="34"/>
      <c r="F251" s="29"/>
      <c r="G251" s="24"/>
      <c r="H251" s="24"/>
      <c r="I251" s="24"/>
    </row>
    <row r="252" spans="2:9" x14ac:dyDescent="0.2">
      <c r="B252" s="24"/>
      <c r="C252" s="24"/>
      <c r="D252" s="29"/>
      <c r="E252" s="34"/>
      <c r="F252" s="29"/>
      <c r="G252" s="24"/>
      <c r="H252" s="24"/>
      <c r="I252" s="24"/>
    </row>
    <row r="253" spans="2:9" x14ac:dyDescent="0.2">
      <c r="B253" s="24"/>
      <c r="C253" s="24"/>
      <c r="D253" s="29"/>
      <c r="E253" s="34"/>
      <c r="F253" s="29"/>
      <c r="G253" s="24"/>
      <c r="H253" s="24"/>
      <c r="I253" s="24"/>
    </row>
    <row r="254" spans="2:9" x14ac:dyDescent="0.2">
      <c r="B254" s="24"/>
      <c r="C254" s="24"/>
      <c r="D254" s="29"/>
      <c r="E254" s="34"/>
      <c r="F254" s="29"/>
      <c r="G254" s="24"/>
      <c r="H254" s="24"/>
      <c r="I254" s="24"/>
    </row>
    <row r="255" spans="2:9" x14ac:dyDescent="0.2">
      <c r="B255" s="24"/>
      <c r="C255" s="24"/>
      <c r="D255" s="29"/>
      <c r="E255" s="34"/>
      <c r="F255" s="29"/>
      <c r="G255" s="24"/>
      <c r="H255" s="24"/>
      <c r="I255" s="24"/>
    </row>
    <row r="256" spans="2:9" x14ac:dyDescent="0.2">
      <c r="B256" s="24"/>
      <c r="C256" s="24"/>
      <c r="D256" s="29"/>
      <c r="E256" s="34"/>
      <c r="F256" s="29"/>
      <c r="G256" s="24"/>
      <c r="H256" s="24"/>
      <c r="I256" s="24"/>
    </row>
    <row r="257" spans="2:9" x14ac:dyDescent="0.2">
      <c r="B257" s="24"/>
      <c r="C257" s="24"/>
      <c r="D257" s="29"/>
      <c r="E257" s="34"/>
      <c r="F257" s="29"/>
      <c r="G257" s="24"/>
      <c r="H257" s="24"/>
      <c r="I257" s="24"/>
    </row>
    <row r="258" spans="2:9" x14ac:dyDescent="0.2">
      <c r="B258" s="24"/>
      <c r="C258" s="24"/>
      <c r="D258" s="29"/>
      <c r="E258" s="34"/>
      <c r="F258" s="29"/>
      <c r="G258" s="24"/>
      <c r="H258" s="24"/>
      <c r="I258" s="24"/>
    </row>
    <row r="259" spans="2:9" x14ac:dyDescent="0.2">
      <c r="B259" s="24"/>
      <c r="C259" s="24"/>
      <c r="D259" s="29"/>
      <c r="E259" s="34"/>
      <c r="F259" s="29"/>
      <c r="G259" s="24"/>
      <c r="H259" s="24"/>
      <c r="I259" s="24"/>
    </row>
    <row r="260" spans="2:9" x14ac:dyDescent="0.2">
      <c r="B260" s="24"/>
      <c r="C260" s="24"/>
      <c r="D260" s="29"/>
      <c r="E260" s="34"/>
      <c r="F260" s="29"/>
      <c r="G260" s="24"/>
      <c r="H260" s="24"/>
      <c r="I260" s="24"/>
    </row>
    <row r="261" spans="2:9" x14ac:dyDescent="0.2">
      <c r="B261" s="24"/>
      <c r="C261" s="24"/>
      <c r="D261" s="29"/>
      <c r="E261" s="34"/>
      <c r="F261" s="29"/>
      <c r="G261" s="24"/>
      <c r="H261" s="24"/>
      <c r="I261" s="24"/>
    </row>
    <row r="262" spans="2:9" x14ac:dyDescent="0.2">
      <c r="B262" s="24"/>
      <c r="C262" s="24"/>
      <c r="D262" s="29"/>
      <c r="E262" s="34"/>
      <c r="F262" s="29"/>
      <c r="G262" s="24"/>
      <c r="H262" s="24"/>
    </row>
    <row r="263" spans="2:9" x14ac:dyDescent="0.2">
      <c r="B263" s="24"/>
      <c r="C263" s="24"/>
      <c r="D263" s="29"/>
      <c r="E263" s="34"/>
      <c r="F263" s="29"/>
      <c r="G263" s="24"/>
      <c r="H263" s="24"/>
      <c r="I263" s="24"/>
    </row>
    <row r="264" spans="2:9" x14ac:dyDescent="0.2">
      <c r="B264" s="24"/>
      <c r="C264" s="24"/>
      <c r="D264" s="29"/>
      <c r="E264" s="34"/>
      <c r="F264" s="29"/>
      <c r="G264" s="24"/>
      <c r="H264" s="24"/>
      <c r="I264" s="24"/>
    </row>
    <row r="265" spans="2:9" x14ac:dyDescent="0.2">
      <c r="B265" s="24"/>
      <c r="C265" s="24"/>
      <c r="D265" s="29"/>
      <c r="E265" s="34"/>
      <c r="F265" s="29"/>
      <c r="G265" s="24"/>
      <c r="H265" s="24"/>
      <c r="I265" s="24"/>
    </row>
    <row r="266" spans="2:9" x14ac:dyDescent="0.2">
      <c r="B266" s="24"/>
      <c r="C266" s="24"/>
      <c r="D266" s="29"/>
      <c r="E266" s="34"/>
      <c r="F266" s="29"/>
      <c r="G266" s="24"/>
      <c r="H266" s="24"/>
      <c r="I266" s="24"/>
    </row>
    <row r="267" spans="2:9" x14ac:dyDescent="0.2">
      <c r="B267" s="24"/>
      <c r="C267" s="24"/>
      <c r="D267" s="29"/>
      <c r="E267" s="34"/>
      <c r="F267" s="29"/>
      <c r="G267" s="24"/>
      <c r="H267" s="24"/>
      <c r="I267" s="24"/>
    </row>
    <row r="268" spans="2:9" x14ac:dyDescent="0.2">
      <c r="B268" s="24"/>
      <c r="C268" s="24"/>
      <c r="D268" s="29"/>
      <c r="E268" s="34"/>
      <c r="F268" s="29"/>
      <c r="G268" s="24"/>
      <c r="H268" s="24"/>
      <c r="I268" s="24"/>
    </row>
    <row r="269" spans="2:9" x14ac:dyDescent="0.2">
      <c r="B269" s="24"/>
      <c r="C269" s="24"/>
      <c r="D269" s="29"/>
      <c r="E269" s="34"/>
      <c r="F269" s="29"/>
      <c r="G269" s="24"/>
      <c r="H269" s="24"/>
      <c r="I269" s="24"/>
    </row>
    <row r="270" spans="2:9" x14ac:dyDescent="0.2">
      <c r="B270" s="24"/>
      <c r="C270" s="24"/>
      <c r="D270" s="29"/>
      <c r="E270" s="34"/>
      <c r="F270" s="29"/>
      <c r="G270" s="24"/>
      <c r="H270" s="24"/>
      <c r="I270" s="24"/>
    </row>
    <row r="271" spans="2:9" x14ac:dyDescent="0.2">
      <c r="B271" s="24"/>
      <c r="C271" s="24"/>
      <c r="D271" s="29"/>
      <c r="E271" s="34"/>
      <c r="F271" s="29"/>
      <c r="G271" s="24"/>
      <c r="H271" s="24"/>
      <c r="I271" s="24"/>
    </row>
    <row r="272" spans="2:9" x14ac:dyDescent="0.2">
      <c r="B272" s="24"/>
      <c r="C272" s="24"/>
      <c r="D272" s="29"/>
      <c r="E272" s="34"/>
      <c r="F272" s="29"/>
      <c r="G272" s="24"/>
      <c r="H272" s="24"/>
      <c r="I272" s="24"/>
    </row>
    <row r="273" spans="2:9" x14ac:dyDescent="0.2">
      <c r="B273" s="24"/>
      <c r="C273" s="24"/>
      <c r="D273" s="29"/>
      <c r="E273" s="34"/>
      <c r="F273" s="29"/>
      <c r="G273" s="24"/>
      <c r="H273" s="24"/>
      <c r="I273" s="24"/>
    </row>
    <row r="274" spans="2:9" x14ac:dyDescent="0.2">
      <c r="B274" s="24"/>
      <c r="C274" s="24"/>
      <c r="D274" s="29"/>
      <c r="E274" s="34"/>
      <c r="F274" s="29"/>
      <c r="G274" s="24"/>
      <c r="H274" s="24"/>
      <c r="I274" s="24"/>
    </row>
    <row r="275" spans="2:9" x14ac:dyDescent="0.2">
      <c r="B275" s="24"/>
      <c r="C275" s="24"/>
      <c r="D275" s="29"/>
      <c r="E275" s="34"/>
      <c r="F275" s="29"/>
      <c r="G275" s="24"/>
      <c r="H275" s="24"/>
    </row>
    <row r="276" spans="2:9" x14ac:dyDescent="0.2">
      <c r="B276" s="24"/>
      <c r="C276" s="24"/>
      <c r="D276" s="29"/>
      <c r="E276" s="34"/>
      <c r="F276" s="29"/>
      <c r="G276" s="24"/>
      <c r="H276" s="24"/>
      <c r="I276" s="24"/>
    </row>
    <row r="277" spans="2:9" x14ac:dyDescent="0.2">
      <c r="B277" s="24"/>
      <c r="C277" s="24"/>
      <c r="D277" s="29"/>
      <c r="E277" s="34"/>
      <c r="F277" s="29"/>
      <c r="G277" s="24"/>
      <c r="H277" s="24"/>
      <c r="I277" s="24"/>
    </row>
    <row r="278" spans="2:9" x14ac:dyDescent="0.2">
      <c r="B278" s="24"/>
      <c r="C278" s="24"/>
      <c r="D278" s="29"/>
      <c r="E278" s="34"/>
      <c r="F278" s="29"/>
      <c r="G278" s="24"/>
      <c r="H278" s="24"/>
      <c r="I278" s="24"/>
    </row>
    <row r="279" spans="2:9" x14ac:dyDescent="0.2">
      <c r="B279" s="24"/>
      <c r="C279" s="24"/>
      <c r="D279" s="29"/>
      <c r="E279" s="34"/>
      <c r="F279" s="29"/>
      <c r="G279" s="24"/>
      <c r="H279" s="24"/>
      <c r="I279" s="24"/>
    </row>
    <row r="280" spans="2:9" x14ac:dyDescent="0.2">
      <c r="B280" s="24"/>
      <c r="C280" s="24"/>
      <c r="D280" s="29"/>
      <c r="E280" s="34"/>
      <c r="F280" s="29"/>
      <c r="G280" s="24"/>
      <c r="H280" s="24"/>
    </row>
    <row r="281" spans="2:9" x14ac:dyDescent="0.2">
      <c r="B281" s="24"/>
      <c r="C281" s="24"/>
      <c r="D281" s="29"/>
      <c r="E281" s="34"/>
      <c r="F281" s="29"/>
      <c r="G281" s="24"/>
      <c r="H281" s="24"/>
      <c r="I281" s="24"/>
    </row>
    <row r="282" spans="2:9" x14ac:dyDescent="0.2">
      <c r="B282" s="24"/>
      <c r="C282" s="24"/>
      <c r="D282" s="29"/>
      <c r="E282" s="34"/>
      <c r="F282" s="29"/>
      <c r="G282" s="24"/>
      <c r="H282" s="24"/>
      <c r="I282" s="24"/>
    </row>
    <row r="283" spans="2:9" x14ac:dyDescent="0.2">
      <c r="B283" s="24"/>
      <c r="C283" s="24"/>
      <c r="D283" s="29"/>
      <c r="E283" s="34"/>
      <c r="F283" s="29"/>
      <c r="G283" s="24"/>
      <c r="H283" s="24"/>
      <c r="I283" s="24"/>
    </row>
    <row r="284" spans="2:9" x14ac:dyDescent="0.2">
      <c r="B284" s="24"/>
      <c r="C284" s="24"/>
      <c r="D284" s="29"/>
      <c r="E284" s="34"/>
      <c r="F284" s="29"/>
      <c r="G284" s="24"/>
      <c r="H284" s="24"/>
      <c r="I284" s="24"/>
    </row>
    <row r="285" spans="2:9" x14ac:dyDescent="0.2">
      <c r="B285" s="24"/>
      <c r="C285" s="24"/>
      <c r="D285" s="29"/>
      <c r="E285" s="34"/>
      <c r="F285" s="29"/>
      <c r="G285" s="24"/>
      <c r="H285" s="24"/>
      <c r="I285" s="24"/>
    </row>
    <row r="286" spans="2:9" x14ac:dyDescent="0.2">
      <c r="B286" s="24"/>
      <c r="C286" s="24"/>
      <c r="D286" s="29"/>
      <c r="E286" s="34"/>
      <c r="F286" s="29"/>
      <c r="G286" s="24"/>
      <c r="H286" s="24"/>
      <c r="I286" s="24"/>
    </row>
    <row r="287" spans="2:9" x14ac:dyDescent="0.2">
      <c r="B287" s="24"/>
      <c r="C287" s="24"/>
      <c r="D287" s="29"/>
      <c r="E287" s="34"/>
      <c r="F287" s="29"/>
      <c r="G287" s="24"/>
      <c r="H287" s="24"/>
      <c r="I287" s="24"/>
    </row>
    <row r="288" spans="2:9" x14ac:dyDescent="0.2">
      <c r="B288" s="24"/>
      <c r="C288" s="24"/>
      <c r="D288" s="29"/>
      <c r="E288" s="34"/>
      <c r="F288" s="29"/>
      <c r="G288" s="24"/>
      <c r="H288" s="24"/>
      <c r="I288" s="24"/>
    </row>
    <row r="289" spans="2:9" x14ac:dyDescent="0.2">
      <c r="B289" s="24"/>
      <c r="C289" s="24"/>
      <c r="D289" s="29"/>
      <c r="E289" s="34"/>
      <c r="F289" s="29"/>
      <c r="G289" s="24"/>
      <c r="H289" s="24"/>
      <c r="I289" s="24"/>
    </row>
    <row r="290" spans="2:9" x14ac:dyDescent="0.2">
      <c r="B290" s="24"/>
      <c r="C290" s="24"/>
      <c r="D290" s="29"/>
      <c r="E290" s="34"/>
      <c r="F290" s="29"/>
      <c r="G290" s="24"/>
      <c r="H290" s="24"/>
      <c r="I290" s="24"/>
    </row>
    <row r="291" spans="2:9" x14ac:dyDescent="0.2">
      <c r="B291" s="24"/>
      <c r="C291" s="24"/>
      <c r="D291" s="29"/>
      <c r="E291" s="34"/>
      <c r="F291" s="29"/>
      <c r="G291" s="24"/>
      <c r="H291" s="24"/>
      <c r="I291" s="24"/>
    </row>
    <row r="292" spans="2:9" x14ac:dyDescent="0.2">
      <c r="B292" s="24"/>
      <c r="C292" s="24"/>
      <c r="D292" s="29"/>
      <c r="E292" s="34"/>
      <c r="F292" s="29"/>
      <c r="G292" s="24"/>
      <c r="H292" s="24"/>
      <c r="I292" s="24"/>
    </row>
    <row r="293" spans="2:9" x14ac:dyDescent="0.2">
      <c r="B293" s="24"/>
      <c r="C293" s="24"/>
      <c r="D293" s="29"/>
      <c r="E293" s="34"/>
      <c r="F293" s="29"/>
      <c r="G293" s="24"/>
      <c r="H293" s="24"/>
      <c r="I293" s="24"/>
    </row>
    <row r="294" spans="2:9" x14ac:dyDescent="0.2">
      <c r="B294" s="24"/>
      <c r="C294" s="24"/>
      <c r="D294" s="29"/>
      <c r="E294" s="34"/>
      <c r="F294" s="29"/>
      <c r="G294" s="24"/>
      <c r="H294" s="24"/>
      <c r="I294" s="24"/>
    </row>
    <row r="295" spans="2:9" x14ac:dyDescent="0.2">
      <c r="B295" s="24"/>
      <c r="C295" s="24"/>
      <c r="D295" s="29"/>
      <c r="E295" s="34"/>
      <c r="F295" s="29"/>
      <c r="G295" s="24"/>
      <c r="H295" s="24"/>
      <c r="I295" s="32"/>
    </row>
    <row r="296" spans="2:9" x14ac:dyDescent="0.2">
      <c r="B296" s="24"/>
      <c r="C296" s="24"/>
      <c r="D296" s="29"/>
      <c r="E296" s="34"/>
      <c r="F296" s="29"/>
      <c r="G296" s="24"/>
      <c r="H296" s="24"/>
      <c r="I296" s="24"/>
    </row>
    <row r="297" spans="2:9" x14ac:dyDescent="0.2">
      <c r="B297" s="24"/>
      <c r="C297" s="24"/>
      <c r="D297" s="29"/>
      <c r="E297" s="34"/>
      <c r="F297" s="29"/>
      <c r="G297" s="24"/>
      <c r="H297" s="24"/>
      <c r="I297" s="24"/>
    </row>
    <row r="298" spans="2:9" x14ac:dyDescent="0.2">
      <c r="B298" s="24"/>
      <c r="C298" s="24"/>
      <c r="D298" s="29"/>
      <c r="E298" s="34"/>
      <c r="F298" s="29"/>
      <c r="G298" s="24"/>
      <c r="H298" s="24"/>
      <c r="I298" s="24"/>
    </row>
    <row r="299" spans="2:9" x14ac:dyDescent="0.2">
      <c r="B299" s="24"/>
      <c r="C299" s="24"/>
      <c r="D299" s="29"/>
      <c r="E299" s="34"/>
      <c r="F299" s="29"/>
      <c r="G299" s="24"/>
      <c r="H299" s="24"/>
      <c r="I299" s="24"/>
    </row>
    <row r="300" spans="2:9" x14ac:dyDescent="0.2">
      <c r="B300" s="24"/>
      <c r="C300" s="24"/>
      <c r="D300" s="29"/>
      <c r="E300" s="34"/>
      <c r="F300" s="29"/>
      <c r="G300" s="24"/>
      <c r="H300" s="24"/>
      <c r="I300" s="24"/>
    </row>
    <row r="301" spans="2:9" x14ac:dyDescent="0.2">
      <c r="B301" s="24"/>
      <c r="C301" s="29"/>
      <c r="D301" s="29"/>
      <c r="E301" s="34"/>
      <c r="F301" s="29"/>
      <c r="G301" s="24"/>
      <c r="H301" s="24"/>
      <c r="I301" s="24"/>
    </row>
    <row r="302" spans="2:9" x14ac:dyDescent="0.2">
      <c r="B302" s="24"/>
      <c r="C302" s="29"/>
      <c r="D302" s="29"/>
      <c r="E302" s="34"/>
      <c r="F302" s="29"/>
      <c r="G302" s="24"/>
      <c r="H302" s="24"/>
      <c r="I302" s="24"/>
    </row>
    <row r="303" spans="2:9" x14ac:dyDescent="0.2">
      <c r="D303" s="29"/>
      <c r="E303" s="34"/>
      <c r="F303" s="29"/>
      <c r="G303" s="24"/>
      <c r="H303" s="24"/>
      <c r="I303" s="24"/>
    </row>
    <row r="304" spans="2:9" x14ac:dyDescent="0.2">
      <c r="D304" s="29"/>
      <c r="E304" s="34"/>
      <c r="F304" s="29"/>
      <c r="G304" s="24"/>
      <c r="H304" s="24"/>
      <c r="I304" s="24"/>
    </row>
    <row r="305" spans="2:9" x14ac:dyDescent="0.2">
      <c r="D305" s="29"/>
      <c r="E305" s="34"/>
      <c r="F305" s="29"/>
      <c r="G305" s="24"/>
      <c r="H305" s="24"/>
      <c r="I305" s="24"/>
    </row>
    <row r="306" spans="2:9" x14ac:dyDescent="0.2">
      <c r="D306" s="29"/>
      <c r="E306" s="34"/>
      <c r="F306" s="29"/>
      <c r="G306" s="24"/>
      <c r="H306" s="24"/>
      <c r="I306" s="24"/>
    </row>
    <row r="307" spans="2:9" x14ac:dyDescent="0.2">
      <c r="B307" s="24"/>
      <c r="D307" s="29"/>
      <c r="E307" s="34"/>
      <c r="F307" s="29"/>
      <c r="G307" s="24"/>
      <c r="H307" s="24"/>
      <c r="I307" s="24"/>
    </row>
    <row r="308" spans="2:9" x14ac:dyDescent="0.2">
      <c r="B308" s="24"/>
      <c r="D308" s="29"/>
      <c r="E308" s="34"/>
      <c r="F308" s="29"/>
      <c r="G308" s="24"/>
      <c r="H308" s="24"/>
      <c r="I308" s="24"/>
    </row>
    <row r="309" spans="2:9" x14ac:dyDescent="0.2">
      <c r="B309" s="24"/>
      <c r="D309" s="29"/>
      <c r="E309" s="34"/>
      <c r="F309" s="29"/>
      <c r="G309" s="24"/>
      <c r="H309" s="24"/>
      <c r="I309" s="24"/>
    </row>
    <row r="310" spans="2:9" x14ac:dyDescent="0.2">
      <c r="B310" s="24"/>
      <c r="D310" s="29"/>
      <c r="E310" s="34"/>
      <c r="F310" s="29"/>
      <c r="G310" s="24"/>
      <c r="H310" s="24"/>
      <c r="I310" s="24"/>
    </row>
    <row r="311" spans="2:9" x14ac:dyDescent="0.2">
      <c r="B311" s="24"/>
      <c r="D311" s="29"/>
      <c r="E311" s="34"/>
      <c r="F311" s="29"/>
      <c r="G311" s="24"/>
      <c r="H311" s="24"/>
      <c r="I311" s="24"/>
    </row>
    <row r="312" spans="2:9" x14ac:dyDescent="0.2">
      <c r="B312" s="24"/>
      <c r="D312" s="29"/>
      <c r="E312" s="34"/>
      <c r="F312" s="29"/>
      <c r="G312" s="24"/>
      <c r="H312" s="24"/>
    </row>
    <row r="313" spans="2:9" x14ac:dyDescent="0.2">
      <c r="B313" s="24"/>
      <c r="D313" s="29"/>
      <c r="E313" s="34"/>
      <c r="F313" s="29"/>
      <c r="G313" s="24"/>
      <c r="H313" s="24"/>
      <c r="I313" s="24"/>
    </row>
    <row r="314" spans="2:9" x14ac:dyDescent="0.2">
      <c r="B314" s="24"/>
      <c r="D314" s="29"/>
      <c r="E314" s="34"/>
      <c r="F314" s="29"/>
      <c r="G314" s="24"/>
      <c r="H314" s="24"/>
      <c r="I314" s="24"/>
    </row>
    <row r="315" spans="2:9" x14ac:dyDescent="0.2">
      <c r="B315" s="24"/>
      <c r="D315" s="29"/>
      <c r="E315" s="34"/>
      <c r="F315" s="29"/>
      <c r="G315" s="24"/>
      <c r="H315" s="24"/>
      <c r="I315" s="24"/>
    </row>
    <row r="316" spans="2:9" x14ac:dyDescent="0.2">
      <c r="B316" s="24"/>
      <c r="D316" s="29"/>
      <c r="E316" s="34"/>
      <c r="F316" s="29"/>
      <c r="G316" s="24"/>
      <c r="H316" s="24"/>
      <c r="I316" s="24"/>
    </row>
    <row r="317" spans="2:9" x14ac:dyDescent="0.2">
      <c r="B317" s="24"/>
      <c r="D317" s="29"/>
      <c r="E317" s="34"/>
      <c r="F317" s="29"/>
      <c r="G317" s="24"/>
      <c r="H317" s="24"/>
      <c r="I317" s="24"/>
    </row>
    <row r="318" spans="2:9" x14ac:dyDescent="0.2">
      <c r="B318" s="24"/>
      <c r="D318" s="29"/>
      <c r="E318" s="34"/>
      <c r="F318" s="29"/>
      <c r="G318" s="24"/>
      <c r="H318" s="24"/>
      <c r="I318" s="24"/>
    </row>
    <row r="319" spans="2:9" x14ac:dyDescent="0.2">
      <c r="B319" s="24"/>
      <c r="D319" s="29"/>
      <c r="E319" s="34"/>
      <c r="F319" s="29"/>
      <c r="G319" s="24"/>
      <c r="H319" s="24"/>
      <c r="I319" s="24"/>
    </row>
    <row r="320" spans="2:9" x14ac:dyDescent="0.2">
      <c r="B320" s="24"/>
      <c r="D320" s="29"/>
      <c r="E320" s="34"/>
      <c r="F320" s="29"/>
      <c r="G320" s="24"/>
      <c r="H320" s="24"/>
      <c r="I320" s="24"/>
    </row>
    <row r="321" spans="2:9" x14ac:dyDescent="0.2">
      <c r="B321" s="24"/>
      <c r="D321" s="29"/>
      <c r="E321" s="34"/>
      <c r="F321" s="29"/>
      <c r="G321" s="24"/>
      <c r="H321" s="24"/>
      <c r="I321" s="24"/>
    </row>
    <row r="322" spans="2:9" x14ac:dyDescent="0.2">
      <c r="B322" s="24"/>
      <c r="D322" s="29"/>
      <c r="E322" s="34"/>
      <c r="F322" s="29"/>
      <c r="G322" s="24"/>
      <c r="H322" s="24"/>
      <c r="I322" s="24"/>
    </row>
    <row r="323" spans="2:9" x14ac:dyDescent="0.2">
      <c r="D323" s="29"/>
      <c r="E323" s="34"/>
      <c r="F323" s="29"/>
      <c r="G323" s="24"/>
      <c r="H323" s="24"/>
      <c r="I323" s="24"/>
    </row>
    <row r="324" spans="2:9" x14ac:dyDescent="0.2">
      <c r="B324" s="24"/>
      <c r="D324" s="29"/>
      <c r="E324" s="34"/>
      <c r="F324" s="29"/>
      <c r="G324" s="24"/>
      <c r="H324" s="24"/>
      <c r="I324" s="24"/>
    </row>
    <row r="325" spans="2:9" x14ac:dyDescent="0.2">
      <c r="B325" s="24"/>
      <c r="D325" s="29"/>
      <c r="E325" s="34"/>
      <c r="F325" s="29"/>
      <c r="G325" s="24"/>
      <c r="H325" s="24"/>
      <c r="I325" s="24"/>
    </row>
    <row r="326" spans="2:9" x14ac:dyDescent="0.2">
      <c r="D326" s="29"/>
      <c r="E326" s="34"/>
      <c r="F326" s="29"/>
      <c r="G326" s="24"/>
      <c r="H326" s="24"/>
      <c r="I326" s="24"/>
    </row>
    <row r="327" spans="2:9" x14ac:dyDescent="0.2">
      <c r="D327" s="29"/>
      <c r="E327" s="34"/>
      <c r="F327" s="29"/>
      <c r="G327" s="24"/>
      <c r="H327" s="24"/>
      <c r="I327" s="24"/>
    </row>
    <row r="328" spans="2:9" x14ac:dyDescent="0.2">
      <c r="D328" s="29"/>
      <c r="E328" s="34"/>
      <c r="F328" s="29"/>
      <c r="G328" s="24"/>
      <c r="H328" s="24"/>
      <c r="I328" s="24"/>
    </row>
    <row r="329" spans="2:9" x14ac:dyDescent="0.2">
      <c r="B329" s="24"/>
      <c r="D329" s="29"/>
      <c r="E329" s="34"/>
      <c r="F329" s="29"/>
      <c r="G329" s="24"/>
      <c r="H329" s="24"/>
      <c r="I329" s="24"/>
    </row>
    <row r="330" spans="2:9" x14ac:dyDescent="0.2">
      <c r="B330" s="24"/>
      <c r="C330" s="24"/>
      <c r="D330" s="29"/>
      <c r="E330" s="34"/>
      <c r="F330" s="29"/>
      <c r="G330" s="24"/>
      <c r="H330" s="24"/>
      <c r="I330" s="24"/>
    </row>
    <row r="331" spans="2:9" x14ac:dyDescent="0.2">
      <c r="B331" s="24"/>
      <c r="D331" s="29"/>
      <c r="E331" s="34"/>
      <c r="F331" s="29"/>
      <c r="G331" s="24"/>
      <c r="H331" s="24"/>
      <c r="I331" s="24"/>
    </row>
    <row r="332" spans="2:9" x14ac:dyDescent="0.2">
      <c r="B332" s="24"/>
      <c r="D332" s="29"/>
      <c r="E332" s="34"/>
      <c r="F332" s="29"/>
      <c r="G332" s="24"/>
      <c r="H332" s="24"/>
      <c r="I332" s="24"/>
    </row>
    <row r="333" spans="2:9" x14ac:dyDescent="0.2">
      <c r="D333" s="29"/>
      <c r="E333" s="34"/>
      <c r="F333" s="29"/>
      <c r="G333" s="24"/>
      <c r="H333" s="24"/>
      <c r="I333" s="24"/>
    </row>
    <row r="334" spans="2:9" x14ac:dyDescent="0.2">
      <c r="B334" s="24"/>
      <c r="D334" s="29"/>
      <c r="E334" s="34"/>
      <c r="F334" s="29"/>
      <c r="G334" s="24"/>
      <c r="H334" s="24"/>
      <c r="I334" s="24"/>
    </row>
    <row r="335" spans="2:9" x14ac:dyDescent="0.2">
      <c r="B335" s="24"/>
      <c r="D335" s="29"/>
      <c r="E335" s="34"/>
      <c r="F335" s="29"/>
      <c r="G335" s="24"/>
      <c r="H335" s="24"/>
      <c r="I335" s="24"/>
    </row>
    <row r="336" spans="2:9" x14ac:dyDescent="0.2">
      <c r="B336" s="24"/>
      <c r="C336" s="24"/>
      <c r="D336" s="29"/>
      <c r="E336" s="34"/>
      <c r="F336" s="29"/>
      <c r="G336" s="24"/>
      <c r="H336" s="24"/>
      <c r="I336" s="24"/>
    </row>
    <row r="337" spans="2:9" x14ac:dyDescent="0.2">
      <c r="B337" s="24"/>
      <c r="C337" s="24"/>
      <c r="D337" s="29"/>
      <c r="E337" s="34"/>
      <c r="F337" s="29"/>
      <c r="G337" s="24"/>
      <c r="H337" s="24"/>
      <c r="I337" s="24"/>
    </row>
    <row r="338" spans="2:9" x14ac:dyDescent="0.2">
      <c r="B338" s="24"/>
      <c r="C338" s="24"/>
      <c r="D338" s="29"/>
      <c r="E338" s="34"/>
      <c r="F338" s="29"/>
      <c r="G338" s="24"/>
      <c r="H338" s="24"/>
      <c r="I338" s="24"/>
    </row>
    <row r="339" spans="2:9" x14ac:dyDescent="0.2">
      <c r="B339" s="24"/>
      <c r="C339" s="24"/>
      <c r="D339" s="29"/>
      <c r="E339" s="34"/>
      <c r="F339" s="29"/>
      <c r="G339" s="24"/>
      <c r="H339" s="24"/>
      <c r="I339" s="24"/>
    </row>
    <row r="340" spans="2:9" x14ac:dyDescent="0.2">
      <c r="B340" s="24"/>
      <c r="C340" s="24"/>
      <c r="D340" s="29"/>
      <c r="E340" s="34"/>
      <c r="F340" s="29"/>
      <c r="G340" s="24"/>
      <c r="H340" s="24"/>
      <c r="I340" s="24"/>
    </row>
    <row r="341" spans="2:9" x14ac:dyDescent="0.2">
      <c r="B341" s="24"/>
      <c r="C341" s="24"/>
      <c r="D341" s="29"/>
      <c r="E341" s="34"/>
      <c r="F341" s="29"/>
      <c r="G341" s="24"/>
      <c r="H341" s="24"/>
      <c r="I341" s="24"/>
    </row>
    <row r="342" spans="2:9" x14ac:dyDescent="0.2">
      <c r="B342" s="24"/>
      <c r="C342" s="24"/>
      <c r="D342" s="29"/>
      <c r="E342" s="34"/>
      <c r="F342" s="29"/>
      <c r="G342" s="24"/>
      <c r="H342" s="24"/>
      <c r="I342" s="24"/>
    </row>
    <row r="343" spans="2:9" x14ac:dyDescent="0.2">
      <c r="B343" s="24"/>
      <c r="C343" s="24"/>
      <c r="D343" s="29"/>
      <c r="E343" s="34"/>
      <c r="F343" s="29"/>
      <c r="G343" s="24"/>
      <c r="H343" s="24"/>
      <c r="I343" s="24"/>
    </row>
    <row r="344" spans="2:9" x14ac:dyDescent="0.2">
      <c r="B344" s="24"/>
      <c r="C344" s="24"/>
      <c r="D344" s="29"/>
      <c r="E344" s="34"/>
      <c r="F344" s="29"/>
      <c r="G344" s="24"/>
      <c r="H344" s="24"/>
      <c r="I344" s="24"/>
    </row>
    <row r="345" spans="2:9" x14ac:dyDescent="0.2">
      <c r="B345" s="24"/>
      <c r="C345" s="24"/>
      <c r="D345" s="29"/>
      <c r="E345" s="34"/>
      <c r="F345" s="29"/>
      <c r="G345" s="24"/>
      <c r="H345" s="24"/>
      <c r="I345" s="24"/>
    </row>
    <row r="346" spans="2:9" x14ac:dyDescent="0.2">
      <c r="B346" s="24"/>
      <c r="C346" s="24"/>
      <c r="D346" s="29"/>
      <c r="E346" s="34"/>
      <c r="F346" s="29"/>
      <c r="G346" s="24"/>
      <c r="H346" s="24"/>
      <c r="I346" s="24"/>
    </row>
    <row r="347" spans="2:9" x14ac:dyDescent="0.2">
      <c r="B347" s="24"/>
      <c r="C347" s="24"/>
      <c r="D347" s="29"/>
      <c r="E347" s="34"/>
      <c r="F347" s="29"/>
      <c r="G347" s="24"/>
      <c r="H347" s="24"/>
      <c r="I347" s="24"/>
    </row>
    <row r="348" spans="2:9" x14ac:dyDescent="0.2">
      <c r="B348" s="24"/>
      <c r="C348" s="24"/>
      <c r="D348" s="29"/>
      <c r="E348" s="34"/>
      <c r="F348" s="29"/>
      <c r="G348" s="24"/>
      <c r="H348" s="24"/>
      <c r="I348" s="24"/>
    </row>
    <row r="349" spans="2:9" x14ac:dyDescent="0.2">
      <c r="B349" s="24"/>
      <c r="C349" s="24"/>
      <c r="D349" s="29"/>
      <c r="E349" s="34"/>
      <c r="F349" s="29"/>
      <c r="G349" s="24"/>
      <c r="H349" s="24"/>
      <c r="I349" s="24"/>
    </row>
    <row r="350" spans="2:9" x14ac:dyDescent="0.2">
      <c r="B350" s="24"/>
      <c r="C350" s="24"/>
      <c r="D350" s="29"/>
      <c r="E350" s="34"/>
      <c r="F350" s="29"/>
      <c r="G350" s="24"/>
      <c r="H350" s="24"/>
      <c r="I350" s="24"/>
    </row>
    <row r="351" spans="2:9" x14ac:dyDescent="0.2">
      <c r="B351" s="24"/>
      <c r="C351" s="24"/>
      <c r="D351" s="29"/>
      <c r="E351" s="34"/>
      <c r="F351" s="29"/>
      <c r="G351" s="24"/>
      <c r="H351" s="24"/>
      <c r="I351" s="24"/>
    </row>
    <row r="352" spans="2:9" x14ac:dyDescent="0.2">
      <c r="B352" s="24"/>
      <c r="C352" s="24"/>
      <c r="D352" s="29"/>
      <c r="E352" s="34"/>
      <c r="F352" s="29"/>
      <c r="G352" s="24"/>
      <c r="H352" s="24"/>
      <c r="I352" s="24"/>
    </row>
    <row r="353" spans="2:9" x14ac:dyDescent="0.2">
      <c r="B353" s="24"/>
      <c r="C353" s="24"/>
      <c r="D353" s="29"/>
      <c r="E353" s="34"/>
      <c r="F353" s="29"/>
      <c r="G353" s="24"/>
      <c r="H353" s="24"/>
      <c r="I353" s="24"/>
    </row>
    <row r="354" spans="2:9" x14ac:dyDescent="0.2">
      <c r="B354" s="24"/>
      <c r="C354" s="24"/>
      <c r="D354" s="29"/>
      <c r="E354" s="34"/>
      <c r="F354" s="29"/>
      <c r="G354" s="24"/>
      <c r="H354" s="24"/>
      <c r="I354" s="24"/>
    </row>
    <row r="355" spans="2:9" x14ac:dyDescent="0.2">
      <c r="B355" s="24"/>
      <c r="C355" s="24"/>
      <c r="D355" s="29"/>
      <c r="E355" s="34"/>
      <c r="F355" s="29"/>
      <c r="G355" s="24"/>
      <c r="H355" s="24"/>
      <c r="I355" s="24"/>
    </row>
    <row r="356" spans="2:9" x14ac:dyDescent="0.2">
      <c r="B356" s="24"/>
      <c r="C356" s="24"/>
      <c r="D356" s="29"/>
      <c r="E356" s="34"/>
      <c r="F356" s="29"/>
      <c r="G356" s="24"/>
      <c r="H356" s="24"/>
      <c r="I356" s="24"/>
    </row>
    <row r="357" spans="2:9" x14ac:dyDescent="0.2">
      <c r="B357" s="24"/>
      <c r="C357" s="24"/>
      <c r="D357" s="29"/>
      <c r="E357" s="34"/>
      <c r="F357" s="29"/>
      <c r="G357" s="24"/>
      <c r="H357" s="24"/>
    </row>
    <row r="358" spans="2:9" x14ac:dyDescent="0.2">
      <c r="B358" s="24"/>
      <c r="C358" s="24"/>
      <c r="D358" s="29"/>
      <c r="E358" s="34"/>
      <c r="F358" s="29"/>
      <c r="G358" s="24"/>
      <c r="H358" s="24"/>
      <c r="I358" s="24"/>
    </row>
    <row r="359" spans="2:9" x14ac:dyDescent="0.2">
      <c r="B359" s="24"/>
      <c r="C359" s="24"/>
      <c r="D359" s="29"/>
      <c r="E359" s="34"/>
      <c r="F359" s="29"/>
      <c r="G359" s="24"/>
      <c r="H359" s="24"/>
      <c r="I359" s="24"/>
    </row>
    <row r="360" spans="2:9" x14ac:dyDescent="0.2">
      <c r="B360" s="24"/>
      <c r="C360" s="24"/>
      <c r="D360" s="29"/>
      <c r="E360" s="34"/>
      <c r="F360" s="29"/>
      <c r="G360" s="24"/>
      <c r="H360" s="24"/>
      <c r="I360" s="24"/>
    </row>
    <row r="361" spans="2:9" x14ac:dyDescent="0.2">
      <c r="B361" s="24"/>
      <c r="C361" s="24"/>
      <c r="D361" s="29"/>
      <c r="E361" s="34"/>
      <c r="F361" s="29"/>
      <c r="G361" s="24"/>
      <c r="H361" s="24"/>
      <c r="I361" s="24"/>
    </row>
    <row r="362" spans="2:9" x14ac:dyDescent="0.2">
      <c r="B362" s="24"/>
      <c r="C362" s="24"/>
      <c r="D362" s="29"/>
      <c r="E362" s="34"/>
      <c r="F362" s="29"/>
      <c r="G362" s="24"/>
      <c r="H362" s="24"/>
      <c r="I362" s="24"/>
    </row>
    <row r="363" spans="2:9" x14ac:dyDescent="0.2">
      <c r="B363" s="24"/>
      <c r="C363" s="24"/>
      <c r="D363" s="29"/>
      <c r="E363" s="34"/>
      <c r="F363" s="29"/>
      <c r="G363" s="24"/>
      <c r="H363" s="24"/>
      <c r="I363" s="24"/>
    </row>
    <row r="364" spans="2:9" x14ac:dyDescent="0.2">
      <c r="B364" s="24"/>
      <c r="C364" s="24"/>
      <c r="D364" s="29"/>
      <c r="E364" s="34"/>
      <c r="F364" s="29"/>
      <c r="G364" s="24"/>
      <c r="H364" s="24"/>
      <c r="I364" s="24"/>
    </row>
    <row r="365" spans="2:9" x14ac:dyDescent="0.2">
      <c r="B365" s="24"/>
      <c r="C365" s="24"/>
      <c r="D365" s="29"/>
      <c r="E365" s="34"/>
      <c r="F365" s="29"/>
      <c r="G365" s="24"/>
      <c r="H365" s="24"/>
      <c r="I365" s="24"/>
    </row>
    <row r="366" spans="2:9" x14ac:dyDescent="0.2">
      <c r="B366" s="24"/>
      <c r="C366" s="24"/>
      <c r="D366" s="29"/>
      <c r="E366" s="34"/>
      <c r="F366" s="29"/>
      <c r="G366" s="24"/>
      <c r="H366" s="24"/>
      <c r="I366" s="24"/>
    </row>
    <row r="367" spans="2:9" x14ac:dyDescent="0.2">
      <c r="B367" s="24"/>
      <c r="C367" s="24"/>
      <c r="D367" s="29"/>
      <c r="E367" s="34"/>
      <c r="F367" s="29"/>
      <c r="G367" s="24"/>
      <c r="H367" s="24"/>
      <c r="I367" s="24"/>
    </row>
    <row r="368" spans="2:9" x14ac:dyDescent="0.2">
      <c r="B368" s="24"/>
      <c r="C368" s="24"/>
      <c r="D368" s="29"/>
      <c r="E368" s="34"/>
      <c r="F368" s="29"/>
      <c r="G368" s="24"/>
      <c r="H368" s="24"/>
      <c r="I368" s="24"/>
    </row>
    <row r="369" spans="2:9" x14ac:dyDescent="0.2">
      <c r="B369" s="24"/>
      <c r="C369" s="24"/>
      <c r="D369" s="29"/>
      <c r="E369" s="34"/>
      <c r="F369" s="29"/>
      <c r="G369" s="24"/>
      <c r="H369" s="24"/>
      <c r="I369" s="24"/>
    </row>
    <row r="370" spans="2:9" x14ac:dyDescent="0.2">
      <c r="B370" s="24"/>
      <c r="C370" s="24"/>
      <c r="D370" s="29"/>
      <c r="E370" s="34"/>
      <c r="F370" s="29"/>
      <c r="G370" s="24"/>
      <c r="H370" s="24"/>
      <c r="I370" s="24"/>
    </row>
    <row r="371" spans="2:9" x14ac:dyDescent="0.2">
      <c r="B371" s="24"/>
      <c r="C371" s="24"/>
      <c r="D371" s="29"/>
      <c r="E371" s="34"/>
      <c r="F371" s="29"/>
      <c r="G371" s="24"/>
      <c r="H371" s="24"/>
      <c r="I371" s="24"/>
    </row>
    <row r="372" spans="2:9" x14ac:dyDescent="0.2">
      <c r="B372" s="24"/>
      <c r="C372" s="24"/>
      <c r="D372" s="29"/>
      <c r="E372" s="34"/>
      <c r="F372" s="29"/>
      <c r="G372" s="24"/>
      <c r="H372" s="24"/>
      <c r="I372" s="24"/>
    </row>
    <row r="373" spans="2:9" x14ac:dyDescent="0.2">
      <c r="B373" s="24"/>
      <c r="C373" s="24"/>
      <c r="D373" s="29"/>
      <c r="E373" s="34"/>
      <c r="F373" s="29"/>
      <c r="G373" s="24"/>
      <c r="H373" s="24"/>
    </row>
    <row r="374" spans="2:9" x14ac:dyDescent="0.2">
      <c r="B374" s="24"/>
      <c r="C374" s="24"/>
      <c r="D374" s="29"/>
      <c r="E374" s="34"/>
      <c r="F374" s="29"/>
      <c r="G374" s="24"/>
      <c r="H374" s="24"/>
      <c r="I374" s="24"/>
    </row>
    <row r="375" spans="2:9" x14ac:dyDescent="0.2">
      <c r="B375" s="24"/>
      <c r="C375" s="24"/>
      <c r="D375" s="29"/>
      <c r="E375" s="34"/>
      <c r="F375" s="29"/>
      <c r="G375" s="24"/>
      <c r="H375" s="24"/>
      <c r="I375" s="24"/>
    </row>
    <row r="376" spans="2:9" x14ac:dyDescent="0.2">
      <c r="B376" s="24"/>
      <c r="C376" s="24"/>
      <c r="D376" s="29"/>
      <c r="E376" s="34"/>
      <c r="F376" s="29"/>
      <c r="G376" s="24"/>
      <c r="H376" s="24"/>
      <c r="I376" s="24"/>
    </row>
    <row r="377" spans="2:9" x14ac:dyDescent="0.2">
      <c r="B377" s="24"/>
      <c r="C377" s="24"/>
      <c r="D377" s="29"/>
      <c r="E377" s="34"/>
      <c r="F377" s="29"/>
      <c r="G377" s="24"/>
      <c r="H377" s="24"/>
      <c r="I377" s="24"/>
    </row>
    <row r="378" spans="2:9" x14ac:dyDescent="0.2">
      <c r="B378" s="24"/>
      <c r="C378" s="24"/>
      <c r="D378" s="29"/>
      <c r="E378" s="34"/>
      <c r="F378" s="29"/>
      <c r="G378" s="24"/>
      <c r="H378" s="24"/>
      <c r="I378" s="24"/>
    </row>
    <row r="379" spans="2:9" x14ac:dyDescent="0.2">
      <c r="B379" s="24"/>
      <c r="C379" s="24"/>
      <c r="D379" s="29"/>
      <c r="E379" s="34"/>
      <c r="F379" s="29"/>
      <c r="G379" s="24"/>
      <c r="H379" s="24"/>
      <c r="I379" s="24"/>
    </row>
    <row r="380" spans="2:9" x14ac:dyDescent="0.2">
      <c r="B380" s="24"/>
      <c r="C380" s="24"/>
      <c r="D380" s="29"/>
      <c r="E380" s="34"/>
      <c r="F380" s="29"/>
      <c r="G380" s="24"/>
      <c r="H380" s="24"/>
      <c r="I380" s="24"/>
    </row>
    <row r="381" spans="2:9" x14ac:dyDescent="0.2">
      <c r="B381" s="24"/>
      <c r="C381" s="24"/>
      <c r="D381" s="29"/>
      <c r="E381" s="34"/>
      <c r="F381" s="29"/>
      <c r="G381" s="24"/>
      <c r="H381" s="24"/>
      <c r="I381" s="24"/>
    </row>
    <row r="382" spans="2:9" x14ac:dyDescent="0.2">
      <c r="B382" s="24"/>
      <c r="C382" s="24"/>
      <c r="D382" s="29"/>
      <c r="E382" s="34"/>
      <c r="F382" s="29"/>
      <c r="G382" s="24"/>
      <c r="H382" s="24"/>
      <c r="I382" s="24"/>
    </row>
    <row r="383" spans="2:9" x14ac:dyDescent="0.2">
      <c r="B383" s="24"/>
      <c r="C383" s="24"/>
      <c r="D383" s="29"/>
      <c r="E383" s="34"/>
      <c r="F383" s="29"/>
      <c r="G383" s="24"/>
      <c r="H383" s="24"/>
      <c r="I383" s="24"/>
    </row>
    <row r="384" spans="2:9" x14ac:dyDescent="0.2">
      <c r="B384" s="24"/>
      <c r="C384" s="24"/>
      <c r="D384" s="29"/>
      <c r="E384" s="34"/>
      <c r="F384" s="29"/>
      <c r="G384" s="24"/>
      <c r="H384" s="24"/>
      <c r="I384" s="24"/>
    </row>
    <row r="385" spans="1:10" x14ac:dyDescent="0.2">
      <c r="B385" s="24"/>
      <c r="C385" s="24"/>
      <c r="D385" s="29"/>
      <c r="E385" s="34"/>
      <c r="F385" s="29"/>
      <c r="G385" s="24"/>
      <c r="H385" s="24"/>
      <c r="I385" s="24"/>
    </row>
    <row r="386" spans="1:10" x14ac:dyDescent="0.2">
      <c r="B386" s="24"/>
      <c r="C386" s="24"/>
      <c r="D386" s="29"/>
      <c r="E386" s="34"/>
      <c r="F386" s="29"/>
      <c r="G386" s="24"/>
      <c r="H386" s="24"/>
      <c r="I386" s="24"/>
    </row>
    <row r="387" spans="1:10" x14ac:dyDescent="0.2">
      <c r="B387" s="24"/>
      <c r="C387" s="24"/>
      <c r="D387" s="29"/>
      <c r="E387" s="34"/>
      <c r="F387" s="29"/>
      <c r="G387" s="24"/>
      <c r="H387" s="24"/>
      <c r="I387" s="24"/>
    </row>
    <row r="388" spans="1:10" x14ac:dyDescent="0.2">
      <c r="B388" s="24"/>
      <c r="C388" s="24"/>
      <c r="D388" s="29"/>
      <c r="E388" s="34"/>
      <c r="F388" s="29"/>
      <c r="G388" s="24"/>
      <c r="H388" s="24"/>
      <c r="I388" s="24"/>
    </row>
    <row r="389" spans="1:10" x14ac:dyDescent="0.2">
      <c r="B389" s="24"/>
      <c r="C389" s="32"/>
      <c r="D389" s="29"/>
      <c r="E389" s="34"/>
      <c r="F389" s="29"/>
      <c r="G389" s="24"/>
      <c r="H389" s="24"/>
      <c r="I389" s="24"/>
    </row>
    <row r="390" spans="1:10" x14ac:dyDescent="0.2">
      <c r="B390" s="24"/>
      <c r="C390" s="24"/>
      <c r="D390" s="29"/>
      <c r="E390" s="34"/>
      <c r="F390" s="29"/>
      <c r="G390" s="24"/>
      <c r="H390" s="24"/>
      <c r="I390" s="24"/>
    </row>
    <row r="391" spans="1:10" x14ac:dyDescent="0.2">
      <c r="B391" s="24"/>
      <c r="C391" s="24"/>
      <c r="D391" s="29"/>
      <c r="E391" s="34"/>
      <c r="F391" s="29"/>
      <c r="G391" s="24"/>
      <c r="H391" s="24"/>
      <c r="I391" s="24"/>
    </row>
    <row r="392" spans="1:10" x14ac:dyDescent="0.2">
      <c r="B392" s="24"/>
      <c r="C392" s="24"/>
      <c r="D392" s="29"/>
      <c r="E392" s="34"/>
      <c r="F392" s="29"/>
      <c r="G392" s="24"/>
      <c r="H392" s="24"/>
      <c r="I392" s="24"/>
    </row>
    <row r="393" spans="1:10" x14ac:dyDescent="0.2">
      <c r="B393" s="24"/>
      <c r="C393" s="24"/>
      <c r="D393" s="29"/>
      <c r="E393" s="34"/>
      <c r="F393" s="29"/>
      <c r="G393" s="24"/>
      <c r="H393" s="24"/>
      <c r="I393" s="24"/>
    </row>
    <row r="394" spans="1:10" x14ac:dyDescent="0.2">
      <c r="B394" s="24"/>
      <c r="C394" s="24"/>
      <c r="D394" s="29"/>
      <c r="E394" s="34"/>
      <c r="F394" s="29"/>
      <c r="G394" s="24"/>
      <c r="H394" s="24"/>
      <c r="I394" s="24"/>
    </row>
    <row r="395" spans="1:10" x14ac:dyDescent="0.2">
      <c r="B395" s="24"/>
      <c r="C395" s="24"/>
      <c r="D395" s="29"/>
      <c r="E395" s="34"/>
      <c r="F395" s="29"/>
      <c r="G395" s="24"/>
      <c r="H395" s="24"/>
      <c r="I395" s="24"/>
    </row>
    <row r="396" spans="1:10" x14ac:dyDescent="0.2">
      <c r="B396" s="24"/>
      <c r="C396" s="24"/>
      <c r="D396" s="29"/>
      <c r="E396" s="34"/>
      <c r="F396" s="29"/>
      <c r="G396" s="24"/>
      <c r="H396" s="24"/>
      <c r="I396" s="24"/>
    </row>
    <row r="397" spans="1:10" x14ac:dyDescent="0.2">
      <c r="B397" s="24"/>
      <c r="C397" s="24"/>
      <c r="D397" s="29"/>
      <c r="E397" s="34"/>
      <c r="F397" s="29"/>
      <c r="G397" s="24"/>
      <c r="H397" s="24"/>
      <c r="I397" s="24"/>
    </row>
    <row r="398" spans="1:10" x14ac:dyDescent="0.2">
      <c r="B398" s="24"/>
      <c r="C398" s="24"/>
      <c r="D398" s="29"/>
      <c r="E398" s="34"/>
      <c r="F398" s="29"/>
      <c r="G398" s="24"/>
      <c r="H398" s="24"/>
      <c r="I398" s="24"/>
    </row>
    <row r="399" spans="1:10" s="27" customFormat="1" ht="13.5" thickBot="1" x14ac:dyDescent="0.25">
      <c r="A399" s="39" t="s">
        <v>17</v>
      </c>
      <c r="B399" s="39"/>
      <c r="C399" s="39"/>
      <c r="D399" s="40">
        <f>SUM(D8:D398)</f>
        <v>2275.5</v>
      </c>
      <c r="E399" s="39"/>
      <c r="F399" s="40">
        <f>SUM(F8:F398)</f>
        <v>2275.5</v>
      </c>
      <c r="G399" s="39"/>
      <c r="H399" s="39"/>
      <c r="I399" s="39"/>
      <c r="J399" s="39"/>
    </row>
    <row r="400" spans="1:10" ht="13.5" thickTop="1" x14ac:dyDescent="0.2"/>
  </sheetData>
  <sortState ref="A7:CC22">
    <sortCondition ref="A8:A3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Rebuttal Adjustment</vt:lpstr>
      <vt:lpstr>Rebuttal Meals</vt:lpstr>
      <vt:lpstr>Rebuttal Other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connea1</dc:creator>
  <cp:lastModifiedBy>connea1</cp:lastModifiedBy>
  <dcterms:created xsi:type="dcterms:W3CDTF">2018-01-08T17:14:26Z</dcterms:created>
  <dcterms:modified xsi:type="dcterms:W3CDTF">2018-04-05T19:22:54Z</dcterms:modified>
</cp:coreProperties>
</file>