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ulatory\Cases\RATE CASES\MO\Electric\ER-2019-0374\07 - Data Requests\OPC\RESPONSES\1000\"/>
    </mc:Choice>
  </mc:AlternateContent>
  <bookViews>
    <workbookView xWindow="0" yWindow="0" windowWidth="28800" windowHeight="12420"/>
  </bookViews>
  <sheets>
    <sheet name="IS ADJ 16" sheetId="1" r:id="rId1"/>
  </sheets>
  <externalReferences>
    <externalReference r:id="rId2"/>
    <externalReference r:id="rId3"/>
  </externalReferences>
  <calcPr calcId="152511" iterate="1"/>
</workbook>
</file>

<file path=xl/calcChain.xml><?xml version="1.0" encoding="utf-8"?>
<calcChain xmlns="http://schemas.openxmlformats.org/spreadsheetml/2006/main">
  <c r="Q17" i="1" l="1"/>
  <c r="Q16" i="1"/>
  <c r="U17" i="1" l="1"/>
  <c r="U16" i="1"/>
  <c r="K17" i="1"/>
  <c r="K16" i="1"/>
  <c r="O16" i="1" l="1"/>
  <c r="O17" i="1" l="1"/>
  <c r="S16" i="1" l="1"/>
  <c r="W16" i="1" s="1"/>
  <c r="U18" i="1"/>
  <c r="K18" i="1"/>
  <c r="S17" i="1"/>
  <c r="W17" i="1" s="1"/>
  <c r="A17" i="1"/>
  <c r="W18" i="1" l="1"/>
  <c r="S18" i="1"/>
  <c r="O18" i="1"/>
  <c r="A18" i="1"/>
</calcChain>
</file>

<file path=xl/sharedStrings.xml><?xml version="1.0" encoding="utf-8"?>
<sst xmlns="http://schemas.openxmlformats.org/spreadsheetml/2006/main" count="48" uniqueCount="42">
  <si>
    <t>Total Company</t>
  </si>
  <si>
    <t>Line</t>
  </si>
  <si>
    <t>GL</t>
  </si>
  <si>
    <t xml:space="preserve">Allocation </t>
  </si>
  <si>
    <t>Jurisdiction</t>
  </si>
  <si>
    <t>No.</t>
  </si>
  <si>
    <t>FERC</t>
  </si>
  <si>
    <t>Account</t>
  </si>
  <si>
    <t>Description</t>
  </si>
  <si>
    <t>Reference</t>
  </si>
  <si>
    <t>Ending Balance</t>
  </si>
  <si>
    <t>Balance</t>
  </si>
  <si>
    <t>(a)</t>
  </si>
  <si>
    <t>(b)</t>
  </si>
  <si>
    <t>(c)</t>
  </si>
  <si>
    <t>(d)</t>
  </si>
  <si>
    <t>(e)</t>
  </si>
  <si>
    <t>(f)</t>
  </si>
  <si>
    <t>Purpose:</t>
  </si>
  <si>
    <t>The Empire District Electric Company</t>
  </si>
  <si>
    <t>Adjustment</t>
  </si>
  <si>
    <t>Missouri Jurisdiction</t>
  </si>
  <si>
    <t>Missouri</t>
  </si>
  <si>
    <t>Total Missouri</t>
  </si>
  <si>
    <t>Docket No. ER-2019-0374</t>
  </si>
  <si>
    <t>TB 03-19</t>
  </si>
  <si>
    <t>WP 4.2</t>
  </si>
  <si>
    <t>Factor</t>
  </si>
  <si>
    <t>INSURANCE PREMIUMS ADJUSTMENT:</t>
  </si>
  <si>
    <t>Property Insurance</t>
  </si>
  <si>
    <t>Injuries &amp; Damages-Corp</t>
  </si>
  <si>
    <t>to Plans</t>
  </si>
  <si>
    <t xml:space="preserve">Increases </t>
  </si>
  <si>
    <t xml:space="preserve">Test Year </t>
  </si>
  <si>
    <t>This adjustment is to include actuals/projected insurance premium increases.</t>
  </si>
  <si>
    <t>(h)</t>
  </si>
  <si>
    <t>(i) = (g) x (h)</t>
  </si>
  <si>
    <t>(j)</t>
  </si>
  <si>
    <t>(k) = (i) - (j)</t>
  </si>
  <si>
    <t>IS ADJ 16 - Insurance Premium Adjustments</t>
  </si>
  <si>
    <t>Total Insurance Premiums Adjustment:</t>
  </si>
  <si>
    <t>(g) = (e) x (1 + (f))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</si>
</sst>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ms Rmn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Times New Roman"/>
      <family val="1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</cellStyleXfs>
  <cellXfs count="55">
    <xf numFmtId="0" fontId="0" fillId="0" borderId="0" xfId="0"/>
    <xf numFmtId="0" fontId="0" fillId="0" borderId="0" xfId="0" applyFont="1"/>
    <xf numFmtId="0" fontId="1" fillId="0" borderId="0" xfId="0" applyFont="1" applyBorder="1"/>
    <xf numFmtId="0" fontId="0" fillId="0" borderId="0" xfId="0" applyBorder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164" fontId="6" fillId="0" borderId="0" xfId="0" quotePrefix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0" fontId="0" fillId="0" borderId="0" xfId="3" applyNumberFormat="1" applyFont="1"/>
    <xf numFmtId="0" fontId="2" fillId="0" borderId="0" xfId="0" applyFont="1"/>
    <xf numFmtId="165" fontId="0" fillId="0" borderId="0" xfId="1" applyNumberFormat="1" applyFont="1"/>
    <xf numFmtId="166" fontId="0" fillId="0" borderId="0" xfId="2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6" applyNumberFormat="1" applyFont="1" applyFill="1" applyAlignment="1">
      <alignment horizontal="center"/>
    </xf>
    <xf numFmtId="39" fontId="5" fillId="0" borderId="0" xfId="0" applyNumberFormat="1" applyFont="1" applyFill="1" applyAlignment="1">
      <alignment horizontal="center"/>
    </xf>
    <xf numFmtId="4" fontId="5" fillId="0" borderId="0" xfId="7" applyNumberFormat="1" applyFont="1" applyFill="1" applyAlignment="1"/>
    <xf numFmtId="0" fontId="7" fillId="0" borderId="0" xfId="0" applyFont="1"/>
    <xf numFmtId="166" fontId="3" fillId="0" borderId="0" xfId="2" applyNumberFormat="1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0" xfId="0" applyFont="1" applyFill="1"/>
    <xf numFmtId="0" fontId="2" fillId="0" borderId="0" xfId="0" applyFont="1" applyFill="1" applyAlignment="1">
      <alignment horizontal="center"/>
    </xf>
    <xf numFmtId="10" fontId="0" fillId="0" borderId="0" xfId="3" applyNumberFormat="1" applyFont="1" applyAlignment="1">
      <alignment horizontal="center"/>
    </xf>
    <xf numFmtId="10" fontId="0" fillId="0" borderId="0" xfId="0" applyNumberFormat="1" applyFont="1" applyAlignment="1">
      <alignment horizontal="center"/>
    </xf>
    <xf numFmtId="9" fontId="0" fillId="0" borderId="0" xfId="0" applyNumberFormat="1" applyFont="1" applyAlignment="1">
      <alignment horizontal="center"/>
    </xf>
    <xf numFmtId="43" fontId="0" fillId="0" borderId="0" xfId="0" applyNumberFormat="1" applyFont="1"/>
    <xf numFmtId="166" fontId="0" fillId="0" borderId="0" xfId="0" applyNumberFormat="1" applyFont="1" applyBorder="1"/>
    <xf numFmtId="166" fontId="1" fillId="0" borderId="0" xfId="2" applyNumberFormat="1" applyFont="1" applyBorder="1"/>
    <xf numFmtId="165" fontId="0" fillId="0" borderId="1" xfId="1" applyNumberFormat="1" applyFont="1" applyBorder="1"/>
    <xf numFmtId="166" fontId="5" fillId="0" borderId="0" xfId="2" applyNumberFormat="1" applyFont="1"/>
    <xf numFmtId="166" fontId="0" fillId="0" borderId="0" xfId="2" applyNumberFormat="1" applyFont="1" applyBorder="1"/>
    <xf numFmtId="166" fontId="2" fillId="0" borderId="0" xfId="2" applyNumberFormat="1" applyFont="1" applyBorder="1"/>
    <xf numFmtId="166" fontId="10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10" fontId="1" fillId="0" borderId="0" xfId="3" applyNumberFormat="1" applyFont="1"/>
    <xf numFmtId="165" fontId="1" fillId="0" borderId="0" xfId="1" applyNumberFormat="1" applyFont="1"/>
    <xf numFmtId="164" fontId="6" fillId="0" borderId="1" xfId="0" quotePrefix="1" applyNumberFormat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166" fontId="1" fillId="0" borderId="2" xfId="2" applyNumberFormat="1" applyFont="1" applyBorder="1"/>
  </cellXfs>
  <cellStyles count="12">
    <cellStyle name="Comma" xfId="1" builtinId="3"/>
    <cellStyle name="Currency" xfId="2" builtinId="4"/>
    <cellStyle name="Normal" xfId="0" builtinId="0"/>
    <cellStyle name="Normal 12 2 3" xfId="6"/>
    <cellStyle name="Normal 162" xfId="9"/>
    <cellStyle name="Normal 2 2" xfId="4"/>
    <cellStyle name="Normal 4" xfId="7"/>
    <cellStyle name="Normal 4 3" xfId="8"/>
    <cellStyle name="Normal 805 3" xfId="10"/>
    <cellStyle name="Normal 969" xfId="11"/>
    <cellStyle name="Percent" xfId="3" builtinId="5"/>
    <cellStyle name="Percent 2 5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757237</xdr:colOff>
      <xdr:row>2</xdr:row>
      <xdr:rowOff>187107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95587" cy="568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Cases/RATE%20CASES/MO/Electric/ER-2019-0374/04%20-%20Revenue%20Requirement/02%20Supporting%20Schedules/01%20Test%20Year%20Schedules/Supporting%20Documents/4ST03-19TM%20-%20RATE%20CASE%20COPY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Cases\RATE%20CASES\MO\Electric\ER-2019-0374\04%20-%20Revenue%20Requirement\02%20Supporting%20Schedules\01%20Test%20Year%20Schedules\Supporting%20Documents\4ST03-19TM%20-%20RATE%20CASE%20COPY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13 Month Average"/>
      <sheetName val="WP - Summary"/>
      <sheetName val="WP - Plant"/>
      <sheetName val="WP - PHFFU"/>
      <sheetName val="WP - AD"/>
      <sheetName val="WP - Materials"/>
      <sheetName val="WP - Prepayments"/>
      <sheetName val="WP - ADIT"/>
      <sheetName val="WP - Reg Assets"/>
      <sheetName val="WP - Reg Liab"/>
      <sheetName val="WP - ITC"/>
      <sheetName val="WP - Customer Dep"/>
      <sheetName val="WP - Deposits Allocator"/>
      <sheetName val="WP - Customer Adv"/>
      <sheetName val="WP - Revenues"/>
      <sheetName val="WP - Expenses"/>
      <sheetName val="WP - Labor Allocator"/>
      <sheetName val="WP - Pension"/>
      <sheetName val="WP - Amortization Exp"/>
      <sheetName val="WP - Taxes Other"/>
      <sheetName val="WP - Merger Expenses"/>
      <sheetName val="WP - Reg Comm Expense"/>
      <sheetName val="WP - Gain on Assets"/>
      <sheetName val="WP - Income Taxes"/>
      <sheetName val="WP - PIS Detail"/>
      <sheetName val="WP - Dist Support"/>
      <sheetName val="WP - Prod. Plant Disallowances"/>
      <sheetName val="WP - Coin. Peak Allocator"/>
      <sheetName val="WP - Int &amp; Gen Allocator"/>
      <sheetName val="WP - AD Depr. Plant Allocator"/>
      <sheetName val="WP - KWH Sales Allocator"/>
      <sheetName val="WP - Avg Number of Customers"/>
      <sheetName val="WP - Franchise Taxes"/>
      <sheetName val="New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764">
          <cell r="K764">
            <v>1994539.69</v>
          </cell>
          <cell r="S764">
            <v>1703560.4597841871</v>
          </cell>
        </row>
        <row r="766">
          <cell r="K766">
            <v>3532855.83</v>
          </cell>
          <cell r="S766">
            <v>3017454.8705551438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13 Month Average"/>
      <sheetName val="WP - Summary"/>
      <sheetName val="WP - Plant"/>
      <sheetName val="WP - PHFFU"/>
      <sheetName val="WP - AD"/>
      <sheetName val="WP - Materials"/>
      <sheetName val="WP - Prepayments"/>
      <sheetName val="WP - ADIT"/>
      <sheetName val="WP - Reg Assets"/>
      <sheetName val="WP - Reg Liab"/>
      <sheetName val="WP - ITC"/>
      <sheetName val="WP - Customer Dep"/>
      <sheetName val="WP - Deposits Allocator"/>
      <sheetName val="WP - Customer Adv"/>
      <sheetName val="WP - Revenues"/>
      <sheetName val="WP - Expenses"/>
      <sheetName val="WP - Labor Allocator"/>
      <sheetName val="WP - Pension"/>
      <sheetName val="WP - Amortization Exp"/>
      <sheetName val="WP - Taxes Other"/>
      <sheetName val="WP - Merger Expenses"/>
      <sheetName val="WP - Reg Comm Expense"/>
      <sheetName val="WP - Gain on Assets"/>
      <sheetName val="WP - Income Taxes"/>
      <sheetName val="WP - PIS Detail"/>
      <sheetName val="WP - Dist Support"/>
      <sheetName val="WP - Prod. Plant Disallowances"/>
      <sheetName val="WP - Coin. Peak Allocator"/>
      <sheetName val="WP - Int &amp; Gen Allocator"/>
      <sheetName val="WP - AD Depr. Plant Allocator"/>
      <sheetName val="WP - KWH Sales Allocator"/>
      <sheetName val="WP - Avg Number of Customers"/>
      <sheetName val="WP - Franchise Taxes"/>
      <sheetName val="New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35">
          <cell r="E935">
            <v>0.85411208828047303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X21"/>
  <sheetViews>
    <sheetView tabSelected="1" workbookViewId="0">
      <selection activeCell="E28" sqref="E28"/>
    </sheetView>
  </sheetViews>
  <sheetFormatPr defaultRowHeight="15" x14ac:dyDescent="0.25"/>
  <cols>
    <col min="1" max="1" width="9" style="17" customWidth="1"/>
    <col min="2" max="2" width="2.7109375" style="17" customWidth="1"/>
    <col min="3" max="3" width="5.28515625" style="17" bestFit="1" customWidth="1"/>
    <col min="4" max="4" width="2.7109375" style="1" customWidth="1"/>
    <col min="5" max="5" width="8.140625" style="1" bestFit="1" customWidth="1"/>
    <col min="6" max="6" width="2.7109375" style="1" customWidth="1"/>
    <col min="7" max="7" width="36.140625" style="1" bestFit="1" customWidth="1"/>
    <col min="8" max="8" width="2.7109375" style="1" customWidth="1"/>
    <col min="9" max="9" width="14.140625" style="1" bestFit="1" customWidth="1"/>
    <col min="10" max="10" width="2.7109375" style="1" customWidth="1"/>
    <col min="11" max="11" width="15.28515625" style="1" bestFit="1" customWidth="1"/>
    <col min="12" max="12" width="2.7109375" style="1" customWidth="1"/>
    <col min="13" max="13" width="16.85546875" style="1" bestFit="1" customWidth="1"/>
    <col min="14" max="14" width="2.7109375" style="1" customWidth="1"/>
    <col min="15" max="15" width="16.28515625" style="1" bestFit="1" customWidth="1"/>
    <col min="16" max="16" width="2.7109375" style="1" customWidth="1"/>
    <col min="17" max="17" width="14.85546875" style="20" bestFit="1" customWidth="1"/>
    <col min="18" max="18" width="2.7109375" style="21" customWidth="1"/>
    <col min="19" max="19" width="14.28515625" style="22" bestFit="1" customWidth="1"/>
    <col min="20" max="20" width="2.7109375" style="22" customWidth="1"/>
    <col min="21" max="21" width="15.85546875" style="22" bestFit="1" customWidth="1"/>
    <col min="22" max="22" width="2.7109375" style="22" customWidth="1"/>
    <col min="23" max="23" width="16.28515625" style="22" bestFit="1" customWidth="1"/>
    <col min="24" max="24" width="2.7109375" style="22" customWidth="1"/>
    <col min="25" max="16384" width="9.140625" style="1"/>
  </cols>
  <sheetData>
    <row r="4" spans="1:24" x14ac:dyDescent="0.25">
      <c r="A4" s="47" t="s">
        <v>19</v>
      </c>
      <c r="Q4" s="48"/>
      <c r="S4" s="49"/>
      <c r="T4" s="49"/>
      <c r="U4" s="49"/>
      <c r="V4" s="49"/>
      <c r="W4" s="49"/>
      <c r="X4" s="49"/>
    </row>
    <row r="5" spans="1:24" x14ac:dyDescent="0.25">
      <c r="A5" s="47" t="s">
        <v>21</v>
      </c>
      <c r="Q5" s="48"/>
      <c r="S5" s="49"/>
      <c r="T5" s="49"/>
      <c r="U5" s="49"/>
      <c r="V5" s="49"/>
      <c r="W5" s="49"/>
      <c r="X5" s="49"/>
    </row>
    <row r="6" spans="1:24" x14ac:dyDescent="0.25">
      <c r="A6" s="46" t="s">
        <v>24</v>
      </c>
    </row>
    <row r="7" spans="1:24" x14ac:dyDescent="0.25">
      <c r="A7" s="47" t="s">
        <v>39</v>
      </c>
    </row>
    <row r="8" spans="1:24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x14ac:dyDescent="0.25">
      <c r="A9" s="2"/>
      <c r="B9" s="3"/>
      <c r="C9" s="2"/>
      <c r="D9" s="3"/>
      <c r="E9" s="2"/>
      <c r="F9" s="3"/>
      <c r="G9" s="2"/>
      <c r="H9" s="3"/>
      <c r="I9" s="2"/>
      <c r="J9"/>
      <c r="L9" s="4"/>
      <c r="M9" s="15" t="s">
        <v>0</v>
      </c>
      <c r="N9" s="4"/>
      <c r="P9" s="4"/>
      <c r="Q9" s="4" t="s">
        <v>22</v>
      </c>
      <c r="R9" s="4"/>
      <c r="S9" s="5" t="s">
        <v>22</v>
      </c>
      <c r="T9" s="5"/>
      <c r="U9" s="5" t="s">
        <v>22</v>
      </c>
      <c r="V9" s="5"/>
      <c r="W9" s="1"/>
      <c r="X9" s="6"/>
    </row>
    <row r="10" spans="1:24" x14ac:dyDescent="0.25">
      <c r="A10" s="7" t="s">
        <v>1</v>
      </c>
      <c r="B10" s="7"/>
      <c r="C10" s="7"/>
      <c r="D10" s="7"/>
      <c r="E10" s="8" t="s">
        <v>2</v>
      </c>
      <c r="F10" s="9"/>
      <c r="G10" s="2"/>
      <c r="H10" s="3"/>
      <c r="I10" s="2"/>
      <c r="J10"/>
      <c r="K10" s="15" t="s">
        <v>0</v>
      </c>
      <c r="L10" s="4"/>
      <c r="M10" s="4" t="s">
        <v>32</v>
      </c>
      <c r="N10" s="4"/>
      <c r="O10" s="15" t="s">
        <v>0</v>
      </c>
      <c r="P10" s="4"/>
      <c r="Q10" s="4" t="s">
        <v>3</v>
      </c>
      <c r="R10" s="4"/>
      <c r="S10" s="6" t="s">
        <v>4</v>
      </c>
      <c r="T10" s="6"/>
      <c r="U10" s="6" t="s">
        <v>33</v>
      </c>
      <c r="V10" s="6"/>
      <c r="W10" s="6" t="s">
        <v>23</v>
      </c>
      <c r="X10" s="10"/>
    </row>
    <row r="11" spans="1:24" x14ac:dyDescent="0.25">
      <c r="A11" s="11" t="s">
        <v>5</v>
      </c>
      <c r="B11" s="7"/>
      <c r="C11" s="11" t="s">
        <v>6</v>
      </c>
      <c r="D11" s="7"/>
      <c r="E11" s="11" t="s">
        <v>7</v>
      </c>
      <c r="F11" s="9"/>
      <c r="G11" s="12" t="s">
        <v>8</v>
      </c>
      <c r="H11" s="13"/>
      <c r="I11" s="14" t="s">
        <v>9</v>
      </c>
      <c r="J11"/>
      <c r="K11" s="50" t="s">
        <v>10</v>
      </c>
      <c r="L11" s="15"/>
      <c r="M11" s="50" t="s">
        <v>31</v>
      </c>
      <c r="N11" s="15"/>
      <c r="O11" s="50" t="s">
        <v>10</v>
      </c>
      <c r="P11" s="15"/>
      <c r="Q11" s="50" t="s">
        <v>27</v>
      </c>
      <c r="R11" s="15"/>
      <c r="S11" s="51" t="s">
        <v>11</v>
      </c>
      <c r="T11" s="10"/>
      <c r="U11" s="51" t="s">
        <v>10</v>
      </c>
      <c r="V11" s="10"/>
      <c r="W11" s="52" t="s">
        <v>20</v>
      </c>
      <c r="X11" s="10"/>
    </row>
    <row r="12" spans="1:24" x14ac:dyDescent="0.25">
      <c r="A12"/>
      <c r="B12"/>
      <c r="C12" s="16" t="s">
        <v>12</v>
      </c>
      <c r="D12" s="16"/>
      <c r="E12" s="16" t="s">
        <v>13</v>
      </c>
      <c r="F12"/>
      <c r="G12" s="16" t="s">
        <v>14</v>
      </c>
      <c r="H12"/>
      <c r="I12" s="16" t="s">
        <v>15</v>
      </c>
      <c r="J12"/>
      <c r="K12" s="16" t="s">
        <v>16</v>
      </c>
      <c r="L12" s="16"/>
      <c r="M12" s="17" t="s">
        <v>17</v>
      </c>
      <c r="N12" s="16"/>
      <c r="O12" s="17" t="s">
        <v>41</v>
      </c>
      <c r="P12" s="16"/>
      <c r="Q12" s="17" t="s">
        <v>35</v>
      </c>
      <c r="R12" s="16"/>
      <c r="S12" s="17" t="s">
        <v>36</v>
      </c>
      <c r="T12" s="17"/>
      <c r="U12" s="17" t="s">
        <v>37</v>
      </c>
      <c r="V12" s="17"/>
      <c r="W12" s="17" t="s">
        <v>38</v>
      </c>
      <c r="X12" s="17"/>
    </row>
    <row r="14" spans="1:24" x14ac:dyDescent="0.25">
      <c r="A14" s="1"/>
      <c r="G14" s="53" t="s">
        <v>28</v>
      </c>
      <c r="I14" s="33"/>
    </row>
    <row r="15" spans="1:24" x14ac:dyDescent="0.25">
      <c r="A15" s="18"/>
      <c r="G15" s="19"/>
      <c r="I15" s="33"/>
    </row>
    <row r="16" spans="1:24" x14ac:dyDescent="0.25">
      <c r="A16" s="17">
        <v>1</v>
      </c>
      <c r="C16" s="17">
        <v>924</v>
      </c>
      <c r="E16" s="17">
        <v>924000</v>
      </c>
      <c r="G16" s="28" t="s">
        <v>29</v>
      </c>
      <c r="I16" s="34" t="s">
        <v>25</v>
      </c>
      <c r="K16" s="42">
        <f>'[1]WP - Expenses'!$K$764</f>
        <v>1994539.69</v>
      </c>
      <c r="M16" s="37">
        <v>0.2</v>
      </c>
      <c r="O16" s="23">
        <f>K16*(1+M16)</f>
        <v>2393447.628</v>
      </c>
      <c r="Q16" s="35">
        <f>'[2]WP - Expenses'!$E$935</f>
        <v>0.85411208828047303</v>
      </c>
      <c r="S16" s="23">
        <f>O16*Q16</f>
        <v>2044272.5517410247</v>
      </c>
      <c r="T16" s="23"/>
      <c r="U16" s="23">
        <f>'[1]WP - Expenses'!$S$764</f>
        <v>1703560.4597841871</v>
      </c>
      <c r="V16" s="23"/>
      <c r="W16" s="23">
        <f>S16-U16</f>
        <v>340712.09195683757</v>
      </c>
    </row>
    <row r="17" spans="1:24" x14ac:dyDescent="0.25">
      <c r="A17" s="17">
        <f>1+A16</f>
        <v>2</v>
      </c>
      <c r="C17" s="24">
        <v>925</v>
      </c>
      <c r="D17" s="25"/>
      <c r="E17" s="26">
        <v>925000</v>
      </c>
      <c r="F17" s="27"/>
      <c r="G17" s="28" t="s">
        <v>30</v>
      </c>
      <c r="I17" s="34"/>
      <c r="K17" s="41">
        <f>'[1]WP - Expenses'!$K$766</f>
        <v>3532855.83</v>
      </c>
      <c r="M17" s="36">
        <v>0.17780000000000001</v>
      </c>
      <c r="O17" s="41">
        <f>K17*(1+M17)</f>
        <v>4160997.5965740001</v>
      </c>
      <c r="Q17" s="35">
        <f>'[2]WP - Expenses'!$E$935</f>
        <v>0.85411208828047303</v>
      </c>
      <c r="S17" s="41">
        <f>O17*Q17</f>
        <v>3553958.3465398485</v>
      </c>
      <c r="U17" s="41">
        <f>'[1]WP - Expenses'!$S$766</f>
        <v>3017454.8705551438</v>
      </c>
      <c r="W17" s="22">
        <f>S17-U17</f>
        <v>536503.47598470468</v>
      </c>
    </row>
    <row r="18" spans="1:24" ht="15.75" thickBot="1" x14ac:dyDescent="0.3">
      <c r="A18" s="17">
        <f>+A17+1</f>
        <v>3</v>
      </c>
      <c r="G18" s="1" t="s">
        <v>40</v>
      </c>
      <c r="I18" s="34" t="s">
        <v>26</v>
      </c>
      <c r="K18" s="40">
        <f>SUM(K16:K17)</f>
        <v>5527395.5199999996</v>
      </c>
      <c r="L18" s="39"/>
      <c r="M18" s="39"/>
      <c r="N18" s="39"/>
      <c r="O18" s="40">
        <f>SUM(O16:O17)</f>
        <v>6554445.2245739996</v>
      </c>
      <c r="P18" s="43"/>
      <c r="Q18" s="40"/>
      <c r="R18" s="44"/>
      <c r="S18" s="40">
        <f>SUM(S16:S17)</f>
        <v>5598230.898280873</v>
      </c>
      <c r="T18" s="40"/>
      <c r="U18" s="40">
        <f>SUM(U16:U17)</f>
        <v>4721015.3303393312</v>
      </c>
      <c r="V18" s="30"/>
      <c r="W18" s="54">
        <f>SUM(W16:W17)</f>
        <v>877215.56794154225</v>
      </c>
      <c r="X18" s="30"/>
    </row>
    <row r="19" spans="1:24" ht="15.75" thickTop="1" x14ac:dyDescent="0.25">
      <c r="I19" s="33"/>
      <c r="K19" s="31"/>
      <c r="Q19" s="1"/>
      <c r="R19" s="32"/>
      <c r="S19" s="31"/>
      <c r="T19" s="31"/>
      <c r="U19" s="45"/>
      <c r="V19" s="31"/>
      <c r="W19" s="31"/>
      <c r="X19" s="31"/>
    </row>
    <row r="20" spans="1:24" x14ac:dyDescent="0.25">
      <c r="K20" s="38"/>
    </row>
    <row r="21" spans="1:24" x14ac:dyDescent="0.25">
      <c r="A21" s="29" t="s">
        <v>18</v>
      </c>
      <c r="B21" s="1" t="s">
        <v>34</v>
      </c>
      <c r="Q21" s="1"/>
      <c r="R21" s="32"/>
      <c r="S21" s="1"/>
      <c r="T21" s="1"/>
      <c r="U21" s="1"/>
      <c r="V21" s="1"/>
      <c r="W21" s="1"/>
      <c r="X21" s="1"/>
    </row>
  </sheetData>
  <pageMargins left="0.7" right="0.7" top="0.75" bottom="0.75" header="0.3" footer="0.3"/>
  <pageSetup scale="57" fitToHeight="0" orientation="landscape" r:id="rId1"/>
  <headerFooter>
    <oddHeader xml:space="preserve">&amp;RThe Empire District Electric Company
A Liberty Utilities Company
Case No. ER-2019-0374
OPC Data Request – 1000
</oddHead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 ADJ 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McDaniel</dc:creator>
  <cp:lastModifiedBy>Vicki Kramer</cp:lastModifiedBy>
  <cp:lastPrinted>2019-12-10T19:09:05Z</cp:lastPrinted>
  <dcterms:created xsi:type="dcterms:W3CDTF">2019-02-08T23:23:04Z</dcterms:created>
  <dcterms:modified xsi:type="dcterms:W3CDTF">2019-12-10T19:09:08Z</dcterms:modified>
</cp:coreProperties>
</file>